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codeName="ThisWorkbook" defaultThemeVersion="124226"/>
  <mc:AlternateContent xmlns:mc="http://schemas.openxmlformats.org/markup-compatibility/2006">
    <mc:Choice Requires="x15">
      <x15ac:absPath xmlns:x15ac="http://schemas.microsoft.com/office/spreadsheetml/2010/11/ac" url="C:\Vivek\Vivek - Office\Daily Performance Tracker\"/>
    </mc:Choice>
  </mc:AlternateContent>
  <xr:revisionPtr revIDLastSave="0" documentId="13_ncr:1_{4A5C8333-5B6A-4961-B2DA-50DA6DB28E12}" xr6:coauthVersionLast="45" xr6:coauthVersionMax="45" xr10:uidLastSave="{00000000-0000-0000-0000-000000000000}"/>
  <bookViews>
    <workbookView showSheetTabs="0" xWindow="-108" yWindow="-108" windowWidth="23256" windowHeight="12576" tabRatio="942" xr2:uid="{00000000-000D-0000-FFFF-FFFF00000000}"/>
  </bookViews>
  <sheets>
    <sheet name="Index" sheetId="12" r:id="rId1"/>
    <sheet name="Equity - Value Fund (Direct)" sheetId="1" r:id="rId2"/>
    <sheet name="Equity - Value Fund (Regular)" sheetId="3" r:id="rId3"/>
    <sheet name="Equity - Large Cap (Direct)" sheetId="22" r:id="rId4"/>
    <sheet name="Equity - Large Cap (Regular)" sheetId="21" r:id="rId5"/>
    <sheet name="Hybrid - MultiAsset (Direct)" sheetId="42" r:id="rId6"/>
    <sheet name="Hybrid - MultiAsset (Regular)" sheetId="41" r:id="rId7"/>
    <sheet name="Hybrid - Bal. Advtg. (Direct)" sheetId="40" r:id="rId8"/>
    <sheet name="Hybrid - Bal. Advtg. (Regular)" sheetId="39" r:id="rId9"/>
    <sheet name="Hybrid - Agg. Hyb (Direct)" sheetId="38" r:id="rId10"/>
    <sheet name="Hybrid - Agg. Hyb (Regular)" sheetId="37" r:id="rId11"/>
    <sheet name="Hybrid - Conserv. Hyb (Direct)" sheetId="69" r:id="rId12"/>
    <sheet name="Hybrid - Conserv. Hyb (Regular)" sheetId="68" r:id="rId13"/>
    <sheet name="Equity - Savings (Direct)" sheetId="73" r:id="rId14"/>
    <sheet name="Equity - Savings (Regular)" sheetId="72" r:id="rId15"/>
    <sheet name="Equity - Arbitrage (Direct)" sheetId="71" r:id="rId16"/>
    <sheet name="Equity - Arbitrage (Regular)" sheetId="70" r:id="rId17"/>
    <sheet name="Equity - Contra (Direct)" sheetId="36" r:id="rId18"/>
    <sheet name="Equity - Contra (Regular)" sheetId="35" r:id="rId19"/>
    <sheet name="Equity - Divid. Yield (Direct)" sheetId="34" r:id="rId20"/>
    <sheet name="Equity - Divid. Yield (Regular)" sheetId="33" r:id="rId21"/>
    <sheet name="Equity - Focused (Direct)" sheetId="32" r:id="rId22"/>
    <sheet name="Equity - Focused (Regular)" sheetId="31" r:id="rId23"/>
    <sheet name="Equity - Small Cap (Direct)" sheetId="30" r:id="rId24"/>
    <sheet name="Equity - Small Cap (Regular)" sheetId="29" r:id="rId25"/>
    <sheet name="Equity - Mid Cap (Direct)" sheetId="28" r:id="rId26"/>
    <sheet name="Equity - Mid Cap (Regular)" sheetId="27" r:id="rId27"/>
    <sheet name="Equity - Multi Cap (Direct)" sheetId="26" r:id="rId28"/>
    <sheet name="Equity - Multi Cap (Regular)" sheetId="25" r:id="rId29"/>
    <sheet name="Equity - Large&amp;Mid (Direct)" sheetId="23" r:id="rId30"/>
    <sheet name="Equity - Large&amp;Mid (Regular)" sheetId="24" r:id="rId31"/>
    <sheet name="ELSS (Direct)" sheetId="7" r:id="rId32"/>
    <sheet name="ELSS (Regular)" sheetId="8" r:id="rId33"/>
    <sheet name="Equity - ESG Fund(Direct)" sheetId="9" r:id="rId34"/>
    <sheet name="Equity - ESG Fund(Regular)" sheetId="11" r:id="rId35"/>
    <sheet name="Debt - Short Durat (Direct)" sheetId="55" r:id="rId36"/>
    <sheet name="Debt - Short Durat (Regular)" sheetId="54" r:id="rId37"/>
    <sheet name="Debt - Med.Long Durat (Direct)" sheetId="57" r:id="rId38"/>
    <sheet name="Debt - Med.Long Durat (Regular)" sheetId="56" r:id="rId39"/>
    <sheet name="Debt - G-Sec (Direct)" sheetId="59" r:id="rId40"/>
    <sheet name="Debt - G-Sec (Regular)" sheetId="58" r:id="rId41"/>
    <sheet name="Debt - Bank.PSU (Direct)" sheetId="60" r:id="rId42"/>
    <sheet name="Debt - Bank.PSU (Regular)" sheetId="61" r:id="rId43"/>
    <sheet name="Gold ETFs" sheetId="67" r:id="rId44"/>
    <sheet name="Gold Funds" sheetId="66" r:id="rId45"/>
    <sheet name="Debt - Credit Risk (Direct)" sheetId="65" r:id="rId46"/>
    <sheet name="Debt - Credit Risk (Regular)" sheetId="64" r:id="rId47"/>
    <sheet name="Debt - Corporate (Direct)" sheetId="62" r:id="rId48"/>
    <sheet name="Debt - Corporate (Regular)" sheetId="63" r:id="rId49"/>
    <sheet name="Debt - Dynamic Bond (Direct)" sheetId="2" r:id="rId50"/>
    <sheet name="Debt - Dynamic Bond (Regular)" sheetId="4" r:id="rId51"/>
    <sheet name="Debt - Overnight (Direct)" sheetId="44" r:id="rId52"/>
    <sheet name="Debt - Overnight (Regular)" sheetId="43" r:id="rId53"/>
    <sheet name="Debt - Low Duraton (Direct)" sheetId="48" r:id="rId54"/>
    <sheet name="Debt - Low Duraton (Regular)" sheetId="47" r:id="rId55"/>
    <sheet name="Debt - Ultra Short (Direct)" sheetId="46" r:id="rId56"/>
    <sheet name="Debt - Ultra Short (Regular)" sheetId="45" r:id="rId57"/>
    <sheet name="Debt - Money Market (Direct)" sheetId="50" r:id="rId58"/>
    <sheet name="Debt - Money Market (Regular)" sheetId="49" r:id="rId59"/>
    <sheet name="Debt - Floating Rate (Direct)" sheetId="52" r:id="rId60"/>
    <sheet name="Debt - Floating Rate (Regular)" sheetId="51" r:id="rId61"/>
    <sheet name="Debt - Liquid (Direct)" sheetId="5" r:id="rId62"/>
    <sheet name="Debt - Liquid (Regular)" sheetId="6" r:id="rId63"/>
    <sheet name="Return Data" sheetId="14" state="hidden" r:id="rId64"/>
    <sheet name="Sheet1" sheetId="16" state="hidden" r:id="rId65"/>
    <sheet name="Sheet2" sheetId="17" state="hidden" r:id="rId66"/>
    <sheet name="Fund Class" sheetId="13" state="hidden" r:id="rId67"/>
    <sheet name="Disclaimer" sheetId="15" r:id="rId68"/>
  </sheets>
  <definedNames>
    <definedName name="_xlnm._FilterDatabase" localSheetId="61" hidden="1">'Debt - Liquid (Direct)'!#REF!</definedName>
  </definedNames>
  <calcPr calcId="191029"/>
</workbook>
</file>

<file path=xl/calcChain.xml><?xml version="1.0" encoding="utf-8"?>
<calcChain xmlns="http://schemas.openxmlformats.org/spreadsheetml/2006/main">
  <c r="P28" i="5" l="1"/>
  <c r="P27" i="5"/>
  <c r="P26" i="5"/>
  <c r="P25" i="5"/>
  <c r="T9" i="49"/>
  <c r="T9" i="50"/>
  <c r="R26" i="45"/>
  <c r="R25" i="45"/>
  <c r="V20" i="45"/>
  <c r="P17" i="45"/>
  <c r="R26" i="46"/>
  <c r="R25" i="46"/>
  <c r="V20" i="46"/>
  <c r="P17" i="46"/>
  <c r="T37" i="43"/>
  <c r="R37" i="43"/>
  <c r="P37" i="43"/>
  <c r="T36" i="43"/>
  <c r="R36" i="43"/>
  <c r="P36" i="43"/>
  <c r="T35" i="43"/>
  <c r="R35" i="43"/>
  <c r="P35" i="43"/>
  <c r="T34" i="43"/>
  <c r="R34" i="43"/>
  <c r="P34" i="43"/>
  <c r="T33" i="43"/>
  <c r="R33" i="43"/>
  <c r="P33" i="43"/>
  <c r="T32" i="43"/>
  <c r="R32" i="43"/>
  <c r="P32" i="43"/>
  <c r="T31" i="43"/>
  <c r="R31" i="43"/>
  <c r="P31" i="43"/>
  <c r="T30" i="43"/>
  <c r="R30" i="43"/>
  <c r="P30" i="43"/>
  <c r="R29" i="43"/>
  <c r="P29" i="43"/>
  <c r="T28" i="43"/>
  <c r="R28" i="43"/>
  <c r="P28" i="43"/>
  <c r="T27" i="43"/>
  <c r="R27" i="43"/>
  <c r="P27" i="43"/>
  <c r="T26" i="43"/>
  <c r="R26" i="43"/>
  <c r="P26" i="43"/>
  <c r="T25" i="43"/>
  <c r="R25" i="43"/>
  <c r="P25" i="43"/>
  <c r="P24" i="43"/>
  <c r="R23" i="43"/>
  <c r="P23" i="43"/>
  <c r="P22" i="43"/>
  <c r="T21" i="43"/>
  <c r="R21" i="43"/>
  <c r="P21" i="43"/>
  <c r="T20" i="43"/>
  <c r="R20" i="43"/>
  <c r="P20" i="43"/>
  <c r="T19" i="43"/>
  <c r="R19" i="43"/>
  <c r="P19" i="43"/>
  <c r="T18" i="43"/>
  <c r="R18" i="43"/>
  <c r="P18" i="43"/>
  <c r="T17" i="43"/>
  <c r="R17" i="43"/>
  <c r="P17" i="43"/>
  <c r="T16" i="43"/>
  <c r="R16" i="43"/>
  <c r="P16" i="43"/>
  <c r="T15" i="43"/>
  <c r="R15" i="43"/>
  <c r="P15" i="43"/>
  <c r="T14" i="43"/>
  <c r="R14" i="43"/>
  <c r="P14" i="43"/>
  <c r="T13" i="43"/>
  <c r="R13" i="43"/>
  <c r="P13" i="43"/>
  <c r="P12" i="43"/>
  <c r="T37" i="44"/>
  <c r="R37" i="44"/>
  <c r="P37" i="44"/>
  <c r="T36" i="44"/>
  <c r="R36" i="44"/>
  <c r="P36" i="44"/>
  <c r="T35" i="44"/>
  <c r="R35" i="44"/>
  <c r="P35" i="44"/>
  <c r="T34" i="44"/>
  <c r="R34" i="44"/>
  <c r="P34" i="44"/>
  <c r="T33" i="44"/>
  <c r="R33" i="44"/>
  <c r="P33" i="44"/>
  <c r="T32" i="44"/>
  <c r="R32" i="44"/>
  <c r="P32" i="44"/>
  <c r="T31" i="44"/>
  <c r="R31" i="44"/>
  <c r="P31" i="44"/>
  <c r="T30" i="44"/>
  <c r="R30" i="44"/>
  <c r="P30" i="44"/>
  <c r="R29" i="44"/>
  <c r="P29" i="44"/>
  <c r="T28" i="44"/>
  <c r="R28" i="44"/>
  <c r="P28" i="44"/>
  <c r="T27" i="44"/>
  <c r="R27" i="44"/>
  <c r="P27" i="44"/>
  <c r="T26" i="44"/>
  <c r="R26" i="44"/>
  <c r="P26" i="44"/>
  <c r="T25" i="44"/>
  <c r="R25" i="44"/>
  <c r="P25" i="44"/>
  <c r="P24" i="44"/>
  <c r="R23" i="44"/>
  <c r="P23" i="44"/>
  <c r="P22" i="44"/>
  <c r="T21" i="44"/>
  <c r="R21" i="44"/>
  <c r="P21" i="44"/>
  <c r="T20" i="44"/>
  <c r="R20" i="44"/>
  <c r="P20" i="44"/>
  <c r="T19" i="44"/>
  <c r="R19" i="44"/>
  <c r="P19" i="44"/>
  <c r="T18" i="44"/>
  <c r="R18" i="44"/>
  <c r="P18" i="44"/>
  <c r="T17" i="44"/>
  <c r="R17" i="44"/>
  <c r="P17" i="44"/>
  <c r="T16" i="44"/>
  <c r="R16" i="44"/>
  <c r="P16" i="44"/>
  <c r="T15" i="44"/>
  <c r="R15" i="44"/>
  <c r="P15" i="44"/>
  <c r="T14" i="44"/>
  <c r="R14" i="44"/>
  <c r="P14" i="44"/>
  <c r="T13" i="44"/>
  <c r="R13" i="44"/>
  <c r="P13" i="44"/>
  <c r="P12" i="44"/>
  <c r="H39" i="4"/>
  <c r="J11" i="4"/>
  <c r="J10" i="4"/>
  <c r="H35" i="2"/>
  <c r="J9" i="2"/>
  <c r="N27" i="63"/>
  <c r="P9" i="63"/>
  <c r="N27" i="62"/>
  <c r="P9" i="62"/>
  <c r="H29" i="64"/>
  <c r="H24" i="64"/>
  <c r="N22" i="64"/>
  <c r="J9" i="64"/>
  <c r="H29" i="65"/>
  <c r="H24" i="65"/>
  <c r="N22" i="65"/>
  <c r="J9" i="65"/>
  <c r="H28" i="61"/>
  <c r="H27" i="61"/>
  <c r="J25" i="61"/>
  <c r="J25" i="60"/>
  <c r="N43" i="56"/>
  <c r="H40" i="56"/>
  <c r="H26" i="56"/>
  <c r="H21" i="56"/>
  <c r="J9" i="56"/>
  <c r="R40" i="57"/>
  <c r="N43" i="57"/>
  <c r="H40" i="57"/>
  <c r="H26" i="57"/>
  <c r="H21" i="57"/>
  <c r="L63" i="8"/>
  <c r="N59" i="8"/>
  <c r="L50" i="8"/>
  <c r="J39" i="8"/>
  <c r="H39" i="8"/>
  <c r="H30" i="8"/>
  <c r="L62" i="7"/>
  <c r="P63" i="7"/>
  <c r="N59" i="7"/>
  <c r="N57" i="7"/>
  <c r="L51" i="7"/>
  <c r="J39" i="7"/>
  <c r="H30" i="7"/>
  <c r="H26" i="24"/>
  <c r="F24" i="24"/>
  <c r="H26" i="23"/>
  <c r="F24" i="23"/>
  <c r="L15" i="25"/>
  <c r="L15" i="26"/>
  <c r="F26" i="27"/>
  <c r="J22" i="27"/>
  <c r="F26" i="28"/>
  <c r="J22" i="28"/>
  <c r="F21" i="29"/>
  <c r="F19" i="29"/>
  <c r="F21" i="30"/>
  <c r="F19" i="30"/>
  <c r="J29" i="31"/>
  <c r="J19" i="31"/>
  <c r="J29" i="32"/>
  <c r="J19" i="32"/>
  <c r="P31" i="69"/>
  <c r="N31" i="69"/>
  <c r="L31" i="69"/>
  <c r="P30" i="37"/>
  <c r="J29" i="37"/>
  <c r="L24" i="37"/>
  <c r="L9" i="37"/>
  <c r="P30" i="38"/>
  <c r="J29" i="38"/>
  <c r="L24" i="38"/>
  <c r="L9" i="38"/>
  <c r="L17" i="39"/>
  <c r="L12" i="39"/>
  <c r="F11" i="39"/>
  <c r="L12" i="40"/>
  <c r="F11" i="40"/>
  <c r="L20" i="3"/>
  <c r="L19" i="3"/>
  <c r="L11" i="3"/>
  <c r="L20" i="1"/>
  <c r="L19" i="1"/>
  <c r="L11" i="1"/>
  <c r="R34" i="70" l="1"/>
  <c r="P34" i="70"/>
  <c r="N34" i="70"/>
  <c r="L34" i="70"/>
  <c r="J34" i="70"/>
  <c r="H34" i="70"/>
  <c r="F34" i="70"/>
  <c r="D34" i="70"/>
  <c r="C34" i="70"/>
  <c r="B34" i="70"/>
  <c r="R33" i="70"/>
  <c r="J33" i="70"/>
  <c r="H33" i="70"/>
  <c r="F33" i="70"/>
  <c r="D33" i="70"/>
  <c r="C33" i="70"/>
  <c r="B33" i="70"/>
  <c r="R32" i="70"/>
  <c r="J32" i="70"/>
  <c r="H32" i="70"/>
  <c r="F32" i="70"/>
  <c r="D32" i="70"/>
  <c r="C32" i="70"/>
  <c r="B32" i="70"/>
  <c r="R31" i="70"/>
  <c r="F31" i="70"/>
  <c r="D31" i="70"/>
  <c r="C31" i="70"/>
  <c r="B31" i="70"/>
  <c r="R30" i="70"/>
  <c r="P30" i="70"/>
  <c r="N30" i="70"/>
  <c r="L30" i="70"/>
  <c r="J30" i="70"/>
  <c r="H30" i="70"/>
  <c r="F30" i="70"/>
  <c r="D30" i="70"/>
  <c r="C30" i="70"/>
  <c r="B30" i="70"/>
  <c r="R29" i="70"/>
  <c r="N29" i="70"/>
  <c r="L29" i="70"/>
  <c r="J29" i="70"/>
  <c r="H29" i="70"/>
  <c r="F29" i="70"/>
  <c r="D29" i="70"/>
  <c r="C29" i="70"/>
  <c r="B29" i="70"/>
  <c r="R28" i="70"/>
  <c r="P28" i="70"/>
  <c r="N28" i="70"/>
  <c r="L28" i="70"/>
  <c r="J28" i="70"/>
  <c r="H28" i="70"/>
  <c r="F28" i="70"/>
  <c r="D28" i="70"/>
  <c r="C28" i="70"/>
  <c r="B28" i="70"/>
  <c r="R27" i="70"/>
  <c r="P27" i="70"/>
  <c r="N27" i="70"/>
  <c r="L27" i="70"/>
  <c r="J27" i="70"/>
  <c r="H27" i="70"/>
  <c r="F27" i="70"/>
  <c r="D27" i="70"/>
  <c r="C27" i="70"/>
  <c r="B27" i="70"/>
  <c r="R26" i="70"/>
  <c r="C26" i="70"/>
  <c r="B26" i="70"/>
  <c r="R25" i="70"/>
  <c r="C25" i="70"/>
  <c r="B25" i="70"/>
  <c r="R24" i="70"/>
  <c r="J24" i="70"/>
  <c r="H24" i="70"/>
  <c r="F24" i="70"/>
  <c r="D24" i="70"/>
  <c r="C24" i="70"/>
  <c r="B24" i="70"/>
  <c r="R23" i="70"/>
  <c r="P23" i="70"/>
  <c r="N23" i="70"/>
  <c r="L23" i="70"/>
  <c r="J23" i="70"/>
  <c r="H23" i="70"/>
  <c r="F23" i="70"/>
  <c r="D23" i="70"/>
  <c r="C23" i="70"/>
  <c r="B23" i="70"/>
  <c r="R22" i="70"/>
  <c r="P22" i="70"/>
  <c r="N22" i="70"/>
  <c r="L22" i="70"/>
  <c r="J22" i="70"/>
  <c r="H22" i="70"/>
  <c r="F22" i="70"/>
  <c r="D22" i="70"/>
  <c r="C22" i="70"/>
  <c r="B22" i="70"/>
  <c r="R21" i="70"/>
  <c r="P21" i="70"/>
  <c r="N21" i="70"/>
  <c r="L21" i="70"/>
  <c r="J21" i="70"/>
  <c r="H21" i="70"/>
  <c r="F21" i="70"/>
  <c r="D21" i="70"/>
  <c r="C21" i="70"/>
  <c r="B21" i="70"/>
  <c r="R20" i="70"/>
  <c r="H20" i="70"/>
  <c r="F20" i="70"/>
  <c r="D20" i="70"/>
  <c r="C20" i="70"/>
  <c r="B20" i="70"/>
  <c r="R19" i="70"/>
  <c r="P19" i="70"/>
  <c r="N19" i="70"/>
  <c r="L19" i="70"/>
  <c r="J19" i="70"/>
  <c r="H19" i="70"/>
  <c r="F19" i="70"/>
  <c r="D19" i="70"/>
  <c r="C19" i="70"/>
  <c r="B19" i="70"/>
  <c r="R18" i="70"/>
  <c r="P18" i="70"/>
  <c r="N18" i="70"/>
  <c r="L18" i="70"/>
  <c r="J18" i="70"/>
  <c r="H18" i="70"/>
  <c r="F18" i="70"/>
  <c r="D18" i="70"/>
  <c r="C18" i="70"/>
  <c r="B18" i="70"/>
  <c r="R17" i="70"/>
  <c r="P17" i="70"/>
  <c r="N17" i="70"/>
  <c r="L17" i="70"/>
  <c r="J17" i="70"/>
  <c r="H17" i="70"/>
  <c r="F17" i="70"/>
  <c r="D17" i="70"/>
  <c r="C17" i="70"/>
  <c r="B17" i="70"/>
  <c r="R16" i="70"/>
  <c r="P16" i="70"/>
  <c r="N16" i="70"/>
  <c r="L16" i="70"/>
  <c r="J16" i="70"/>
  <c r="H16" i="70"/>
  <c r="F16" i="70"/>
  <c r="D16" i="70"/>
  <c r="C16" i="70"/>
  <c r="B16" i="70"/>
  <c r="R15" i="70"/>
  <c r="P15" i="70"/>
  <c r="N15" i="70"/>
  <c r="L15" i="70"/>
  <c r="J15" i="70"/>
  <c r="H15" i="70"/>
  <c r="F15" i="70"/>
  <c r="D15" i="70"/>
  <c r="C15" i="70"/>
  <c r="B15" i="70"/>
  <c r="R14" i="70"/>
  <c r="L14" i="70"/>
  <c r="J14" i="70"/>
  <c r="H14" i="70"/>
  <c r="F14" i="70"/>
  <c r="D14" i="70"/>
  <c r="C14" i="70"/>
  <c r="B14" i="70"/>
  <c r="R13" i="70"/>
  <c r="P13" i="70"/>
  <c r="N13" i="70"/>
  <c r="L13" i="70"/>
  <c r="J13" i="70"/>
  <c r="H13" i="70"/>
  <c r="F13" i="70"/>
  <c r="D13" i="70"/>
  <c r="C13" i="70"/>
  <c r="B13" i="70"/>
  <c r="R12" i="70"/>
  <c r="L12" i="70"/>
  <c r="J12" i="70"/>
  <c r="H12" i="70"/>
  <c r="F12" i="70"/>
  <c r="D12" i="70"/>
  <c r="C12" i="70"/>
  <c r="B12" i="70"/>
  <c r="R11" i="70"/>
  <c r="L11" i="70"/>
  <c r="J11" i="70"/>
  <c r="H11" i="70"/>
  <c r="F11" i="70"/>
  <c r="D11" i="70"/>
  <c r="C11" i="70"/>
  <c r="B11" i="70"/>
  <c r="R10" i="70"/>
  <c r="N10" i="70"/>
  <c r="L10" i="70"/>
  <c r="J10" i="70"/>
  <c r="H10" i="70"/>
  <c r="F10" i="70"/>
  <c r="D10" i="70"/>
  <c r="C10" i="70"/>
  <c r="B10" i="70"/>
  <c r="R9" i="70"/>
  <c r="P9" i="70"/>
  <c r="N9" i="70"/>
  <c r="L9" i="70"/>
  <c r="J9" i="70"/>
  <c r="H9" i="70"/>
  <c r="F9" i="70"/>
  <c r="D9" i="70"/>
  <c r="C9" i="70"/>
  <c r="B9" i="70"/>
  <c r="R8" i="70"/>
  <c r="P8" i="70"/>
  <c r="N8" i="70"/>
  <c r="L8" i="70"/>
  <c r="J8" i="70"/>
  <c r="H8" i="70"/>
  <c r="F8" i="70"/>
  <c r="D8" i="70"/>
  <c r="C8" i="70"/>
  <c r="B8" i="70"/>
  <c r="R34" i="71"/>
  <c r="P34" i="71"/>
  <c r="N34" i="71"/>
  <c r="L34" i="71"/>
  <c r="J34" i="71"/>
  <c r="H34" i="71"/>
  <c r="F34" i="71"/>
  <c r="D34" i="71"/>
  <c r="C34" i="71"/>
  <c r="B34" i="71"/>
  <c r="R33" i="71"/>
  <c r="J33" i="71"/>
  <c r="H33" i="71"/>
  <c r="F33" i="71"/>
  <c r="D33" i="71"/>
  <c r="C33" i="71"/>
  <c r="B33" i="71"/>
  <c r="R32" i="71"/>
  <c r="J32" i="71"/>
  <c r="H32" i="71"/>
  <c r="F32" i="71"/>
  <c r="D32" i="71"/>
  <c r="C32" i="71"/>
  <c r="B32" i="71"/>
  <c r="R31" i="71"/>
  <c r="F31" i="71"/>
  <c r="D31" i="71"/>
  <c r="C31" i="71"/>
  <c r="B31" i="71"/>
  <c r="R30" i="71"/>
  <c r="P30" i="71"/>
  <c r="N30" i="71"/>
  <c r="L30" i="71"/>
  <c r="J30" i="71"/>
  <c r="H30" i="71"/>
  <c r="F30" i="71"/>
  <c r="D30" i="71"/>
  <c r="C30" i="71"/>
  <c r="B30" i="71"/>
  <c r="R29" i="71"/>
  <c r="N29" i="71"/>
  <c r="L29" i="71"/>
  <c r="J29" i="71"/>
  <c r="H29" i="71"/>
  <c r="F29" i="71"/>
  <c r="D29" i="71"/>
  <c r="C29" i="71"/>
  <c r="B29" i="71"/>
  <c r="R28" i="71"/>
  <c r="P28" i="71"/>
  <c r="N28" i="71"/>
  <c r="L28" i="71"/>
  <c r="J28" i="71"/>
  <c r="H28" i="71"/>
  <c r="F28" i="71"/>
  <c r="D28" i="71"/>
  <c r="C28" i="71"/>
  <c r="B28" i="71"/>
  <c r="R27" i="71"/>
  <c r="P27" i="71"/>
  <c r="N27" i="71"/>
  <c r="L27" i="71"/>
  <c r="J27" i="71"/>
  <c r="H27" i="71"/>
  <c r="F27" i="71"/>
  <c r="D27" i="71"/>
  <c r="C27" i="71"/>
  <c r="B27" i="71"/>
  <c r="R26" i="71"/>
  <c r="C26" i="71"/>
  <c r="B26" i="71"/>
  <c r="R25" i="71"/>
  <c r="C25" i="71"/>
  <c r="B25" i="71"/>
  <c r="R24" i="71"/>
  <c r="J24" i="71"/>
  <c r="H24" i="71"/>
  <c r="F24" i="71"/>
  <c r="D24" i="71"/>
  <c r="C24" i="71"/>
  <c r="B24" i="71"/>
  <c r="R23" i="71"/>
  <c r="P23" i="71"/>
  <c r="N23" i="71"/>
  <c r="L23" i="71"/>
  <c r="J23" i="71"/>
  <c r="H23" i="71"/>
  <c r="F23" i="71"/>
  <c r="D23" i="71"/>
  <c r="C23" i="71"/>
  <c r="B23" i="71"/>
  <c r="R22" i="71"/>
  <c r="P22" i="71"/>
  <c r="N22" i="71"/>
  <c r="L22" i="71"/>
  <c r="J22" i="71"/>
  <c r="H22" i="71"/>
  <c r="F22" i="71"/>
  <c r="D22" i="71"/>
  <c r="C22" i="71"/>
  <c r="B22" i="71"/>
  <c r="R21" i="71"/>
  <c r="P21" i="71"/>
  <c r="N21" i="71"/>
  <c r="L21" i="71"/>
  <c r="J21" i="71"/>
  <c r="H21" i="71"/>
  <c r="F21" i="71"/>
  <c r="D21" i="71"/>
  <c r="C21" i="71"/>
  <c r="B21" i="71"/>
  <c r="R20" i="71"/>
  <c r="H20" i="71"/>
  <c r="F20" i="71"/>
  <c r="D20" i="71"/>
  <c r="C20" i="71"/>
  <c r="B20" i="71"/>
  <c r="R19" i="71"/>
  <c r="P19" i="71"/>
  <c r="N19" i="71"/>
  <c r="L19" i="71"/>
  <c r="J19" i="71"/>
  <c r="H19" i="71"/>
  <c r="F19" i="71"/>
  <c r="D19" i="71"/>
  <c r="C19" i="71"/>
  <c r="B19" i="71"/>
  <c r="R18" i="71"/>
  <c r="P18" i="71"/>
  <c r="N18" i="71"/>
  <c r="L18" i="71"/>
  <c r="J18" i="71"/>
  <c r="H18" i="71"/>
  <c r="F18" i="71"/>
  <c r="D18" i="71"/>
  <c r="C18" i="71"/>
  <c r="B18" i="71"/>
  <c r="R17" i="71"/>
  <c r="P17" i="71"/>
  <c r="N17" i="71"/>
  <c r="L17" i="71"/>
  <c r="J17" i="71"/>
  <c r="H17" i="71"/>
  <c r="F17" i="71"/>
  <c r="D17" i="71"/>
  <c r="C17" i="71"/>
  <c r="B17" i="71"/>
  <c r="R16" i="71"/>
  <c r="P16" i="71"/>
  <c r="N16" i="71"/>
  <c r="L16" i="71"/>
  <c r="J16" i="71"/>
  <c r="H16" i="71"/>
  <c r="F16" i="71"/>
  <c r="D16" i="71"/>
  <c r="C16" i="71"/>
  <c r="B16" i="71"/>
  <c r="R15" i="71"/>
  <c r="P15" i="71"/>
  <c r="N15" i="71"/>
  <c r="L15" i="71"/>
  <c r="J15" i="71"/>
  <c r="H15" i="71"/>
  <c r="F15" i="71"/>
  <c r="D15" i="71"/>
  <c r="C15" i="71"/>
  <c r="B15" i="71"/>
  <c r="R14" i="71"/>
  <c r="L14" i="71"/>
  <c r="J14" i="71"/>
  <c r="H14" i="71"/>
  <c r="F14" i="71"/>
  <c r="D14" i="71"/>
  <c r="C14" i="71"/>
  <c r="B14" i="71"/>
  <c r="R13" i="71"/>
  <c r="P13" i="71"/>
  <c r="N13" i="71"/>
  <c r="L13" i="71"/>
  <c r="J13" i="71"/>
  <c r="H13" i="71"/>
  <c r="F13" i="71"/>
  <c r="D13" i="71"/>
  <c r="C13" i="71"/>
  <c r="B13" i="71"/>
  <c r="R12" i="71"/>
  <c r="L12" i="71"/>
  <c r="J12" i="71"/>
  <c r="H12" i="71"/>
  <c r="F12" i="71"/>
  <c r="D12" i="71"/>
  <c r="C12" i="71"/>
  <c r="B12" i="71"/>
  <c r="R11" i="71"/>
  <c r="L11" i="71"/>
  <c r="J11" i="71"/>
  <c r="H11" i="71"/>
  <c r="F11" i="71"/>
  <c r="D11" i="71"/>
  <c r="C11" i="71"/>
  <c r="B11" i="71"/>
  <c r="R10" i="71"/>
  <c r="N10" i="71"/>
  <c r="L10" i="71"/>
  <c r="J10" i="71"/>
  <c r="H10" i="71"/>
  <c r="F10" i="71"/>
  <c r="D10" i="71"/>
  <c r="C10" i="71"/>
  <c r="B10" i="71"/>
  <c r="R9" i="71"/>
  <c r="P9" i="71"/>
  <c r="N9" i="71"/>
  <c r="L9" i="71"/>
  <c r="J9" i="71"/>
  <c r="H9" i="71"/>
  <c r="F9" i="71"/>
  <c r="D9" i="71"/>
  <c r="C9" i="71"/>
  <c r="B9" i="71"/>
  <c r="R8" i="71"/>
  <c r="P8" i="71"/>
  <c r="N8" i="71"/>
  <c r="L8" i="71"/>
  <c r="J8" i="71"/>
  <c r="H8" i="71"/>
  <c r="F8" i="71"/>
  <c r="D8" i="71"/>
  <c r="C8" i="71"/>
  <c r="B8" i="71"/>
  <c r="R32" i="72"/>
  <c r="L32" i="72"/>
  <c r="J32" i="72"/>
  <c r="H32" i="72"/>
  <c r="F32" i="72"/>
  <c r="D32" i="72"/>
  <c r="C32" i="72"/>
  <c r="B32" i="72"/>
  <c r="R31" i="72"/>
  <c r="L31" i="72"/>
  <c r="J31" i="72"/>
  <c r="H31" i="72"/>
  <c r="F31" i="72"/>
  <c r="D31" i="72"/>
  <c r="C31" i="72"/>
  <c r="B31" i="72"/>
  <c r="R30" i="72"/>
  <c r="P30" i="72"/>
  <c r="N30" i="72"/>
  <c r="L30" i="72"/>
  <c r="J30" i="72"/>
  <c r="H30" i="72"/>
  <c r="F30" i="72"/>
  <c r="D30" i="72"/>
  <c r="C30" i="72"/>
  <c r="B30" i="72"/>
  <c r="R29" i="72"/>
  <c r="J29" i="72"/>
  <c r="H29" i="72"/>
  <c r="F29" i="72"/>
  <c r="D29" i="72"/>
  <c r="C29" i="72"/>
  <c r="B29" i="72"/>
  <c r="R28" i="72"/>
  <c r="P28" i="72"/>
  <c r="N28" i="72"/>
  <c r="L28" i="72"/>
  <c r="J28" i="72"/>
  <c r="H28" i="72"/>
  <c r="F28" i="72"/>
  <c r="D28" i="72"/>
  <c r="C28" i="72"/>
  <c r="B28" i="72"/>
  <c r="R27" i="72"/>
  <c r="P27" i="72"/>
  <c r="N27" i="72"/>
  <c r="L27" i="72"/>
  <c r="J27" i="72"/>
  <c r="H27" i="72"/>
  <c r="F27" i="72"/>
  <c r="D27" i="72"/>
  <c r="C27" i="72"/>
  <c r="B27" i="72"/>
  <c r="R26" i="72"/>
  <c r="P26" i="72"/>
  <c r="N26" i="72"/>
  <c r="L26" i="72"/>
  <c r="J26" i="72"/>
  <c r="H26" i="72"/>
  <c r="F26" i="72"/>
  <c r="D26" i="72"/>
  <c r="C26" i="72"/>
  <c r="B26" i="72"/>
  <c r="C24" i="72"/>
  <c r="B24" i="72"/>
  <c r="R23" i="72"/>
  <c r="P23" i="72"/>
  <c r="N23" i="72"/>
  <c r="L23" i="72"/>
  <c r="J23" i="72"/>
  <c r="H23" i="72"/>
  <c r="F23" i="72"/>
  <c r="D23" i="72"/>
  <c r="C23" i="72"/>
  <c r="B23" i="72"/>
  <c r="R22" i="72"/>
  <c r="J22" i="72"/>
  <c r="H22" i="72"/>
  <c r="F22" i="72"/>
  <c r="D22" i="72"/>
  <c r="C22" i="72"/>
  <c r="B22" i="72"/>
  <c r="R21" i="72"/>
  <c r="N21" i="72"/>
  <c r="L21" i="72"/>
  <c r="J21" i="72"/>
  <c r="H21" i="72"/>
  <c r="F21" i="72"/>
  <c r="D21" i="72"/>
  <c r="C21" i="72"/>
  <c r="B21" i="72"/>
  <c r="R20" i="72"/>
  <c r="P20" i="72"/>
  <c r="N20" i="72"/>
  <c r="L20" i="72"/>
  <c r="J20" i="72"/>
  <c r="H20" i="72"/>
  <c r="F20" i="72"/>
  <c r="D20" i="72"/>
  <c r="C20" i="72"/>
  <c r="B20" i="72"/>
  <c r="R19" i="72"/>
  <c r="P19" i="72"/>
  <c r="N19" i="72"/>
  <c r="L19" i="72"/>
  <c r="J19" i="72"/>
  <c r="H19" i="72"/>
  <c r="F19" i="72"/>
  <c r="D19" i="72"/>
  <c r="C19" i="72"/>
  <c r="B19" i="72"/>
  <c r="R18" i="72"/>
  <c r="J18" i="72"/>
  <c r="H18" i="72"/>
  <c r="F18" i="72"/>
  <c r="D18" i="72"/>
  <c r="C18" i="72"/>
  <c r="B18" i="72"/>
  <c r="R17" i="72"/>
  <c r="P17" i="72"/>
  <c r="N17" i="72"/>
  <c r="L17" i="72"/>
  <c r="J17" i="72"/>
  <c r="H17" i="72"/>
  <c r="F17" i="72"/>
  <c r="D17" i="72"/>
  <c r="C17" i="72"/>
  <c r="B17" i="72"/>
  <c r="R16" i="72"/>
  <c r="P16" i="72"/>
  <c r="N16" i="72"/>
  <c r="L16" i="72"/>
  <c r="J16" i="72"/>
  <c r="H16" i="72"/>
  <c r="F16" i="72"/>
  <c r="D16" i="72"/>
  <c r="C16" i="72"/>
  <c r="B16" i="72"/>
  <c r="R15" i="72"/>
  <c r="P15" i="72"/>
  <c r="N15" i="72"/>
  <c r="L15" i="72"/>
  <c r="J15" i="72"/>
  <c r="H15" i="72"/>
  <c r="F15" i="72"/>
  <c r="D15" i="72"/>
  <c r="C15" i="72"/>
  <c r="B15" i="72"/>
  <c r="R14" i="72"/>
  <c r="P14" i="72"/>
  <c r="N14" i="72"/>
  <c r="L14" i="72"/>
  <c r="J14" i="72"/>
  <c r="H14" i="72"/>
  <c r="F14" i="72"/>
  <c r="D14" i="72"/>
  <c r="C14" i="72"/>
  <c r="B14" i="72"/>
  <c r="R13" i="72"/>
  <c r="L13" i="72"/>
  <c r="J13" i="72"/>
  <c r="H13" i="72"/>
  <c r="F13" i="72"/>
  <c r="D13" i="72"/>
  <c r="C13" i="72"/>
  <c r="B13" i="72"/>
  <c r="R12" i="72"/>
  <c r="P12" i="72"/>
  <c r="N12" i="72"/>
  <c r="L12" i="72"/>
  <c r="J12" i="72"/>
  <c r="H12" i="72"/>
  <c r="F12" i="72"/>
  <c r="D12" i="72"/>
  <c r="C12" i="72"/>
  <c r="B12" i="72"/>
  <c r="R11" i="72"/>
  <c r="N11" i="72"/>
  <c r="L11" i="72"/>
  <c r="J11" i="72"/>
  <c r="H11" i="72"/>
  <c r="F11" i="72"/>
  <c r="D11" i="72"/>
  <c r="C11" i="72"/>
  <c r="B11" i="72"/>
  <c r="R10" i="72"/>
  <c r="J10" i="72"/>
  <c r="H10" i="72"/>
  <c r="F10" i="72"/>
  <c r="D10" i="72"/>
  <c r="C10" i="72"/>
  <c r="B10" i="72"/>
  <c r="R9" i="72"/>
  <c r="P9" i="72"/>
  <c r="N9" i="72"/>
  <c r="L9" i="72"/>
  <c r="J9" i="72"/>
  <c r="H9" i="72"/>
  <c r="F9" i="72"/>
  <c r="D9" i="72"/>
  <c r="C9" i="72"/>
  <c r="B9" i="72"/>
  <c r="R8" i="72"/>
  <c r="P8" i="72"/>
  <c r="N8" i="72"/>
  <c r="L8" i="72"/>
  <c r="J8" i="72"/>
  <c r="H8" i="72"/>
  <c r="F8" i="72"/>
  <c r="D8" i="72"/>
  <c r="C8" i="72"/>
  <c r="B8" i="72"/>
  <c r="R32" i="73"/>
  <c r="L32" i="73"/>
  <c r="J32" i="73"/>
  <c r="H32" i="73"/>
  <c r="F32" i="73"/>
  <c r="D32" i="73"/>
  <c r="C32" i="73"/>
  <c r="B32" i="73"/>
  <c r="R31" i="73"/>
  <c r="L31" i="73"/>
  <c r="J31" i="73"/>
  <c r="H31" i="73"/>
  <c r="F31" i="73"/>
  <c r="D31" i="73"/>
  <c r="C31" i="73"/>
  <c r="B31" i="73"/>
  <c r="R30" i="73"/>
  <c r="P30" i="73"/>
  <c r="N30" i="73"/>
  <c r="L30" i="73"/>
  <c r="J30" i="73"/>
  <c r="H30" i="73"/>
  <c r="F30" i="73"/>
  <c r="D30" i="73"/>
  <c r="C30" i="73"/>
  <c r="B30" i="73"/>
  <c r="R29" i="73"/>
  <c r="J29" i="73"/>
  <c r="H29" i="73"/>
  <c r="F29" i="73"/>
  <c r="D29" i="73"/>
  <c r="C29" i="73"/>
  <c r="B29" i="73"/>
  <c r="R28" i="73"/>
  <c r="P28" i="73"/>
  <c r="N28" i="73"/>
  <c r="L28" i="73"/>
  <c r="J28" i="73"/>
  <c r="H28" i="73"/>
  <c r="F28" i="73"/>
  <c r="D28" i="73"/>
  <c r="C28" i="73"/>
  <c r="B28" i="73"/>
  <c r="R27" i="73"/>
  <c r="P27" i="73"/>
  <c r="N27" i="73"/>
  <c r="L27" i="73"/>
  <c r="J27" i="73"/>
  <c r="H27" i="73"/>
  <c r="F27" i="73"/>
  <c r="D27" i="73"/>
  <c r="C27" i="73"/>
  <c r="B27" i="73"/>
  <c r="R26" i="73"/>
  <c r="P26" i="73"/>
  <c r="N26" i="73"/>
  <c r="L26" i="73"/>
  <c r="J26" i="73"/>
  <c r="H26" i="73"/>
  <c r="F26" i="73"/>
  <c r="D26" i="73"/>
  <c r="C26" i="73"/>
  <c r="B26" i="73"/>
  <c r="C24" i="73"/>
  <c r="B24" i="73"/>
  <c r="R23" i="73"/>
  <c r="P23" i="73"/>
  <c r="N23" i="73"/>
  <c r="L23" i="73"/>
  <c r="J23" i="73"/>
  <c r="H23" i="73"/>
  <c r="F23" i="73"/>
  <c r="D23" i="73"/>
  <c r="C23" i="73"/>
  <c r="B23" i="73"/>
  <c r="R22" i="73"/>
  <c r="J22" i="73"/>
  <c r="H22" i="73"/>
  <c r="F22" i="73"/>
  <c r="D22" i="73"/>
  <c r="C22" i="73"/>
  <c r="B22" i="73"/>
  <c r="R21" i="73"/>
  <c r="N21" i="73"/>
  <c r="L21" i="73"/>
  <c r="J21" i="73"/>
  <c r="H21" i="73"/>
  <c r="F21" i="73"/>
  <c r="D21" i="73"/>
  <c r="C21" i="73"/>
  <c r="B21" i="73"/>
  <c r="R20" i="73"/>
  <c r="P20" i="73"/>
  <c r="N20" i="73"/>
  <c r="L20" i="73"/>
  <c r="J20" i="73"/>
  <c r="H20" i="73"/>
  <c r="F20" i="73"/>
  <c r="D20" i="73"/>
  <c r="C20" i="73"/>
  <c r="B20" i="73"/>
  <c r="R19" i="73"/>
  <c r="P19" i="73"/>
  <c r="N19" i="73"/>
  <c r="L19" i="73"/>
  <c r="J19" i="73"/>
  <c r="H19" i="73"/>
  <c r="F19" i="73"/>
  <c r="D19" i="73"/>
  <c r="C19" i="73"/>
  <c r="B19" i="73"/>
  <c r="R18" i="73"/>
  <c r="J18" i="73"/>
  <c r="H18" i="73"/>
  <c r="F18" i="73"/>
  <c r="D18" i="73"/>
  <c r="C18" i="73"/>
  <c r="B18" i="73"/>
  <c r="R17" i="73"/>
  <c r="P17" i="73"/>
  <c r="N17" i="73"/>
  <c r="L17" i="73"/>
  <c r="J17" i="73"/>
  <c r="H17" i="73"/>
  <c r="F17" i="73"/>
  <c r="D17" i="73"/>
  <c r="C17" i="73"/>
  <c r="B17" i="73"/>
  <c r="R16" i="73"/>
  <c r="P16" i="73"/>
  <c r="N16" i="73"/>
  <c r="L16" i="73"/>
  <c r="J16" i="73"/>
  <c r="H16" i="73"/>
  <c r="F16" i="73"/>
  <c r="D16" i="73"/>
  <c r="C16" i="73"/>
  <c r="B16" i="73"/>
  <c r="R15" i="73"/>
  <c r="P15" i="73"/>
  <c r="N15" i="73"/>
  <c r="L15" i="73"/>
  <c r="J15" i="73"/>
  <c r="H15" i="73"/>
  <c r="F15" i="73"/>
  <c r="D15" i="73"/>
  <c r="C15" i="73"/>
  <c r="B15" i="73"/>
  <c r="R14" i="73"/>
  <c r="P14" i="73"/>
  <c r="N14" i="73"/>
  <c r="L14" i="73"/>
  <c r="J14" i="73"/>
  <c r="H14" i="73"/>
  <c r="F14" i="73"/>
  <c r="D14" i="73"/>
  <c r="C14" i="73"/>
  <c r="B14" i="73"/>
  <c r="R13" i="73"/>
  <c r="L13" i="73"/>
  <c r="J13" i="73"/>
  <c r="H13" i="73"/>
  <c r="F13" i="73"/>
  <c r="D13" i="73"/>
  <c r="C13" i="73"/>
  <c r="B13" i="73"/>
  <c r="R12" i="73"/>
  <c r="P12" i="73"/>
  <c r="N12" i="73"/>
  <c r="L12" i="73"/>
  <c r="J12" i="73"/>
  <c r="H12" i="73"/>
  <c r="F12" i="73"/>
  <c r="D12" i="73"/>
  <c r="C12" i="73"/>
  <c r="B12" i="73"/>
  <c r="R11" i="73"/>
  <c r="N11" i="73"/>
  <c r="L11" i="73"/>
  <c r="J11" i="73"/>
  <c r="H11" i="73"/>
  <c r="F11" i="73"/>
  <c r="D11" i="73"/>
  <c r="C11" i="73"/>
  <c r="B11" i="73"/>
  <c r="R10" i="73"/>
  <c r="J10" i="73"/>
  <c r="H10" i="73"/>
  <c r="F10" i="73"/>
  <c r="D10" i="73"/>
  <c r="C10" i="73"/>
  <c r="B10" i="73"/>
  <c r="R9" i="73"/>
  <c r="P9" i="73"/>
  <c r="N9" i="73"/>
  <c r="L9" i="73"/>
  <c r="J9" i="73"/>
  <c r="H9" i="73"/>
  <c r="F9" i="73"/>
  <c r="D9" i="73"/>
  <c r="C9" i="73"/>
  <c r="B9" i="73"/>
  <c r="R8" i="73"/>
  <c r="P8" i="73"/>
  <c r="N8" i="73"/>
  <c r="L8" i="73"/>
  <c r="J8" i="73"/>
  <c r="H8" i="73"/>
  <c r="F8" i="73"/>
  <c r="D8" i="73"/>
  <c r="C8" i="73"/>
  <c r="B8" i="73"/>
  <c r="R31" i="68"/>
  <c r="P31" i="68"/>
  <c r="N31" i="68"/>
  <c r="L31" i="68"/>
  <c r="J31" i="68"/>
  <c r="H31" i="68"/>
  <c r="F31" i="68"/>
  <c r="D31" i="68"/>
  <c r="C31" i="68"/>
  <c r="B31" i="68"/>
  <c r="R30" i="68"/>
  <c r="F30" i="68"/>
  <c r="D30" i="68"/>
  <c r="C30" i="68"/>
  <c r="B30" i="68"/>
  <c r="R29" i="68"/>
  <c r="P29" i="68"/>
  <c r="N29" i="68"/>
  <c r="L29" i="68"/>
  <c r="J29" i="68"/>
  <c r="H29" i="68"/>
  <c r="F29" i="68"/>
  <c r="D29" i="68"/>
  <c r="C29" i="68"/>
  <c r="B29" i="68"/>
  <c r="R28" i="68"/>
  <c r="P28" i="68"/>
  <c r="N28" i="68"/>
  <c r="L28" i="68"/>
  <c r="J28" i="68"/>
  <c r="H28" i="68"/>
  <c r="F28" i="68"/>
  <c r="D28" i="68"/>
  <c r="C28" i="68"/>
  <c r="B28" i="68"/>
  <c r="R26" i="68"/>
  <c r="P26" i="68"/>
  <c r="N26" i="68"/>
  <c r="L26" i="68"/>
  <c r="J26" i="68"/>
  <c r="H26" i="68"/>
  <c r="F26" i="68"/>
  <c r="D26" i="68"/>
  <c r="C26" i="68"/>
  <c r="B26" i="68"/>
  <c r="R25" i="68"/>
  <c r="P25" i="68"/>
  <c r="N25" i="68"/>
  <c r="L25" i="68"/>
  <c r="J25" i="68"/>
  <c r="H25" i="68"/>
  <c r="F25" i="68"/>
  <c r="D25" i="68"/>
  <c r="C25" i="68"/>
  <c r="B25" i="68"/>
  <c r="R24" i="68"/>
  <c r="P24" i="68"/>
  <c r="N24" i="68"/>
  <c r="L24" i="68"/>
  <c r="J24" i="68"/>
  <c r="H24" i="68"/>
  <c r="F24" i="68"/>
  <c r="D24" i="68"/>
  <c r="C24" i="68"/>
  <c r="B24" i="68"/>
  <c r="R23" i="68"/>
  <c r="P23" i="68"/>
  <c r="N23" i="68"/>
  <c r="L23" i="68"/>
  <c r="J23" i="68"/>
  <c r="H23" i="68"/>
  <c r="F23" i="68"/>
  <c r="D23" i="68"/>
  <c r="C23" i="68"/>
  <c r="B23" i="68"/>
  <c r="R22" i="68"/>
  <c r="N22" i="68"/>
  <c r="L22" i="68"/>
  <c r="J22" i="68"/>
  <c r="H22" i="68"/>
  <c r="F22" i="68"/>
  <c r="D22" i="68"/>
  <c r="C22" i="68"/>
  <c r="B22" i="68"/>
  <c r="R21" i="68"/>
  <c r="P21" i="68"/>
  <c r="N21" i="68"/>
  <c r="L21" i="68"/>
  <c r="J21" i="68"/>
  <c r="H21" i="68"/>
  <c r="F21" i="68"/>
  <c r="D21" i="68"/>
  <c r="C21" i="68"/>
  <c r="B21" i="68"/>
  <c r="R20" i="68"/>
  <c r="P20" i="68"/>
  <c r="N20" i="68"/>
  <c r="L20" i="68"/>
  <c r="J20" i="68"/>
  <c r="H20" i="68"/>
  <c r="F20" i="68"/>
  <c r="D20" i="68"/>
  <c r="C20" i="68"/>
  <c r="B20" i="68"/>
  <c r="R19" i="68"/>
  <c r="P19" i="68"/>
  <c r="N19" i="68"/>
  <c r="L19" i="68"/>
  <c r="J19" i="68"/>
  <c r="H19" i="68"/>
  <c r="F19" i="68"/>
  <c r="D19" i="68"/>
  <c r="C19" i="68"/>
  <c r="B19" i="68"/>
  <c r="R18" i="68"/>
  <c r="P18" i="68"/>
  <c r="N18" i="68"/>
  <c r="L18" i="68"/>
  <c r="J18" i="68"/>
  <c r="H18" i="68"/>
  <c r="F18" i="68"/>
  <c r="D18" i="68"/>
  <c r="C18" i="68"/>
  <c r="B18" i="68"/>
  <c r="R16" i="68"/>
  <c r="P16" i="68"/>
  <c r="N16" i="68"/>
  <c r="L16" i="68"/>
  <c r="J16" i="68"/>
  <c r="H16" i="68"/>
  <c r="F16" i="68"/>
  <c r="D16" i="68"/>
  <c r="C16" i="68"/>
  <c r="B16" i="68"/>
  <c r="R15" i="68"/>
  <c r="P15" i="68"/>
  <c r="N15" i="68"/>
  <c r="L15" i="68"/>
  <c r="J15" i="68"/>
  <c r="H15" i="68"/>
  <c r="F15" i="68"/>
  <c r="D15" i="68"/>
  <c r="C15" i="68"/>
  <c r="B15" i="68"/>
  <c r="R14" i="68"/>
  <c r="P14" i="68"/>
  <c r="N14" i="68"/>
  <c r="L14" i="68"/>
  <c r="J14" i="68"/>
  <c r="H14" i="68"/>
  <c r="F14" i="68"/>
  <c r="D14" i="68"/>
  <c r="C14" i="68"/>
  <c r="B14" i="68"/>
  <c r="R13" i="68"/>
  <c r="P13" i="68"/>
  <c r="N13" i="68"/>
  <c r="L13" i="68"/>
  <c r="J13" i="68"/>
  <c r="H13" i="68"/>
  <c r="F13" i="68"/>
  <c r="D13" i="68"/>
  <c r="C13" i="68"/>
  <c r="B13" i="68"/>
  <c r="R12" i="68"/>
  <c r="P12" i="68"/>
  <c r="N12" i="68"/>
  <c r="L12" i="68"/>
  <c r="J12" i="68"/>
  <c r="H12" i="68"/>
  <c r="F12" i="68"/>
  <c r="D12" i="68"/>
  <c r="C12" i="68"/>
  <c r="B12" i="68"/>
  <c r="R11" i="68"/>
  <c r="P11" i="68"/>
  <c r="N11" i="68"/>
  <c r="L11" i="68"/>
  <c r="J11" i="68"/>
  <c r="H11" i="68"/>
  <c r="F11" i="68"/>
  <c r="D11" i="68"/>
  <c r="C11" i="68"/>
  <c r="B11" i="68"/>
  <c r="R10" i="68"/>
  <c r="P10" i="68"/>
  <c r="N10" i="68"/>
  <c r="L10" i="68"/>
  <c r="J10" i="68"/>
  <c r="H10" i="68"/>
  <c r="F10" i="68"/>
  <c r="D10" i="68"/>
  <c r="C10" i="68"/>
  <c r="B10" i="68"/>
  <c r="R9" i="68"/>
  <c r="P9" i="68"/>
  <c r="N9" i="68"/>
  <c r="L9" i="68"/>
  <c r="J9" i="68"/>
  <c r="H9" i="68"/>
  <c r="F9" i="68"/>
  <c r="D9" i="68"/>
  <c r="C9" i="68"/>
  <c r="B9" i="68"/>
  <c r="R8" i="68"/>
  <c r="P8" i="68"/>
  <c r="N8" i="68"/>
  <c r="L8" i="68"/>
  <c r="J8" i="68"/>
  <c r="H8" i="68"/>
  <c r="F8" i="68"/>
  <c r="D8" i="68"/>
  <c r="C8" i="68"/>
  <c r="B8" i="68"/>
  <c r="R31" i="69"/>
  <c r="J31" i="69"/>
  <c r="H31" i="69"/>
  <c r="F31" i="69"/>
  <c r="D31" i="69"/>
  <c r="C31" i="69"/>
  <c r="B31" i="69"/>
  <c r="R30" i="69"/>
  <c r="F30" i="69"/>
  <c r="D30" i="69"/>
  <c r="C30" i="69"/>
  <c r="B30" i="69"/>
  <c r="R29" i="69"/>
  <c r="P29" i="69"/>
  <c r="N29" i="69"/>
  <c r="L29" i="69"/>
  <c r="J29" i="69"/>
  <c r="H29" i="69"/>
  <c r="F29" i="69"/>
  <c r="D29" i="69"/>
  <c r="C29" i="69"/>
  <c r="B29" i="69"/>
  <c r="R28" i="69"/>
  <c r="P28" i="69"/>
  <c r="N28" i="69"/>
  <c r="L28" i="69"/>
  <c r="J28" i="69"/>
  <c r="H28" i="69"/>
  <c r="F28" i="69"/>
  <c r="D28" i="69"/>
  <c r="C28" i="69"/>
  <c r="B28" i="69"/>
  <c r="R26" i="69"/>
  <c r="P26" i="69"/>
  <c r="N26" i="69"/>
  <c r="L26" i="69"/>
  <c r="J26" i="69"/>
  <c r="H26" i="69"/>
  <c r="F26" i="69"/>
  <c r="D26" i="69"/>
  <c r="C26" i="69"/>
  <c r="B26" i="69"/>
  <c r="R25" i="69"/>
  <c r="P25" i="69"/>
  <c r="N25" i="69"/>
  <c r="L25" i="69"/>
  <c r="J25" i="69"/>
  <c r="H25" i="69"/>
  <c r="F25" i="69"/>
  <c r="D25" i="69"/>
  <c r="C25" i="69"/>
  <c r="B25" i="69"/>
  <c r="R24" i="69"/>
  <c r="P24" i="69"/>
  <c r="N24" i="69"/>
  <c r="L24" i="69"/>
  <c r="J24" i="69"/>
  <c r="H24" i="69"/>
  <c r="F24" i="69"/>
  <c r="D24" i="69"/>
  <c r="C24" i="69"/>
  <c r="B24" i="69"/>
  <c r="R23" i="69"/>
  <c r="P23" i="69"/>
  <c r="N23" i="69"/>
  <c r="L23" i="69"/>
  <c r="J23" i="69"/>
  <c r="H23" i="69"/>
  <c r="F23" i="69"/>
  <c r="D23" i="69"/>
  <c r="C23" i="69"/>
  <c r="B23" i="69"/>
  <c r="R22" i="69"/>
  <c r="N22" i="69"/>
  <c r="L22" i="69"/>
  <c r="J22" i="69"/>
  <c r="H22" i="69"/>
  <c r="F22" i="69"/>
  <c r="D22" i="69"/>
  <c r="C22" i="69"/>
  <c r="B22" i="69"/>
  <c r="R21" i="69"/>
  <c r="P21" i="69"/>
  <c r="N21" i="69"/>
  <c r="L21" i="69"/>
  <c r="J21" i="69"/>
  <c r="H21" i="69"/>
  <c r="F21" i="69"/>
  <c r="D21" i="69"/>
  <c r="C21" i="69"/>
  <c r="B21" i="69"/>
  <c r="R20" i="69"/>
  <c r="P20" i="69"/>
  <c r="N20" i="69"/>
  <c r="L20" i="69"/>
  <c r="J20" i="69"/>
  <c r="H20" i="69"/>
  <c r="F20" i="69"/>
  <c r="D20" i="69"/>
  <c r="C20" i="69"/>
  <c r="B20" i="69"/>
  <c r="R19" i="69"/>
  <c r="P19" i="69"/>
  <c r="N19" i="69"/>
  <c r="L19" i="69"/>
  <c r="J19" i="69"/>
  <c r="H19" i="69"/>
  <c r="F19" i="69"/>
  <c r="D19" i="69"/>
  <c r="C19" i="69"/>
  <c r="B19" i="69"/>
  <c r="R18" i="69"/>
  <c r="P18" i="69"/>
  <c r="N18" i="69"/>
  <c r="L18" i="69"/>
  <c r="J18" i="69"/>
  <c r="H18" i="69"/>
  <c r="F18" i="69"/>
  <c r="D18" i="69"/>
  <c r="C18" i="69"/>
  <c r="B18" i="69"/>
  <c r="R16" i="69"/>
  <c r="P16" i="69"/>
  <c r="N16" i="69"/>
  <c r="L16" i="69"/>
  <c r="J16" i="69"/>
  <c r="H16" i="69"/>
  <c r="F16" i="69"/>
  <c r="D16" i="69"/>
  <c r="C16" i="69"/>
  <c r="B16" i="69"/>
  <c r="R15" i="69"/>
  <c r="P15" i="69"/>
  <c r="N15" i="69"/>
  <c r="L15" i="69"/>
  <c r="J15" i="69"/>
  <c r="H15" i="69"/>
  <c r="F15" i="69"/>
  <c r="D15" i="69"/>
  <c r="C15" i="69"/>
  <c r="B15" i="69"/>
  <c r="R14" i="69"/>
  <c r="P14" i="69"/>
  <c r="N14" i="69"/>
  <c r="L14" i="69"/>
  <c r="J14" i="69"/>
  <c r="H14" i="69"/>
  <c r="F14" i="69"/>
  <c r="D14" i="69"/>
  <c r="C14" i="69"/>
  <c r="B14" i="69"/>
  <c r="R13" i="69"/>
  <c r="P13" i="69"/>
  <c r="N13" i="69"/>
  <c r="L13" i="69"/>
  <c r="J13" i="69"/>
  <c r="H13" i="69"/>
  <c r="F13" i="69"/>
  <c r="D13" i="69"/>
  <c r="C13" i="69"/>
  <c r="B13" i="69"/>
  <c r="R12" i="69"/>
  <c r="P12" i="69"/>
  <c r="N12" i="69"/>
  <c r="L12" i="69"/>
  <c r="J12" i="69"/>
  <c r="H12" i="69"/>
  <c r="F12" i="69"/>
  <c r="D12" i="69"/>
  <c r="C12" i="69"/>
  <c r="B12" i="69"/>
  <c r="R11" i="69"/>
  <c r="P11" i="69"/>
  <c r="N11" i="69"/>
  <c r="L11" i="69"/>
  <c r="J11" i="69"/>
  <c r="H11" i="69"/>
  <c r="F11" i="69"/>
  <c r="D11" i="69"/>
  <c r="C11" i="69"/>
  <c r="B11" i="69"/>
  <c r="R10" i="69"/>
  <c r="P10" i="69"/>
  <c r="N10" i="69"/>
  <c r="L10" i="69"/>
  <c r="J10" i="69"/>
  <c r="H10" i="69"/>
  <c r="F10" i="69"/>
  <c r="D10" i="69"/>
  <c r="C10" i="69"/>
  <c r="B10" i="69"/>
  <c r="R9" i="69"/>
  <c r="P9" i="69"/>
  <c r="N9" i="69"/>
  <c r="L9" i="69"/>
  <c r="J9" i="69"/>
  <c r="H9" i="69"/>
  <c r="F9" i="69"/>
  <c r="D9" i="69"/>
  <c r="C9" i="69"/>
  <c r="B9" i="69"/>
  <c r="R8" i="69"/>
  <c r="P8" i="69"/>
  <c r="N8" i="69"/>
  <c r="L8" i="69"/>
  <c r="J8" i="69"/>
  <c r="H8" i="69"/>
  <c r="F8" i="69"/>
  <c r="D8" i="69"/>
  <c r="C8" i="69"/>
  <c r="B8" i="69"/>
  <c r="R40" i="37"/>
  <c r="P40" i="37"/>
  <c r="N40" i="37"/>
  <c r="L40" i="37"/>
  <c r="J40" i="37"/>
  <c r="H40" i="37"/>
  <c r="F40" i="37"/>
  <c r="D40" i="37"/>
  <c r="C40" i="37"/>
  <c r="B40" i="37"/>
  <c r="R39" i="37"/>
  <c r="P39" i="37"/>
  <c r="N39" i="37"/>
  <c r="L39" i="37"/>
  <c r="J39" i="37"/>
  <c r="H39" i="37"/>
  <c r="F39" i="37"/>
  <c r="D39" i="37"/>
  <c r="C39" i="37"/>
  <c r="B39" i="37"/>
  <c r="R38" i="37"/>
  <c r="P38" i="37"/>
  <c r="N38" i="37"/>
  <c r="L38" i="37"/>
  <c r="J38" i="37"/>
  <c r="H38" i="37"/>
  <c r="F38" i="37"/>
  <c r="D38" i="37"/>
  <c r="C38" i="37"/>
  <c r="B38" i="37"/>
  <c r="R37" i="37"/>
  <c r="P37" i="37"/>
  <c r="N37" i="37"/>
  <c r="L37" i="37"/>
  <c r="J37" i="37"/>
  <c r="H37" i="37"/>
  <c r="F37" i="37"/>
  <c r="D37" i="37"/>
  <c r="C37" i="37"/>
  <c r="B37" i="37"/>
  <c r="R36" i="37"/>
  <c r="P36" i="37"/>
  <c r="N36" i="37"/>
  <c r="L36" i="37"/>
  <c r="J36" i="37"/>
  <c r="H36" i="37"/>
  <c r="F36" i="37"/>
  <c r="D36" i="37"/>
  <c r="C36" i="37"/>
  <c r="B36" i="37"/>
  <c r="R35" i="37"/>
  <c r="P35" i="37"/>
  <c r="N35" i="37"/>
  <c r="L35" i="37"/>
  <c r="J35" i="37"/>
  <c r="H35" i="37"/>
  <c r="F35" i="37"/>
  <c r="D35" i="37"/>
  <c r="C35" i="37"/>
  <c r="B35" i="37"/>
  <c r="R34" i="37"/>
  <c r="P34" i="37"/>
  <c r="N34" i="37"/>
  <c r="L34" i="37"/>
  <c r="J34" i="37"/>
  <c r="H34" i="37"/>
  <c r="F34" i="37"/>
  <c r="D34" i="37"/>
  <c r="C34" i="37"/>
  <c r="B34" i="37"/>
  <c r="R33" i="37"/>
  <c r="P33" i="37"/>
  <c r="N33" i="37"/>
  <c r="L33" i="37"/>
  <c r="J33" i="37"/>
  <c r="H33" i="37"/>
  <c r="F33" i="37"/>
  <c r="D33" i="37"/>
  <c r="C33" i="37"/>
  <c r="B33" i="37"/>
  <c r="R32" i="37"/>
  <c r="P32" i="37"/>
  <c r="N32" i="37"/>
  <c r="L32" i="37"/>
  <c r="J32" i="37"/>
  <c r="H32" i="37"/>
  <c r="F32" i="37"/>
  <c r="D32" i="37"/>
  <c r="C32" i="37"/>
  <c r="B32" i="37"/>
  <c r="R31" i="37"/>
  <c r="J31" i="37"/>
  <c r="H31" i="37"/>
  <c r="F31" i="37"/>
  <c r="D31" i="37"/>
  <c r="C31" i="37"/>
  <c r="B31" i="37"/>
  <c r="R30" i="37"/>
  <c r="N30" i="37"/>
  <c r="L30" i="37"/>
  <c r="J30" i="37"/>
  <c r="H30" i="37"/>
  <c r="F30" i="37"/>
  <c r="D30" i="37"/>
  <c r="C30" i="37"/>
  <c r="B30" i="37"/>
  <c r="R29" i="37"/>
  <c r="H29" i="37"/>
  <c r="F29" i="37"/>
  <c r="D29" i="37"/>
  <c r="C29" i="37"/>
  <c r="B29" i="37"/>
  <c r="R28" i="37"/>
  <c r="P28" i="37"/>
  <c r="N28" i="37"/>
  <c r="L28" i="37"/>
  <c r="J28" i="37"/>
  <c r="H28" i="37"/>
  <c r="F28" i="37"/>
  <c r="D28" i="37"/>
  <c r="C28" i="37"/>
  <c r="B28" i="37"/>
  <c r="R27" i="37"/>
  <c r="P27" i="37"/>
  <c r="N27" i="37"/>
  <c r="L27" i="37"/>
  <c r="J27" i="37"/>
  <c r="H27" i="37"/>
  <c r="F27" i="37"/>
  <c r="D27" i="37"/>
  <c r="C27" i="37"/>
  <c r="B27" i="37"/>
  <c r="R26" i="37"/>
  <c r="P26" i="37"/>
  <c r="N26" i="37"/>
  <c r="L26" i="37"/>
  <c r="J26" i="37"/>
  <c r="H26" i="37"/>
  <c r="F26" i="37"/>
  <c r="D26" i="37"/>
  <c r="C26" i="37"/>
  <c r="B26" i="37"/>
  <c r="R25" i="37"/>
  <c r="P25" i="37"/>
  <c r="N25" i="37"/>
  <c r="L25" i="37"/>
  <c r="J25" i="37"/>
  <c r="H25" i="37"/>
  <c r="F25" i="37"/>
  <c r="D25" i="37"/>
  <c r="C25" i="37"/>
  <c r="B25" i="37"/>
  <c r="R24" i="37"/>
  <c r="J24" i="37"/>
  <c r="H24" i="37"/>
  <c r="F24" i="37"/>
  <c r="D24" i="37"/>
  <c r="C24" i="37"/>
  <c r="B24" i="37"/>
  <c r="R23" i="37"/>
  <c r="J23" i="37"/>
  <c r="H23" i="37"/>
  <c r="F23" i="37"/>
  <c r="D23" i="37"/>
  <c r="C23" i="37"/>
  <c r="B23" i="37"/>
  <c r="R22" i="37"/>
  <c r="N22" i="37"/>
  <c r="L22" i="37"/>
  <c r="J22" i="37"/>
  <c r="H22" i="37"/>
  <c r="F22" i="37"/>
  <c r="D22" i="37"/>
  <c r="C22" i="37"/>
  <c r="B22" i="37"/>
  <c r="R21" i="37"/>
  <c r="N21" i="37"/>
  <c r="L21" i="37"/>
  <c r="J21" i="37"/>
  <c r="H21" i="37"/>
  <c r="F21" i="37"/>
  <c r="D21" i="37"/>
  <c r="C21" i="37"/>
  <c r="B21" i="37"/>
  <c r="R20" i="37"/>
  <c r="P20" i="37"/>
  <c r="N20" i="37"/>
  <c r="L20" i="37"/>
  <c r="J20" i="37"/>
  <c r="H20" i="37"/>
  <c r="F20" i="37"/>
  <c r="D20" i="37"/>
  <c r="C20" i="37"/>
  <c r="B20" i="37"/>
  <c r="R19" i="37"/>
  <c r="J19" i="37"/>
  <c r="H19" i="37"/>
  <c r="F19" i="37"/>
  <c r="D19" i="37"/>
  <c r="C19" i="37"/>
  <c r="B19" i="37"/>
  <c r="R18" i="37"/>
  <c r="P18" i="37"/>
  <c r="N18" i="37"/>
  <c r="L18" i="37"/>
  <c r="J18" i="37"/>
  <c r="H18" i="37"/>
  <c r="F18" i="37"/>
  <c r="D18" i="37"/>
  <c r="C18" i="37"/>
  <c r="B18" i="37"/>
  <c r="R17" i="37"/>
  <c r="P17" i="37"/>
  <c r="N17" i="37"/>
  <c r="L17" i="37"/>
  <c r="J17" i="37"/>
  <c r="H17" i="37"/>
  <c r="F17" i="37"/>
  <c r="D17" i="37"/>
  <c r="C17" i="37"/>
  <c r="B17" i="37"/>
  <c r="R16" i="37"/>
  <c r="L16" i="37"/>
  <c r="J16" i="37"/>
  <c r="H16" i="37"/>
  <c r="F16" i="37"/>
  <c r="D16" i="37"/>
  <c r="C16" i="37"/>
  <c r="B16" i="37"/>
  <c r="R15" i="37"/>
  <c r="P15" i="37"/>
  <c r="N15" i="37"/>
  <c r="L15" i="37"/>
  <c r="J15" i="37"/>
  <c r="H15" i="37"/>
  <c r="F15" i="37"/>
  <c r="D15" i="37"/>
  <c r="C15" i="37"/>
  <c r="B15" i="37"/>
  <c r="R14" i="37"/>
  <c r="P14" i="37"/>
  <c r="N14" i="37"/>
  <c r="L14" i="37"/>
  <c r="J14" i="37"/>
  <c r="H14" i="37"/>
  <c r="F14" i="37"/>
  <c r="D14" i="37"/>
  <c r="C14" i="37"/>
  <c r="B14" i="37"/>
  <c r="R13" i="37"/>
  <c r="P13" i="37"/>
  <c r="N13" i="37"/>
  <c r="L13" i="37"/>
  <c r="J13" i="37"/>
  <c r="H13" i="37"/>
  <c r="F13" i="37"/>
  <c r="D13" i="37"/>
  <c r="C13" i="37"/>
  <c r="B13" i="37"/>
  <c r="R12" i="37"/>
  <c r="N12" i="37"/>
  <c r="L12" i="37"/>
  <c r="J12" i="37"/>
  <c r="H12" i="37"/>
  <c r="F12" i="37"/>
  <c r="D12" i="37"/>
  <c r="C12" i="37"/>
  <c r="B12" i="37"/>
  <c r="R11" i="37"/>
  <c r="N11" i="37"/>
  <c r="L11" i="37"/>
  <c r="J11" i="37"/>
  <c r="H11" i="37"/>
  <c r="F11" i="37"/>
  <c r="D11" i="37"/>
  <c r="C11" i="37"/>
  <c r="B11" i="37"/>
  <c r="R10" i="37"/>
  <c r="P10" i="37"/>
  <c r="N10" i="37"/>
  <c r="L10" i="37"/>
  <c r="J10" i="37"/>
  <c r="H10" i="37"/>
  <c r="F10" i="37"/>
  <c r="D10" i="37"/>
  <c r="C10" i="37"/>
  <c r="B10" i="37"/>
  <c r="R9" i="37"/>
  <c r="J9" i="37"/>
  <c r="H9" i="37"/>
  <c r="F9" i="37"/>
  <c r="D9" i="37"/>
  <c r="C9" i="37"/>
  <c r="B9" i="37"/>
  <c r="R8" i="37"/>
  <c r="P8" i="37"/>
  <c r="N8" i="37"/>
  <c r="L8" i="37"/>
  <c r="J8" i="37"/>
  <c r="H8" i="37"/>
  <c r="F8" i="37"/>
  <c r="D8" i="37"/>
  <c r="C8" i="37"/>
  <c r="B8" i="37"/>
  <c r="Z45" i="6"/>
  <c r="T45" i="6"/>
  <c r="R45" i="6"/>
  <c r="P45" i="6"/>
  <c r="N45" i="6"/>
  <c r="L45" i="6"/>
  <c r="J45" i="6"/>
  <c r="H45" i="6"/>
  <c r="F45" i="6"/>
  <c r="D45" i="6"/>
  <c r="C45" i="6"/>
  <c r="B45" i="6"/>
  <c r="Z44" i="6"/>
  <c r="X44" i="6"/>
  <c r="V44" i="6"/>
  <c r="T44" i="6"/>
  <c r="R44" i="6"/>
  <c r="P44" i="6"/>
  <c r="N44" i="6"/>
  <c r="L44" i="6"/>
  <c r="J44" i="6"/>
  <c r="H44" i="6"/>
  <c r="F44" i="6"/>
  <c r="D44" i="6"/>
  <c r="C44" i="6"/>
  <c r="B44" i="6"/>
  <c r="Z43" i="6"/>
  <c r="X43" i="6"/>
  <c r="V43" i="6"/>
  <c r="T43" i="6"/>
  <c r="R43" i="6"/>
  <c r="P43" i="6"/>
  <c r="N43" i="6"/>
  <c r="L43" i="6"/>
  <c r="J43" i="6"/>
  <c r="H43" i="6"/>
  <c r="F43" i="6"/>
  <c r="D43" i="6"/>
  <c r="C43" i="6"/>
  <c r="B43" i="6"/>
  <c r="Z42" i="6"/>
  <c r="X42" i="6"/>
  <c r="V42" i="6"/>
  <c r="T42" i="6"/>
  <c r="R42" i="6"/>
  <c r="P42" i="6"/>
  <c r="N42" i="6"/>
  <c r="L42" i="6"/>
  <c r="J42" i="6"/>
  <c r="H42" i="6"/>
  <c r="F42" i="6"/>
  <c r="D42" i="6"/>
  <c r="C42" i="6"/>
  <c r="B42" i="6"/>
  <c r="Z41" i="6"/>
  <c r="X41" i="6"/>
  <c r="V41" i="6"/>
  <c r="T41" i="6"/>
  <c r="R41" i="6"/>
  <c r="P41" i="6"/>
  <c r="N41" i="6"/>
  <c r="L41" i="6"/>
  <c r="J41" i="6"/>
  <c r="H41" i="6"/>
  <c r="F41" i="6"/>
  <c r="D41" i="6"/>
  <c r="C41" i="6"/>
  <c r="B41" i="6"/>
  <c r="Z40" i="6"/>
  <c r="X40" i="6"/>
  <c r="V40" i="6"/>
  <c r="T40" i="6"/>
  <c r="R40" i="6"/>
  <c r="P40" i="6"/>
  <c r="N40" i="6"/>
  <c r="L40" i="6"/>
  <c r="J40" i="6"/>
  <c r="H40" i="6"/>
  <c r="F40" i="6"/>
  <c r="D40" i="6"/>
  <c r="C40" i="6"/>
  <c r="B40" i="6"/>
  <c r="Z39" i="6"/>
  <c r="X39" i="6"/>
  <c r="V39" i="6"/>
  <c r="T39" i="6"/>
  <c r="R39" i="6"/>
  <c r="P39" i="6"/>
  <c r="N39" i="6"/>
  <c r="L39" i="6"/>
  <c r="J39" i="6"/>
  <c r="H39" i="6"/>
  <c r="F39" i="6"/>
  <c r="D39" i="6"/>
  <c r="C39" i="6"/>
  <c r="B39" i="6"/>
  <c r="Z38" i="6"/>
  <c r="X38" i="6"/>
  <c r="V38" i="6"/>
  <c r="T38" i="6"/>
  <c r="R38" i="6"/>
  <c r="P38" i="6"/>
  <c r="N38" i="6"/>
  <c r="L38" i="6"/>
  <c r="J38" i="6"/>
  <c r="H38" i="6"/>
  <c r="F38" i="6"/>
  <c r="D38" i="6"/>
  <c r="C38" i="6"/>
  <c r="B38" i="6"/>
  <c r="Z37" i="6"/>
  <c r="X37" i="6"/>
  <c r="V37" i="6"/>
  <c r="T37" i="6"/>
  <c r="R37" i="6"/>
  <c r="P37" i="6"/>
  <c r="N37" i="6"/>
  <c r="L37" i="6"/>
  <c r="J37" i="6"/>
  <c r="H37" i="6"/>
  <c r="F37" i="6"/>
  <c r="D37" i="6"/>
  <c r="C37" i="6"/>
  <c r="B37" i="6"/>
  <c r="Z36" i="6"/>
  <c r="X36" i="6"/>
  <c r="V36" i="6"/>
  <c r="T36" i="6"/>
  <c r="R36" i="6"/>
  <c r="P36" i="6"/>
  <c r="N36" i="6"/>
  <c r="L36" i="6"/>
  <c r="J36" i="6"/>
  <c r="H36" i="6"/>
  <c r="F36" i="6"/>
  <c r="D36" i="6"/>
  <c r="C36" i="6"/>
  <c r="B36" i="6"/>
  <c r="Z35" i="6"/>
  <c r="X35" i="6"/>
  <c r="V35" i="6"/>
  <c r="T35" i="6"/>
  <c r="R35" i="6"/>
  <c r="P35" i="6"/>
  <c r="N35" i="6"/>
  <c r="L35" i="6"/>
  <c r="J35" i="6"/>
  <c r="H35" i="6"/>
  <c r="F35" i="6"/>
  <c r="D35" i="6"/>
  <c r="C35" i="6"/>
  <c r="B35" i="6"/>
  <c r="Z34" i="6"/>
  <c r="V34" i="6"/>
  <c r="T34" i="6"/>
  <c r="R34" i="6"/>
  <c r="P34" i="6"/>
  <c r="N34" i="6"/>
  <c r="L34" i="6"/>
  <c r="J34" i="6"/>
  <c r="H34" i="6"/>
  <c r="F34" i="6"/>
  <c r="D34" i="6"/>
  <c r="C34" i="6"/>
  <c r="B34" i="6"/>
  <c r="Z33" i="6"/>
  <c r="X33" i="6"/>
  <c r="V33" i="6"/>
  <c r="T33" i="6"/>
  <c r="R33" i="6"/>
  <c r="P33" i="6"/>
  <c r="N33" i="6"/>
  <c r="L33" i="6"/>
  <c r="J33" i="6"/>
  <c r="H33" i="6"/>
  <c r="F33" i="6"/>
  <c r="D33" i="6"/>
  <c r="C33" i="6"/>
  <c r="B33" i="6"/>
  <c r="Z32" i="6"/>
  <c r="T32" i="6"/>
  <c r="R32" i="6"/>
  <c r="P32" i="6"/>
  <c r="N32" i="6"/>
  <c r="L32" i="6"/>
  <c r="J32" i="6"/>
  <c r="H32" i="6"/>
  <c r="F32" i="6"/>
  <c r="D32" i="6"/>
  <c r="C32" i="6"/>
  <c r="B32" i="6"/>
  <c r="Z31" i="6"/>
  <c r="X31" i="6"/>
  <c r="V31" i="6"/>
  <c r="T31" i="6"/>
  <c r="R31" i="6"/>
  <c r="P31" i="6"/>
  <c r="N31" i="6"/>
  <c r="L31" i="6"/>
  <c r="J31" i="6"/>
  <c r="H31" i="6"/>
  <c r="F31" i="6"/>
  <c r="D31" i="6"/>
  <c r="C31" i="6"/>
  <c r="B31" i="6"/>
  <c r="Z30" i="6"/>
  <c r="X30" i="6"/>
  <c r="V30" i="6"/>
  <c r="T30" i="6"/>
  <c r="R30" i="6"/>
  <c r="P30" i="6"/>
  <c r="N30" i="6"/>
  <c r="L30" i="6"/>
  <c r="J30" i="6"/>
  <c r="H30" i="6"/>
  <c r="F30" i="6"/>
  <c r="D30" i="6"/>
  <c r="C30" i="6"/>
  <c r="B30" i="6"/>
  <c r="Z29" i="6"/>
  <c r="X29" i="6"/>
  <c r="V29" i="6"/>
  <c r="T29" i="6"/>
  <c r="R29" i="6"/>
  <c r="P29" i="6"/>
  <c r="N29" i="6"/>
  <c r="L29" i="6"/>
  <c r="J29" i="6"/>
  <c r="H29" i="6"/>
  <c r="F29" i="6"/>
  <c r="D29" i="6"/>
  <c r="C29" i="6"/>
  <c r="B29" i="6"/>
  <c r="Z28" i="6"/>
  <c r="X28" i="6"/>
  <c r="V28" i="6"/>
  <c r="T28" i="6"/>
  <c r="R28" i="6"/>
  <c r="P28" i="6"/>
  <c r="N28" i="6"/>
  <c r="L28" i="6"/>
  <c r="J28" i="6"/>
  <c r="H28" i="6"/>
  <c r="F28" i="6"/>
  <c r="D28" i="6"/>
  <c r="C28" i="6"/>
  <c r="B28" i="6"/>
  <c r="Z27" i="6"/>
  <c r="X27" i="6"/>
  <c r="V27" i="6"/>
  <c r="T27" i="6"/>
  <c r="R27" i="6"/>
  <c r="P27" i="6"/>
  <c r="N27" i="6"/>
  <c r="L27" i="6"/>
  <c r="J27" i="6"/>
  <c r="H27" i="6"/>
  <c r="F27" i="6"/>
  <c r="D27" i="6"/>
  <c r="C27" i="6"/>
  <c r="B27" i="6"/>
  <c r="Z26" i="6"/>
  <c r="X26" i="6"/>
  <c r="V26" i="6"/>
  <c r="T26" i="6"/>
  <c r="R26" i="6"/>
  <c r="P26" i="6"/>
  <c r="N26" i="6"/>
  <c r="L26" i="6"/>
  <c r="J26" i="6"/>
  <c r="H26" i="6"/>
  <c r="F26" i="6"/>
  <c r="D26" i="6"/>
  <c r="C26" i="6"/>
  <c r="B26" i="6"/>
  <c r="Z25" i="6"/>
  <c r="T25" i="6"/>
  <c r="R25" i="6"/>
  <c r="P25" i="6"/>
  <c r="N25" i="6"/>
  <c r="L25" i="6"/>
  <c r="J25" i="6"/>
  <c r="H25" i="6"/>
  <c r="F25" i="6"/>
  <c r="D25" i="6"/>
  <c r="C25" i="6"/>
  <c r="B25" i="6"/>
  <c r="Z24" i="6"/>
  <c r="X24" i="6"/>
  <c r="V24" i="6"/>
  <c r="T24" i="6"/>
  <c r="R24" i="6"/>
  <c r="P24" i="6"/>
  <c r="N24" i="6"/>
  <c r="L24" i="6"/>
  <c r="J24" i="6"/>
  <c r="H24" i="6"/>
  <c r="F24" i="6"/>
  <c r="D24" i="6"/>
  <c r="C24" i="6"/>
  <c r="B24" i="6"/>
  <c r="Z23" i="6"/>
  <c r="X23" i="6"/>
  <c r="V23" i="6"/>
  <c r="T23" i="6"/>
  <c r="R23" i="6"/>
  <c r="P23" i="6"/>
  <c r="N23" i="6"/>
  <c r="L23" i="6"/>
  <c r="J23" i="6"/>
  <c r="H23" i="6"/>
  <c r="F23" i="6"/>
  <c r="D23" i="6"/>
  <c r="C23" i="6"/>
  <c r="B23" i="6"/>
  <c r="Z22" i="6"/>
  <c r="X22" i="6"/>
  <c r="V22" i="6"/>
  <c r="T22" i="6"/>
  <c r="R22" i="6"/>
  <c r="P22" i="6"/>
  <c r="N22" i="6"/>
  <c r="L22" i="6"/>
  <c r="J22" i="6"/>
  <c r="H22" i="6"/>
  <c r="F22" i="6"/>
  <c r="D22" i="6"/>
  <c r="C22" i="6"/>
  <c r="B22" i="6"/>
  <c r="Z21" i="6"/>
  <c r="X21" i="6"/>
  <c r="V21" i="6"/>
  <c r="T21" i="6"/>
  <c r="R21" i="6"/>
  <c r="P21" i="6"/>
  <c r="N21" i="6"/>
  <c r="L21" i="6"/>
  <c r="J21" i="6"/>
  <c r="H21" i="6"/>
  <c r="F21" i="6"/>
  <c r="D21" i="6"/>
  <c r="C21" i="6"/>
  <c r="B21" i="6"/>
  <c r="Z20" i="6"/>
  <c r="X20" i="6"/>
  <c r="V20" i="6"/>
  <c r="T20" i="6"/>
  <c r="R20" i="6"/>
  <c r="P20" i="6"/>
  <c r="N20" i="6"/>
  <c r="L20" i="6"/>
  <c r="J20" i="6"/>
  <c r="H20" i="6"/>
  <c r="F20" i="6"/>
  <c r="D20" i="6"/>
  <c r="C20" i="6"/>
  <c r="B20" i="6"/>
  <c r="Z19" i="6"/>
  <c r="X19" i="6"/>
  <c r="V19" i="6"/>
  <c r="T19" i="6"/>
  <c r="R19" i="6"/>
  <c r="P19" i="6"/>
  <c r="N19" i="6"/>
  <c r="L19" i="6"/>
  <c r="J19" i="6"/>
  <c r="H19" i="6"/>
  <c r="F19" i="6"/>
  <c r="D19" i="6"/>
  <c r="C19" i="6"/>
  <c r="B19" i="6"/>
  <c r="Z18" i="6"/>
  <c r="X18" i="6"/>
  <c r="V18" i="6"/>
  <c r="T18" i="6"/>
  <c r="R18" i="6"/>
  <c r="P18" i="6"/>
  <c r="N18" i="6"/>
  <c r="L18" i="6"/>
  <c r="J18" i="6"/>
  <c r="H18" i="6"/>
  <c r="F18" i="6"/>
  <c r="D18" i="6"/>
  <c r="C18" i="6"/>
  <c r="B18" i="6"/>
  <c r="Z17" i="6"/>
  <c r="X17" i="6"/>
  <c r="V17" i="6"/>
  <c r="T17" i="6"/>
  <c r="R17" i="6"/>
  <c r="P17" i="6"/>
  <c r="N17" i="6"/>
  <c r="L17" i="6"/>
  <c r="J17" i="6"/>
  <c r="H17" i="6"/>
  <c r="F17" i="6"/>
  <c r="D17" i="6"/>
  <c r="C17" i="6"/>
  <c r="B17" i="6"/>
  <c r="Z16" i="6"/>
  <c r="X16" i="6"/>
  <c r="V16" i="6"/>
  <c r="T16" i="6"/>
  <c r="R16" i="6"/>
  <c r="P16" i="6"/>
  <c r="N16" i="6"/>
  <c r="L16" i="6"/>
  <c r="J16" i="6"/>
  <c r="H16" i="6"/>
  <c r="F16" i="6"/>
  <c r="D16" i="6"/>
  <c r="C16" i="6"/>
  <c r="B16" i="6"/>
  <c r="Z15" i="6"/>
  <c r="X15" i="6"/>
  <c r="V15" i="6"/>
  <c r="T15" i="6"/>
  <c r="R15" i="6"/>
  <c r="P15" i="6"/>
  <c r="N15" i="6"/>
  <c r="L15" i="6"/>
  <c r="J15" i="6"/>
  <c r="H15" i="6"/>
  <c r="F15" i="6"/>
  <c r="D15" i="6"/>
  <c r="C15" i="6"/>
  <c r="B15" i="6"/>
  <c r="Z14" i="6"/>
  <c r="X14" i="6"/>
  <c r="V14" i="6"/>
  <c r="T14" i="6"/>
  <c r="R14" i="6"/>
  <c r="P14" i="6"/>
  <c r="N14" i="6"/>
  <c r="L14" i="6"/>
  <c r="J14" i="6"/>
  <c r="H14" i="6"/>
  <c r="F14" i="6"/>
  <c r="D14" i="6"/>
  <c r="C14" i="6"/>
  <c r="B14" i="6"/>
  <c r="Z13" i="6"/>
  <c r="X13" i="6"/>
  <c r="V13" i="6"/>
  <c r="T13" i="6"/>
  <c r="R13" i="6"/>
  <c r="P13" i="6"/>
  <c r="N13" i="6"/>
  <c r="L13" i="6"/>
  <c r="J13" i="6"/>
  <c r="H13" i="6"/>
  <c r="F13" i="6"/>
  <c r="D13" i="6"/>
  <c r="C13" i="6"/>
  <c r="B13" i="6"/>
  <c r="Z12" i="6"/>
  <c r="X12" i="6"/>
  <c r="V12" i="6"/>
  <c r="T12" i="6"/>
  <c r="R12" i="6"/>
  <c r="P12" i="6"/>
  <c r="N12" i="6"/>
  <c r="L12" i="6"/>
  <c r="J12" i="6"/>
  <c r="H12" i="6"/>
  <c r="F12" i="6"/>
  <c r="D12" i="6"/>
  <c r="C12" i="6"/>
  <c r="B12" i="6"/>
  <c r="Z11" i="6"/>
  <c r="X11" i="6"/>
  <c r="V11" i="6"/>
  <c r="T11" i="6"/>
  <c r="R11" i="6"/>
  <c r="P11" i="6"/>
  <c r="N11" i="6"/>
  <c r="L11" i="6"/>
  <c r="J11" i="6"/>
  <c r="H11" i="6"/>
  <c r="F11" i="6"/>
  <c r="D11" i="6"/>
  <c r="C11" i="6"/>
  <c r="B11" i="6"/>
  <c r="Z10" i="6"/>
  <c r="X10" i="6"/>
  <c r="V10" i="6"/>
  <c r="T10" i="6"/>
  <c r="R10" i="6"/>
  <c r="P10" i="6"/>
  <c r="N10" i="6"/>
  <c r="L10" i="6"/>
  <c r="J10" i="6"/>
  <c r="H10" i="6"/>
  <c r="F10" i="6"/>
  <c r="D10" i="6"/>
  <c r="C10" i="6"/>
  <c r="B10" i="6"/>
  <c r="Z9" i="6"/>
  <c r="X9" i="6"/>
  <c r="V9" i="6"/>
  <c r="T9" i="6"/>
  <c r="R9" i="6"/>
  <c r="P9" i="6"/>
  <c r="N9" i="6"/>
  <c r="L9" i="6"/>
  <c r="J9" i="6"/>
  <c r="H9" i="6"/>
  <c r="F9" i="6"/>
  <c r="D9" i="6"/>
  <c r="C9" i="6"/>
  <c r="B9" i="6"/>
  <c r="Z8" i="6"/>
  <c r="X8" i="6"/>
  <c r="V8" i="6"/>
  <c r="T8" i="6"/>
  <c r="R8" i="6"/>
  <c r="P8" i="6"/>
  <c r="N8" i="6"/>
  <c r="L8" i="6"/>
  <c r="J8" i="6"/>
  <c r="H8" i="6"/>
  <c r="F8" i="6"/>
  <c r="D8" i="6"/>
  <c r="C8" i="6"/>
  <c r="B8" i="6"/>
  <c r="Z50" i="5"/>
  <c r="T50" i="5"/>
  <c r="R50" i="5"/>
  <c r="P50" i="5"/>
  <c r="N50" i="5"/>
  <c r="L50" i="5"/>
  <c r="J50" i="5"/>
  <c r="H50" i="5"/>
  <c r="F50" i="5"/>
  <c r="D50" i="5"/>
  <c r="C50" i="5"/>
  <c r="B50" i="5"/>
  <c r="Z49" i="5"/>
  <c r="X49" i="5"/>
  <c r="V49" i="5"/>
  <c r="T49" i="5"/>
  <c r="R49" i="5"/>
  <c r="P49" i="5"/>
  <c r="N49" i="5"/>
  <c r="L49" i="5"/>
  <c r="J49" i="5"/>
  <c r="H49" i="5"/>
  <c r="F49" i="5"/>
  <c r="D49" i="5"/>
  <c r="C49" i="5"/>
  <c r="B49" i="5"/>
  <c r="Z48" i="5"/>
  <c r="X48" i="5"/>
  <c r="V48" i="5"/>
  <c r="T48" i="5"/>
  <c r="R48" i="5"/>
  <c r="P48" i="5"/>
  <c r="N48" i="5"/>
  <c r="L48" i="5"/>
  <c r="J48" i="5"/>
  <c r="H48" i="5"/>
  <c r="F48" i="5"/>
  <c r="D48" i="5"/>
  <c r="C48" i="5"/>
  <c r="B48" i="5"/>
  <c r="Z47" i="5"/>
  <c r="X47" i="5"/>
  <c r="V47" i="5"/>
  <c r="T47" i="5"/>
  <c r="R47" i="5"/>
  <c r="P47" i="5"/>
  <c r="N47" i="5"/>
  <c r="L47" i="5"/>
  <c r="J47" i="5"/>
  <c r="H47" i="5"/>
  <c r="F47" i="5"/>
  <c r="D47" i="5"/>
  <c r="C47" i="5"/>
  <c r="B47" i="5"/>
  <c r="Z46" i="5"/>
  <c r="X46" i="5"/>
  <c r="V46" i="5"/>
  <c r="T46" i="5"/>
  <c r="R46" i="5"/>
  <c r="P46" i="5"/>
  <c r="N46" i="5"/>
  <c r="L46" i="5"/>
  <c r="J46" i="5"/>
  <c r="H46" i="5"/>
  <c r="F46" i="5"/>
  <c r="D46" i="5"/>
  <c r="C46" i="5"/>
  <c r="B46" i="5"/>
  <c r="Z45" i="5"/>
  <c r="X45" i="5"/>
  <c r="V45" i="5"/>
  <c r="T45" i="5"/>
  <c r="R45" i="5"/>
  <c r="P45" i="5"/>
  <c r="N45" i="5"/>
  <c r="L45" i="5"/>
  <c r="J45" i="5"/>
  <c r="H45" i="5"/>
  <c r="F45" i="5"/>
  <c r="D45" i="5"/>
  <c r="C45" i="5"/>
  <c r="B45" i="5"/>
  <c r="Z44" i="5"/>
  <c r="X44" i="5"/>
  <c r="V44" i="5"/>
  <c r="T44" i="5"/>
  <c r="R44" i="5"/>
  <c r="P44" i="5"/>
  <c r="N44" i="5"/>
  <c r="L44" i="5"/>
  <c r="J44" i="5"/>
  <c r="H44" i="5"/>
  <c r="F44" i="5"/>
  <c r="D44" i="5"/>
  <c r="C44" i="5"/>
  <c r="B44" i="5"/>
  <c r="Z43" i="5"/>
  <c r="X43" i="5"/>
  <c r="V43" i="5"/>
  <c r="T43" i="5"/>
  <c r="R43" i="5"/>
  <c r="P43" i="5"/>
  <c r="N43" i="5"/>
  <c r="L43" i="5"/>
  <c r="J43" i="5"/>
  <c r="H43" i="5"/>
  <c r="F43" i="5"/>
  <c r="D43" i="5"/>
  <c r="C43" i="5"/>
  <c r="B43" i="5"/>
  <c r="Z42" i="5"/>
  <c r="X42" i="5"/>
  <c r="V42" i="5"/>
  <c r="T42" i="5"/>
  <c r="R42" i="5"/>
  <c r="P42" i="5"/>
  <c r="N42" i="5"/>
  <c r="L42" i="5"/>
  <c r="J42" i="5"/>
  <c r="H42" i="5"/>
  <c r="F42" i="5"/>
  <c r="D42" i="5"/>
  <c r="C42" i="5"/>
  <c r="B42" i="5"/>
  <c r="Z41" i="5"/>
  <c r="X41" i="5"/>
  <c r="V41" i="5"/>
  <c r="T41" i="5"/>
  <c r="R41" i="5"/>
  <c r="P41" i="5"/>
  <c r="N41" i="5"/>
  <c r="L41" i="5"/>
  <c r="J41" i="5"/>
  <c r="H41" i="5"/>
  <c r="F41" i="5"/>
  <c r="D41" i="5"/>
  <c r="C41" i="5"/>
  <c r="B41" i="5"/>
  <c r="Z40" i="5"/>
  <c r="X40" i="5"/>
  <c r="V40" i="5"/>
  <c r="T40" i="5"/>
  <c r="R40" i="5"/>
  <c r="P40" i="5"/>
  <c r="N40" i="5"/>
  <c r="L40" i="5"/>
  <c r="J40" i="5"/>
  <c r="H40" i="5"/>
  <c r="F40" i="5"/>
  <c r="D40" i="5"/>
  <c r="C40" i="5"/>
  <c r="B40" i="5"/>
  <c r="Z39" i="5"/>
  <c r="V39" i="5"/>
  <c r="T39" i="5"/>
  <c r="R39" i="5"/>
  <c r="P39" i="5"/>
  <c r="N39" i="5"/>
  <c r="L39" i="5"/>
  <c r="J39" i="5"/>
  <c r="H39" i="5"/>
  <c r="F39" i="5"/>
  <c r="D39" i="5"/>
  <c r="C39" i="5"/>
  <c r="B39" i="5"/>
  <c r="Z38" i="5"/>
  <c r="X38" i="5"/>
  <c r="V38" i="5"/>
  <c r="T38" i="5"/>
  <c r="R38" i="5"/>
  <c r="P38" i="5"/>
  <c r="N38" i="5"/>
  <c r="L38" i="5"/>
  <c r="J38" i="5"/>
  <c r="H38" i="5"/>
  <c r="F38" i="5"/>
  <c r="D38" i="5"/>
  <c r="C38" i="5"/>
  <c r="B38" i="5"/>
  <c r="Z37" i="5"/>
  <c r="T37" i="5"/>
  <c r="R37" i="5"/>
  <c r="P37" i="5"/>
  <c r="N37" i="5"/>
  <c r="L37" i="5"/>
  <c r="J37" i="5"/>
  <c r="H37" i="5"/>
  <c r="F37" i="5"/>
  <c r="D37" i="5"/>
  <c r="C37" i="5"/>
  <c r="B37" i="5"/>
  <c r="Z36" i="5"/>
  <c r="X36" i="5"/>
  <c r="V36" i="5"/>
  <c r="T36" i="5"/>
  <c r="R36" i="5"/>
  <c r="P36" i="5"/>
  <c r="N36" i="5"/>
  <c r="L36" i="5"/>
  <c r="J36" i="5"/>
  <c r="H36" i="5"/>
  <c r="F36" i="5"/>
  <c r="D36" i="5"/>
  <c r="C36" i="5"/>
  <c r="B36" i="5"/>
  <c r="Z35" i="5"/>
  <c r="X35" i="5"/>
  <c r="V35" i="5"/>
  <c r="T35" i="5"/>
  <c r="R35" i="5"/>
  <c r="P35" i="5"/>
  <c r="N35" i="5"/>
  <c r="L35" i="5"/>
  <c r="J35" i="5"/>
  <c r="H35" i="5"/>
  <c r="F35" i="5"/>
  <c r="D35" i="5"/>
  <c r="C35" i="5"/>
  <c r="B35" i="5"/>
  <c r="Z34" i="5"/>
  <c r="X34" i="5"/>
  <c r="V34" i="5"/>
  <c r="T34" i="5"/>
  <c r="R34" i="5"/>
  <c r="P34" i="5"/>
  <c r="N34" i="5"/>
  <c r="L34" i="5"/>
  <c r="J34" i="5"/>
  <c r="H34" i="5"/>
  <c r="F34" i="5"/>
  <c r="D34" i="5"/>
  <c r="C34" i="5"/>
  <c r="B34" i="5"/>
  <c r="Z33" i="5"/>
  <c r="X33" i="5"/>
  <c r="V33" i="5"/>
  <c r="T33" i="5"/>
  <c r="R33" i="5"/>
  <c r="P33" i="5"/>
  <c r="N33" i="5"/>
  <c r="L33" i="5"/>
  <c r="J33" i="5"/>
  <c r="H33" i="5"/>
  <c r="F33" i="5"/>
  <c r="D33" i="5"/>
  <c r="C33" i="5"/>
  <c r="B33" i="5"/>
  <c r="Z32" i="5"/>
  <c r="X32" i="5"/>
  <c r="V32" i="5"/>
  <c r="T32" i="5"/>
  <c r="R32" i="5"/>
  <c r="P32" i="5"/>
  <c r="N32" i="5"/>
  <c r="L32" i="5"/>
  <c r="J32" i="5"/>
  <c r="H32" i="5"/>
  <c r="F32" i="5"/>
  <c r="D32" i="5"/>
  <c r="C32" i="5"/>
  <c r="B32" i="5"/>
  <c r="Z31" i="5"/>
  <c r="X31" i="5"/>
  <c r="V31" i="5"/>
  <c r="T31" i="5"/>
  <c r="R31" i="5"/>
  <c r="P31" i="5"/>
  <c r="N31" i="5"/>
  <c r="L31" i="5"/>
  <c r="J31" i="5"/>
  <c r="H31" i="5"/>
  <c r="F31" i="5"/>
  <c r="D31" i="5"/>
  <c r="C31" i="5"/>
  <c r="B31" i="5"/>
  <c r="Z30" i="5"/>
  <c r="T30" i="5"/>
  <c r="R30" i="5"/>
  <c r="P30" i="5"/>
  <c r="N30" i="5"/>
  <c r="L30" i="5"/>
  <c r="J30" i="5"/>
  <c r="H30" i="5"/>
  <c r="F30" i="5"/>
  <c r="D30" i="5"/>
  <c r="C30" i="5"/>
  <c r="B30" i="5"/>
  <c r="Z29" i="5"/>
  <c r="X29" i="5"/>
  <c r="V29" i="5"/>
  <c r="T29" i="5"/>
  <c r="R29" i="5"/>
  <c r="P29" i="5"/>
  <c r="N29" i="5"/>
  <c r="L29" i="5"/>
  <c r="J29" i="5"/>
  <c r="H29" i="5"/>
  <c r="F29" i="5"/>
  <c r="D29" i="5"/>
  <c r="C29" i="5"/>
  <c r="B29" i="5"/>
  <c r="Z28" i="5"/>
  <c r="N28" i="5"/>
  <c r="L28" i="5"/>
  <c r="J28" i="5"/>
  <c r="H28" i="5"/>
  <c r="F28" i="5"/>
  <c r="D28" i="5"/>
  <c r="C28" i="5"/>
  <c r="B28" i="5"/>
  <c r="Z27" i="5"/>
  <c r="N27" i="5"/>
  <c r="L27" i="5"/>
  <c r="J27" i="5"/>
  <c r="H27" i="5"/>
  <c r="F27" i="5"/>
  <c r="D27" i="5"/>
  <c r="C27" i="5"/>
  <c r="B27" i="5"/>
  <c r="Z26" i="5"/>
  <c r="N26" i="5"/>
  <c r="L26" i="5"/>
  <c r="J26" i="5"/>
  <c r="H26" i="5"/>
  <c r="F26" i="5"/>
  <c r="D26" i="5"/>
  <c r="C26" i="5"/>
  <c r="B26" i="5"/>
  <c r="Z25" i="5"/>
  <c r="N25" i="5"/>
  <c r="L25" i="5"/>
  <c r="J25" i="5"/>
  <c r="H25" i="5"/>
  <c r="F25" i="5"/>
  <c r="D25" i="5"/>
  <c r="C25" i="5"/>
  <c r="B25" i="5"/>
  <c r="Z24" i="5"/>
  <c r="X24" i="5"/>
  <c r="V24" i="5"/>
  <c r="T24" i="5"/>
  <c r="R24" i="5"/>
  <c r="P24" i="5"/>
  <c r="N24" i="5"/>
  <c r="L24" i="5"/>
  <c r="J24" i="5"/>
  <c r="H24" i="5"/>
  <c r="F24" i="5"/>
  <c r="D24" i="5"/>
  <c r="C24" i="5"/>
  <c r="B24" i="5"/>
  <c r="Z23" i="5"/>
  <c r="X23" i="5"/>
  <c r="V23" i="5"/>
  <c r="T23" i="5"/>
  <c r="R23" i="5"/>
  <c r="P23" i="5"/>
  <c r="N23" i="5"/>
  <c r="L23" i="5"/>
  <c r="J23" i="5"/>
  <c r="H23" i="5"/>
  <c r="F23" i="5"/>
  <c r="D23" i="5"/>
  <c r="C23" i="5"/>
  <c r="B23" i="5"/>
  <c r="Z22" i="5"/>
  <c r="X22" i="5"/>
  <c r="V22" i="5"/>
  <c r="T22" i="5"/>
  <c r="R22" i="5"/>
  <c r="P22" i="5"/>
  <c r="N22" i="5"/>
  <c r="L22" i="5"/>
  <c r="J22" i="5"/>
  <c r="H22" i="5"/>
  <c r="F22" i="5"/>
  <c r="D22" i="5"/>
  <c r="C22" i="5"/>
  <c r="B22" i="5"/>
  <c r="Z21" i="5"/>
  <c r="X21" i="5"/>
  <c r="V21" i="5"/>
  <c r="T21" i="5"/>
  <c r="R21" i="5"/>
  <c r="P21" i="5"/>
  <c r="N21" i="5"/>
  <c r="L21" i="5"/>
  <c r="J21" i="5"/>
  <c r="H21" i="5"/>
  <c r="F21" i="5"/>
  <c r="D21" i="5"/>
  <c r="C21" i="5"/>
  <c r="B21" i="5"/>
  <c r="Z20" i="5"/>
  <c r="X20" i="5"/>
  <c r="V20" i="5"/>
  <c r="T20" i="5"/>
  <c r="R20" i="5"/>
  <c r="P20" i="5"/>
  <c r="N20" i="5"/>
  <c r="L20" i="5"/>
  <c r="J20" i="5"/>
  <c r="H20" i="5"/>
  <c r="F20" i="5"/>
  <c r="D20" i="5"/>
  <c r="C20" i="5"/>
  <c r="B20" i="5"/>
  <c r="Z19" i="5"/>
  <c r="X19" i="5"/>
  <c r="V19" i="5"/>
  <c r="T19" i="5"/>
  <c r="R19" i="5"/>
  <c r="P19" i="5"/>
  <c r="N19" i="5"/>
  <c r="L19" i="5"/>
  <c r="J19" i="5"/>
  <c r="H19" i="5"/>
  <c r="F19" i="5"/>
  <c r="D19" i="5"/>
  <c r="C19" i="5"/>
  <c r="B19" i="5"/>
  <c r="Z18" i="5"/>
  <c r="X18" i="5"/>
  <c r="V18" i="5"/>
  <c r="T18" i="5"/>
  <c r="R18" i="5"/>
  <c r="P18" i="5"/>
  <c r="N18" i="5"/>
  <c r="L18" i="5"/>
  <c r="J18" i="5"/>
  <c r="H18" i="5"/>
  <c r="F18" i="5"/>
  <c r="D18" i="5"/>
  <c r="C18" i="5"/>
  <c r="B18" i="5"/>
  <c r="Z17" i="5"/>
  <c r="X17" i="5"/>
  <c r="V17" i="5"/>
  <c r="T17" i="5"/>
  <c r="R17" i="5"/>
  <c r="P17" i="5"/>
  <c r="N17" i="5"/>
  <c r="L17" i="5"/>
  <c r="J17" i="5"/>
  <c r="H17" i="5"/>
  <c r="F17" i="5"/>
  <c r="D17" i="5"/>
  <c r="C17" i="5"/>
  <c r="B17" i="5"/>
  <c r="Z16" i="5"/>
  <c r="X16" i="5"/>
  <c r="V16" i="5"/>
  <c r="T16" i="5"/>
  <c r="R16" i="5"/>
  <c r="P16" i="5"/>
  <c r="N16" i="5"/>
  <c r="L16" i="5"/>
  <c r="J16" i="5"/>
  <c r="H16" i="5"/>
  <c r="F16" i="5"/>
  <c r="D16" i="5"/>
  <c r="C16" i="5"/>
  <c r="B16" i="5"/>
  <c r="Z15" i="5"/>
  <c r="X15" i="5"/>
  <c r="V15" i="5"/>
  <c r="T15" i="5"/>
  <c r="R15" i="5"/>
  <c r="P15" i="5"/>
  <c r="N15" i="5"/>
  <c r="L15" i="5"/>
  <c r="J15" i="5"/>
  <c r="H15" i="5"/>
  <c r="F15" i="5"/>
  <c r="D15" i="5"/>
  <c r="C15" i="5"/>
  <c r="B15" i="5"/>
  <c r="Z14" i="5"/>
  <c r="X14" i="5"/>
  <c r="V14" i="5"/>
  <c r="T14" i="5"/>
  <c r="R14" i="5"/>
  <c r="P14" i="5"/>
  <c r="N14" i="5"/>
  <c r="L14" i="5"/>
  <c r="J14" i="5"/>
  <c r="H14" i="5"/>
  <c r="F14" i="5"/>
  <c r="D14" i="5"/>
  <c r="C14" i="5"/>
  <c r="B14" i="5"/>
  <c r="Z13" i="5"/>
  <c r="X13" i="5"/>
  <c r="V13" i="5"/>
  <c r="T13" i="5"/>
  <c r="R13" i="5"/>
  <c r="P13" i="5"/>
  <c r="N13" i="5"/>
  <c r="L13" i="5"/>
  <c r="J13" i="5"/>
  <c r="H13" i="5"/>
  <c r="F13" i="5"/>
  <c r="D13" i="5"/>
  <c r="C13" i="5"/>
  <c r="B13" i="5"/>
  <c r="Z12" i="5"/>
  <c r="X12" i="5"/>
  <c r="V12" i="5"/>
  <c r="T12" i="5"/>
  <c r="R12" i="5"/>
  <c r="P12" i="5"/>
  <c r="N12" i="5"/>
  <c r="L12" i="5"/>
  <c r="J12" i="5"/>
  <c r="H12" i="5"/>
  <c r="F12" i="5"/>
  <c r="D12" i="5"/>
  <c r="C12" i="5"/>
  <c r="B12" i="5"/>
  <c r="Z11" i="5"/>
  <c r="X11" i="5"/>
  <c r="V11" i="5"/>
  <c r="T11" i="5"/>
  <c r="R11" i="5"/>
  <c r="P11" i="5"/>
  <c r="N11" i="5"/>
  <c r="L11" i="5"/>
  <c r="J11" i="5"/>
  <c r="H11" i="5"/>
  <c r="F11" i="5"/>
  <c r="D11" i="5"/>
  <c r="C11" i="5"/>
  <c r="B11" i="5"/>
  <c r="Z10" i="5"/>
  <c r="X10" i="5"/>
  <c r="V10" i="5"/>
  <c r="T10" i="5"/>
  <c r="R10" i="5"/>
  <c r="P10" i="5"/>
  <c r="N10" i="5"/>
  <c r="L10" i="5"/>
  <c r="J10" i="5"/>
  <c r="H10" i="5"/>
  <c r="F10" i="5"/>
  <c r="D10" i="5"/>
  <c r="C10" i="5"/>
  <c r="B10" i="5"/>
  <c r="Z9" i="5"/>
  <c r="X9" i="5"/>
  <c r="V9" i="5"/>
  <c r="T9" i="5"/>
  <c r="R9" i="5"/>
  <c r="P9" i="5"/>
  <c r="N9" i="5"/>
  <c r="L9" i="5"/>
  <c r="J9" i="5"/>
  <c r="H9" i="5"/>
  <c r="F9" i="5"/>
  <c r="D9" i="5"/>
  <c r="C9" i="5"/>
  <c r="B9" i="5"/>
  <c r="Z8" i="5"/>
  <c r="X8" i="5"/>
  <c r="V8" i="5"/>
  <c r="T8" i="5"/>
  <c r="R8" i="5"/>
  <c r="P8" i="5"/>
  <c r="N8" i="5"/>
  <c r="L8" i="5"/>
  <c r="J8" i="5"/>
  <c r="H8" i="5"/>
  <c r="F8" i="5"/>
  <c r="D8" i="5"/>
  <c r="C8" i="5"/>
  <c r="B8" i="5"/>
  <c r="Z14" i="51"/>
  <c r="T14" i="51"/>
  <c r="R14" i="51"/>
  <c r="P14" i="51"/>
  <c r="N14" i="51"/>
  <c r="L14" i="51"/>
  <c r="J14" i="51"/>
  <c r="H14" i="51"/>
  <c r="F14" i="51"/>
  <c r="D14" i="51"/>
  <c r="C14" i="51"/>
  <c r="B14" i="51"/>
  <c r="Z13" i="51"/>
  <c r="X13" i="51"/>
  <c r="V13" i="51"/>
  <c r="T13" i="51"/>
  <c r="R13" i="51"/>
  <c r="P13" i="51"/>
  <c r="N13" i="51"/>
  <c r="L13" i="51"/>
  <c r="J13" i="51"/>
  <c r="H13" i="51"/>
  <c r="F13" i="51"/>
  <c r="D13" i="51"/>
  <c r="C13" i="51"/>
  <c r="B13" i="51"/>
  <c r="Z12" i="51"/>
  <c r="T12" i="51"/>
  <c r="R12" i="51"/>
  <c r="P12" i="51"/>
  <c r="N12" i="51"/>
  <c r="L12" i="51"/>
  <c r="J12" i="51"/>
  <c r="H12" i="51"/>
  <c r="F12" i="51"/>
  <c r="D12" i="51"/>
  <c r="C12" i="51"/>
  <c r="B12" i="51"/>
  <c r="Z11" i="51"/>
  <c r="X11" i="51"/>
  <c r="V11" i="51"/>
  <c r="T11" i="51"/>
  <c r="R11" i="51"/>
  <c r="P11" i="51"/>
  <c r="N11" i="51"/>
  <c r="L11" i="51"/>
  <c r="J11" i="51"/>
  <c r="H11" i="51"/>
  <c r="F11" i="51"/>
  <c r="D11" i="51"/>
  <c r="C11" i="51"/>
  <c r="B11" i="51"/>
  <c r="Z10" i="51"/>
  <c r="X10" i="51"/>
  <c r="V10" i="51"/>
  <c r="T10" i="51"/>
  <c r="R10" i="51"/>
  <c r="P10" i="51"/>
  <c r="N10" i="51"/>
  <c r="L10" i="51"/>
  <c r="J10" i="51"/>
  <c r="H10" i="51"/>
  <c r="F10" i="51"/>
  <c r="D10" i="51"/>
  <c r="C10" i="51"/>
  <c r="B10" i="51"/>
  <c r="Z9" i="51"/>
  <c r="X9" i="51"/>
  <c r="V9" i="51"/>
  <c r="T9" i="51"/>
  <c r="R9" i="51"/>
  <c r="P9" i="51"/>
  <c r="N9" i="51"/>
  <c r="L9" i="51"/>
  <c r="J9" i="51"/>
  <c r="H9" i="51"/>
  <c r="F9" i="51"/>
  <c r="D9" i="51"/>
  <c r="C9" i="51"/>
  <c r="B9" i="51"/>
  <c r="Z8" i="51"/>
  <c r="X8" i="51"/>
  <c r="V8" i="51"/>
  <c r="T8" i="51"/>
  <c r="R8" i="51"/>
  <c r="P8" i="51"/>
  <c r="N8" i="51"/>
  <c r="L8" i="51"/>
  <c r="J8" i="51"/>
  <c r="H8" i="51"/>
  <c r="F8" i="51"/>
  <c r="D8" i="51"/>
  <c r="C8" i="51"/>
  <c r="B8" i="51"/>
  <c r="Z14" i="52"/>
  <c r="T14" i="52"/>
  <c r="R14" i="52"/>
  <c r="P14" i="52"/>
  <c r="N14" i="52"/>
  <c r="L14" i="52"/>
  <c r="J14" i="52"/>
  <c r="H14" i="52"/>
  <c r="F14" i="52"/>
  <c r="D14" i="52"/>
  <c r="C14" i="52"/>
  <c r="B14" i="52"/>
  <c r="Z13" i="52"/>
  <c r="X13" i="52"/>
  <c r="V13" i="52"/>
  <c r="T13" i="52"/>
  <c r="R13" i="52"/>
  <c r="P13" i="52"/>
  <c r="N13" i="52"/>
  <c r="L13" i="52"/>
  <c r="J13" i="52"/>
  <c r="H13" i="52"/>
  <c r="F13" i="52"/>
  <c r="D13" i="52"/>
  <c r="C13" i="52"/>
  <c r="B13" i="52"/>
  <c r="Z12" i="52"/>
  <c r="T12" i="52"/>
  <c r="R12" i="52"/>
  <c r="P12" i="52"/>
  <c r="N12" i="52"/>
  <c r="L12" i="52"/>
  <c r="J12" i="52"/>
  <c r="H12" i="52"/>
  <c r="F12" i="52"/>
  <c r="D12" i="52"/>
  <c r="C12" i="52"/>
  <c r="B12" i="52"/>
  <c r="Z11" i="52"/>
  <c r="X11" i="52"/>
  <c r="V11" i="52"/>
  <c r="T11" i="52"/>
  <c r="R11" i="52"/>
  <c r="P11" i="52"/>
  <c r="N11" i="52"/>
  <c r="L11" i="52"/>
  <c r="J11" i="52"/>
  <c r="H11" i="52"/>
  <c r="F11" i="52"/>
  <c r="D11" i="52"/>
  <c r="C11" i="52"/>
  <c r="B11" i="52"/>
  <c r="Z10" i="52"/>
  <c r="X10" i="52"/>
  <c r="V10" i="52"/>
  <c r="T10" i="52"/>
  <c r="R10" i="52"/>
  <c r="P10" i="52"/>
  <c r="N10" i="52"/>
  <c r="L10" i="52"/>
  <c r="J10" i="52"/>
  <c r="H10" i="52"/>
  <c r="F10" i="52"/>
  <c r="D10" i="52"/>
  <c r="C10" i="52"/>
  <c r="B10" i="52"/>
  <c r="Z9" i="52"/>
  <c r="X9" i="52"/>
  <c r="V9" i="52"/>
  <c r="T9" i="52"/>
  <c r="R9" i="52"/>
  <c r="P9" i="52"/>
  <c r="N9" i="52"/>
  <c r="L9" i="52"/>
  <c r="J9" i="52"/>
  <c r="H9" i="52"/>
  <c r="F9" i="52"/>
  <c r="D9" i="52"/>
  <c r="C9" i="52"/>
  <c r="B9" i="52"/>
  <c r="Z8" i="52"/>
  <c r="X8" i="52"/>
  <c r="V8" i="52"/>
  <c r="T8" i="52"/>
  <c r="R8" i="52"/>
  <c r="P8" i="52"/>
  <c r="N8" i="52"/>
  <c r="L8" i="52"/>
  <c r="J8" i="52"/>
  <c r="H8" i="52"/>
  <c r="F8" i="52"/>
  <c r="D8" i="52"/>
  <c r="C8" i="52"/>
  <c r="B8" i="52"/>
  <c r="Z26" i="49"/>
  <c r="X26" i="49"/>
  <c r="V26" i="49"/>
  <c r="T26" i="49"/>
  <c r="R26" i="49"/>
  <c r="P26" i="49"/>
  <c r="N26" i="49"/>
  <c r="L26" i="49"/>
  <c r="J26" i="49"/>
  <c r="H26" i="49"/>
  <c r="F26" i="49"/>
  <c r="D26" i="49"/>
  <c r="C26" i="49"/>
  <c r="B26" i="49"/>
  <c r="Z25" i="49"/>
  <c r="X25" i="49"/>
  <c r="V25" i="49"/>
  <c r="T25" i="49"/>
  <c r="R25" i="49"/>
  <c r="P25" i="49"/>
  <c r="N25" i="49"/>
  <c r="L25" i="49"/>
  <c r="J25" i="49"/>
  <c r="H25" i="49"/>
  <c r="F25" i="49"/>
  <c r="D25" i="49"/>
  <c r="C25" i="49"/>
  <c r="B25" i="49"/>
  <c r="Z24" i="49"/>
  <c r="T24" i="49"/>
  <c r="R24" i="49"/>
  <c r="P24" i="49"/>
  <c r="N24" i="49"/>
  <c r="L24" i="49"/>
  <c r="J24" i="49"/>
  <c r="H24" i="49"/>
  <c r="F24" i="49"/>
  <c r="D24" i="49"/>
  <c r="C24" i="49"/>
  <c r="B24" i="49"/>
  <c r="Z23" i="49"/>
  <c r="X23" i="49"/>
  <c r="V23" i="49"/>
  <c r="T23" i="49"/>
  <c r="R23" i="49"/>
  <c r="P23" i="49"/>
  <c r="N23" i="49"/>
  <c r="L23" i="49"/>
  <c r="J23" i="49"/>
  <c r="H23" i="49"/>
  <c r="F23" i="49"/>
  <c r="D23" i="49"/>
  <c r="C23" i="49"/>
  <c r="B23" i="49"/>
  <c r="Z22" i="49"/>
  <c r="X22" i="49"/>
  <c r="V22" i="49"/>
  <c r="T22" i="49"/>
  <c r="R22" i="49"/>
  <c r="P22" i="49"/>
  <c r="N22" i="49"/>
  <c r="L22" i="49"/>
  <c r="J22" i="49"/>
  <c r="H22" i="49"/>
  <c r="F22" i="49"/>
  <c r="D22" i="49"/>
  <c r="C22" i="49"/>
  <c r="B22" i="49"/>
  <c r="Z21" i="49"/>
  <c r="N21" i="49"/>
  <c r="L21" i="49"/>
  <c r="J21" i="49"/>
  <c r="H21" i="49"/>
  <c r="F21" i="49"/>
  <c r="D21" i="49"/>
  <c r="C21" i="49"/>
  <c r="B21" i="49"/>
  <c r="Z20" i="49"/>
  <c r="X20" i="49"/>
  <c r="V20" i="49"/>
  <c r="T20" i="49"/>
  <c r="R20" i="49"/>
  <c r="P20" i="49"/>
  <c r="N20" i="49"/>
  <c r="L20" i="49"/>
  <c r="J20" i="49"/>
  <c r="H20" i="49"/>
  <c r="F20" i="49"/>
  <c r="D20" i="49"/>
  <c r="C20" i="49"/>
  <c r="B20" i="49"/>
  <c r="Z19" i="49"/>
  <c r="X19" i="49"/>
  <c r="V19" i="49"/>
  <c r="T19" i="49"/>
  <c r="R19" i="49"/>
  <c r="P19" i="49"/>
  <c r="N19" i="49"/>
  <c r="L19" i="49"/>
  <c r="J19" i="49"/>
  <c r="H19" i="49"/>
  <c r="F19" i="49"/>
  <c r="D19" i="49"/>
  <c r="C19" i="49"/>
  <c r="B19" i="49"/>
  <c r="Z18" i="49"/>
  <c r="X18" i="49"/>
  <c r="V18" i="49"/>
  <c r="T18" i="49"/>
  <c r="R18" i="49"/>
  <c r="P18" i="49"/>
  <c r="N18" i="49"/>
  <c r="L18" i="49"/>
  <c r="J18" i="49"/>
  <c r="H18" i="49"/>
  <c r="F18" i="49"/>
  <c r="D18" i="49"/>
  <c r="C18" i="49"/>
  <c r="B18" i="49"/>
  <c r="Z17" i="49"/>
  <c r="X17" i="49"/>
  <c r="V17" i="49"/>
  <c r="T17" i="49"/>
  <c r="R17" i="49"/>
  <c r="P17" i="49"/>
  <c r="N17" i="49"/>
  <c r="L17" i="49"/>
  <c r="J17" i="49"/>
  <c r="H17" i="49"/>
  <c r="F17" i="49"/>
  <c r="D17" i="49"/>
  <c r="C17" i="49"/>
  <c r="B17" i="49"/>
  <c r="Z16" i="49"/>
  <c r="T16" i="49"/>
  <c r="R16" i="49"/>
  <c r="P16" i="49"/>
  <c r="N16" i="49"/>
  <c r="L16" i="49"/>
  <c r="J16" i="49"/>
  <c r="H16" i="49"/>
  <c r="F16" i="49"/>
  <c r="D16" i="49"/>
  <c r="C16" i="49"/>
  <c r="B16" i="49"/>
  <c r="Z15" i="49"/>
  <c r="X15" i="49"/>
  <c r="V15" i="49"/>
  <c r="T15" i="49"/>
  <c r="R15" i="49"/>
  <c r="P15" i="49"/>
  <c r="N15" i="49"/>
  <c r="L15" i="49"/>
  <c r="J15" i="49"/>
  <c r="H15" i="49"/>
  <c r="F15" i="49"/>
  <c r="D15" i="49"/>
  <c r="C15" i="49"/>
  <c r="B15" i="49"/>
  <c r="Z14" i="49"/>
  <c r="X14" i="49"/>
  <c r="V14" i="49"/>
  <c r="T14" i="49"/>
  <c r="R14" i="49"/>
  <c r="P14" i="49"/>
  <c r="N14" i="49"/>
  <c r="L14" i="49"/>
  <c r="J14" i="49"/>
  <c r="H14" i="49"/>
  <c r="F14" i="49"/>
  <c r="D14" i="49"/>
  <c r="C14" i="49"/>
  <c r="B14" i="49"/>
  <c r="Z13" i="49"/>
  <c r="X13" i="49"/>
  <c r="V13" i="49"/>
  <c r="T13" i="49"/>
  <c r="R13" i="49"/>
  <c r="P13" i="49"/>
  <c r="N13" i="49"/>
  <c r="L13" i="49"/>
  <c r="J13" i="49"/>
  <c r="H13" i="49"/>
  <c r="F13" i="49"/>
  <c r="D13" i="49"/>
  <c r="C13" i="49"/>
  <c r="B13" i="49"/>
  <c r="Z12" i="49"/>
  <c r="X12" i="49"/>
  <c r="V12" i="49"/>
  <c r="T12" i="49"/>
  <c r="R12" i="49"/>
  <c r="P12" i="49"/>
  <c r="N12" i="49"/>
  <c r="L12" i="49"/>
  <c r="J12" i="49"/>
  <c r="H12" i="49"/>
  <c r="F12" i="49"/>
  <c r="D12" i="49"/>
  <c r="C12" i="49"/>
  <c r="B12" i="49"/>
  <c r="Z11" i="49"/>
  <c r="X11" i="49"/>
  <c r="V11" i="49"/>
  <c r="T11" i="49"/>
  <c r="R11" i="49"/>
  <c r="P11" i="49"/>
  <c r="N11" i="49"/>
  <c r="L11" i="49"/>
  <c r="J11" i="49"/>
  <c r="H11" i="49"/>
  <c r="F11" i="49"/>
  <c r="D11" i="49"/>
  <c r="C11" i="49"/>
  <c r="B11" i="49"/>
  <c r="Z10" i="49"/>
  <c r="T10" i="49"/>
  <c r="R10" i="49"/>
  <c r="P10" i="49"/>
  <c r="N10" i="49"/>
  <c r="L10" i="49"/>
  <c r="J10" i="49"/>
  <c r="H10" i="49"/>
  <c r="F10" i="49"/>
  <c r="D10" i="49"/>
  <c r="C10" i="49"/>
  <c r="B10" i="49"/>
  <c r="Z9" i="49"/>
  <c r="R9" i="49"/>
  <c r="P9" i="49"/>
  <c r="N9" i="49"/>
  <c r="L9" i="49"/>
  <c r="J9" i="49"/>
  <c r="H9" i="49"/>
  <c r="F9" i="49"/>
  <c r="D9" i="49"/>
  <c r="C9" i="49"/>
  <c r="B9" i="49"/>
  <c r="Z8" i="49"/>
  <c r="X8" i="49"/>
  <c r="V8" i="49"/>
  <c r="T8" i="49"/>
  <c r="R8" i="49"/>
  <c r="P8" i="49"/>
  <c r="N8" i="49"/>
  <c r="L8" i="49"/>
  <c r="J8" i="49"/>
  <c r="H8" i="49"/>
  <c r="F8" i="49"/>
  <c r="D8" i="49"/>
  <c r="C8" i="49"/>
  <c r="B8" i="49"/>
  <c r="Z26" i="50"/>
  <c r="X26" i="50"/>
  <c r="V26" i="50"/>
  <c r="T26" i="50"/>
  <c r="R26" i="50"/>
  <c r="P26" i="50"/>
  <c r="N26" i="50"/>
  <c r="L26" i="50"/>
  <c r="J26" i="50"/>
  <c r="H26" i="50"/>
  <c r="F26" i="50"/>
  <c r="D26" i="50"/>
  <c r="C26" i="50"/>
  <c r="B26" i="50"/>
  <c r="Z25" i="50"/>
  <c r="X25" i="50"/>
  <c r="V25" i="50"/>
  <c r="T25" i="50"/>
  <c r="R25" i="50"/>
  <c r="P25" i="50"/>
  <c r="N25" i="50"/>
  <c r="L25" i="50"/>
  <c r="J25" i="50"/>
  <c r="H25" i="50"/>
  <c r="F25" i="50"/>
  <c r="D25" i="50"/>
  <c r="C25" i="50"/>
  <c r="B25" i="50"/>
  <c r="Z24" i="50"/>
  <c r="T24" i="50"/>
  <c r="R24" i="50"/>
  <c r="P24" i="50"/>
  <c r="N24" i="50"/>
  <c r="L24" i="50"/>
  <c r="J24" i="50"/>
  <c r="H24" i="50"/>
  <c r="F24" i="50"/>
  <c r="D24" i="50"/>
  <c r="C24" i="50"/>
  <c r="B24" i="50"/>
  <c r="Z23" i="50"/>
  <c r="X23" i="50"/>
  <c r="V23" i="50"/>
  <c r="T23" i="50"/>
  <c r="R23" i="50"/>
  <c r="P23" i="50"/>
  <c r="N23" i="50"/>
  <c r="L23" i="50"/>
  <c r="J23" i="50"/>
  <c r="H23" i="50"/>
  <c r="F23" i="50"/>
  <c r="D23" i="50"/>
  <c r="C23" i="50"/>
  <c r="B23" i="50"/>
  <c r="Z22" i="50"/>
  <c r="X22" i="50"/>
  <c r="V22" i="50"/>
  <c r="T22" i="50"/>
  <c r="R22" i="50"/>
  <c r="P22" i="50"/>
  <c r="N22" i="50"/>
  <c r="L22" i="50"/>
  <c r="J22" i="50"/>
  <c r="H22" i="50"/>
  <c r="F22" i="50"/>
  <c r="D22" i="50"/>
  <c r="C22" i="50"/>
  <c r="B22" i="50"/>
  <c r="Z21" i="50"/>
  <c r="N21" i="50"/>
  <c r="L21" i="50"/>
  <c r="J21" i="50"/>
  <c r="H21" i="50"/>
  <c r="F21" i="50"/>
  <c r="D21" i="50"/>
  <c r="C21" i="50"/>
  <c r="B21" i="50"/>
  <c r="Z20" i="50"/>
  <c r="X20" i="50"/>
  <c r="V20" i="50"/>
  <c r="T20" i="50"/>
  <c r="R20" i="50"/>
  <c r="P20" i="50"/>
  <c r="N20" i="50"/>
  <c r="L20" i="50"/>
  <c r="J20" i="50"/>
  <c r="H20" i="50"/>
  <c r="F20" i="50"/>
  <c r="D20" i="50"/>
  <c r="C20" i="50"/>
  <c r="B20" i="50"/>
  <c r="Z19" i="50"/>
  <c r="X19" i="50"/>
  <c r="V19" i="50"/>
  <c r="T19" i="50"/>
  <c r="R19" i="50"/>
  <c r="P19" i="50"/>
  <c r="N19" i="50"/>
  <c r="L19" i="50"/>
  <c r="J19" i="50"/>
  <c r="H19" i="50"/>
  <c r="F19" i="50"/>
  <c r="D19" i="50"/>
  <c r="C19" i="50"/>
  <c r="B19" i="50"/>
  <c r="Z18" i="50"/>
  <c r="X18" i="50"/>
  <c r="V18" i="50"/>
  <c r="T18" i="50"/>
  <c r="R18" i="50"/>
  <c r="P18" i="50"/>
  <c r="N18" i="50"/>
  <c r="L18" i="50"/>
  <c r="J18" i="50"/>
  <c r="H18" i="50"/>
  <c r="F18" i="50"/>
  <c r="D18" i="50"/>
  <c r="C18" i="50"/>
  <c r="B18" i="50"/>
  <c r="Z17" i="50"/>
  <c r="X17" i="50"/>
  <c r="V17" i="50"/>
  <c r="T17" i="50"/>
  <c r="R17" i="50"/>
  <c r="P17" i="50"/>
  <c r="N17" i="50"/>
  <c r="L17" i="50"/>
  <c r="J17" i="50"/>
  <c r="H17" i="50"/>
  <c r="F17" i="50"/>
  <c r="D17" i="50"/>
  <c r="C17" i="50"/>
  <c r="B17" i="50"/>
  <c r="Z16" i="50"/>
  <c r="T16" i="50"/>
  <c r="R16" i="50"/>
  <c r="P16" i="50"/>
  <c r="N16" i="50"/>
  <c r="L16" i="50"/>
  <c r="J16" i="50"/>
  <c r="H16" i="50"/>
  <c r="F16" i="50"/>
  <c r="D16" i="50"/>
  <c r="C16" i="50"/>
  <c r="B16" i="50"/>
  <c r="Z15" i="50"/>
  <c r="X15" i="50"/>
  <c r="V15" i="50"/>
  <c r="T15" i="50"/>
  <c r="R15" i="50"/>
  <c r="P15" i="50"/>
  <c r="N15" i="50"/>
  <c r="L15" i="50"/>
  <c r="J15" i="50"/>
  <c r="H15" i="50"/>
  <c r="F15" i="50"/>
  <c r="D15" i="50"/>
  <c r="C15" i="50"/>
  <c r="B15" i="50"/>
  <c r="Z14" i="50"/>
  <c r="X14" i="50"/>
  <c r="V14" i="50"/>
  <c r="T14" i="50"/>
  <c r="R14" i="50"/>
  <c r="P14" i="50"/>
  <c r="N14" i="50"/>
  <c r="L14" i="50"/>
  <c r="J14" i="50"/>
  <c r="H14" i="50"/>
  <c r="F14" i="50"/>
  <c r="D14" i="50"/>
  <c r="C14" i="50"/>
  <c r="B14" i="50"/>
  <c r="Z13" i="50"/>
  <c r="X13" i="50"/>
  <c r="V13" i="50"/>
  <c r="T13" i="50"/>
  <c r="R13" i="50"/>
  <c r="P13" i="50"/>
  <c r="N13" i="50"/>
  <c r="L13" i="50"/>
  <c r="J13" i="50"/>
  <c r="H13" i="50"/>
  <c r="F13" i="50"/>
  <c r="D13" i="50"/>
  <c r="C13" i="50"/>
  <c r="B13" i="50"/>
  <c r="Z12" i="50"/>
  <c r="X12" i="50"/>
  <c r="V12" i="50"/>
  <c r="T12" i="50"/>
  <c r="R12" i="50"/>
  <c r="P12" i="50"/>
  <c r="N12" i="50"/>
  <c r="L12" i="50"/>
  <c r="J12" i="50"/>
  <c r="H12" i="50"/>
  <c r="F12" i="50"/>
  <c r="D12" i="50"/>
  <c r="C12" i="50"/>
  <c r="B12" i="50"/>
  <c r="Z11" i="50"/>
  <c r="X11" i="50"/>
  <c r="V11" i="50"/>
  <c r="T11" i="50"/>
  <c r="R11" i="50"/>
  <c r="P11" i="50"/>
  <c r="N11" i="50"/>
  <c r="L11" i="50"/>
  <c r="J11" i="50"/>
  <c r="H11" i="50"/>
  <c r="F11" i="50"/>
  <c r="D11" i="50"/>
  <c r="C11" i="50"/>
  <c r="B11" i="50"/>
  <c r="Z10" i="50"/>
  <c r="T10" i="50"/>
  <c r="R10" i="50"/>
  <c r="P10" i="50"/>
  <c r="N10" i="50"/>
  <c r="L10" i="50"/>
  <c r="J10" i="50"/>
  <c r="H10" i="50"/>
  <c r="F10" i="50"/>
  <c r="D10" i="50"/>
  <c r="C10" i="50"/>
  <c r="B10" i="50"/>
  <c r="Z9" i="50"/>
  <c r="R9" i="50"/>
  <c r="P9" i="50"/>
  <c r="N9" i="50"/>
  <c r="L9" i="50"/>
  <c r="J9" i="50"/>
  <c r="H9" i="50"/>
  <c r="F9" i="50"/>
  <c r="D9" i="50"/>
  <c r="C9" i="50"/>
  <c r="B9" i="50"/>
  <c r="Z8" i="50"/>
  <c r="X8" i="50"/>
  <c r="V8" i="50"/>
  <c r="T8" i="50"/>
  <c r="R8" i="50"/>
  <c r="P8" i="50"/>
  <c r="N8" i="50"/>
  <c r="L8" i="50"/>
  <c r="J8" i="50"/>
  <c r="H8" i="50"/>
  <c r="F8" i="50"/>
  <c r="D8" i="50"/>
  <c r="C8" i="50"/>
  <c r="B8" i="50"/>
  <c r="Z36" i="45"/>
  <c r="T36" i="45"/>
  <c r="R36" i="45"/>
  <c r="P36" i="45"/>
  <c r="N36" i="45"/>
  <c r="L36" i="45"/>
  <c r="J36" i="45"/>
  <c r="H36" i="45"/>
  <c r="F36" i="45"/>
  <c r="D36" i="45"/>
  <c r="C36" i="45"/>
  <c r="B36" i="45"/>
  <c r="Z35" i="45"/>
  <c r="X35" i="45"/>
  <c r="V35" i="45"/>
  <c r="T35" i="45"/>
  <c r="R35" i="45"/>
  <c r="P35" i="45"/>
  <c r="N35" i="45"/>
  <c r="L35" i="45"/>
  <c r="J35" i="45"/>
  <c r="H35" i="45"/>
  <c r="F35" i="45"/>
  <c r="D35" i="45"/>
  <c r="C35" i="45"/>
  <c r="B35" i="45"/>
  <c r="Z34" i="45"/>
  <c r="T34" i="45"/>
  <c r="R34" i="45"/>
  <c r="P34" i="45"/>
  <c r="N34" i="45"/>
  <c r="L34" i="45"/>
  <c r="J34" i="45"/>
  <c r="H34" i="45"/>
  <c r="F34" i="45"/>
  <c r="D34" i="45"/>
  <c r="C34" i="45"/>
  <c r="B34" i="45"/>
  <c r="Z33" i="45"/>
  <c r="T33" i="45"/>
  <c r="R33" i="45"/>
  <c r="P33" i="45"/>
  <c r="N33" i="45"/>
  <c r="L33" i="45"/>
  <c r="J33" i="45"/>
  <c r="H33" i="45"/>
  <c r="F33" i="45"/>
  <c r="D33" i="45"/>
  <c r="C33" i="45"/>
  <c r="B33" i="45"/>
  <c r="Z32" i="45"/>
  <c r="X32" i="45"/>
  <c r="V32" i="45"/>
  <c r="T32" i="45"/>
  <c r="R32" i="45"/>
  <c r="P32" i="45"/>
  <c r="N32" i="45"/>
  <c r="L32" i="45"/>
  <c r="J32" i="45"/>
  <c r="H32" i="45"/>
  <c r="F32" i="45"/>
  <c r="D32" i="45"/>
  <c r="C32" i="45"/>
  <c r="B32" i="45"/>
  <c r="Z31" i="45"/>
  <c r="X31" i="45"/>
  <c r="V31" i="45"/>
  <c r="T31" i="45"/>
  <c r="R31" i="45"/>
  <c r="P31" i="45"/>
  <c r="N31" i="45"/>
  <c r="L31" i="45"/>
  <c r="J31" i="45"/>
  <c r="H31" i="45"/>
  <c r="F31" i="45"/>
  <c r="D31" i="45"/>
  <c r="C31" i="45"/>
  <c r="B31" i="45"/>
  <c r="Z30" i="45"/>
  <c r="X30" i="45"/>
  <c r="V30" i="45"/>
  <c r="T30" i="45"/>
  <c r="R30" i="45"/>
  <c r="P30" i="45"/>
  <c r="N30" i="45"/>
  <c r="L30" i="45"/>
  <c r="J30" i="45"/>
  <c r="H30" i="45"/>
  <c r="F30" i="45"/>
  <c r="D30" i="45"/>
  <c r="C30" i="45"/>
  <c r="B30" i="45"/>
  <c r="Z29" i="45"/>
  <c r="R29" i="45"/>
  <c r="P29" i="45"/>
  <c r="N29" i="45"/>
  <c r="L29" i="45"/>
  <c r="J29" i="45"/>
  <c r="H29" i="45"/>
  <c r="F29" i="45"/>
  <c r="D29" i="45"/>
  <c r="C29" i="45"/>
  <c r="B29" i="45"/>
  <c r="Z28" i="45"/>
  <c r="X28" i="45"/>
  <c r="V28" i="45"/>
  <c r="T28" i="45"/>
  <c r="R28" i="45"/>
  <c r="P28" i="45"/>
  <c r="N28" i="45"/>
  <c r="L28" i="45"/>
  <c r="J28" i="45"/>
  <c r="H28" i="45"/>
  <c r="F28" i="45"/>
  <c r="D28" i="45"/>
  <c r="C28" i="45"/>
  <c r="B28" i="45"/>
  <c r="Z27" i="45"/>
  <c r="X27" i="45"/>
  <c r="V27" i="45"/>
  <c r="T27" i="45"/>
  <c r="R27" i="45"/>
  <c r="P27" i="45"/>
  <c r="N27" i="45"/>
  <c r="L27" i="45"/>
  <c r="J27" i="45"/>
  <c r="H27" i="45"/>
  <c r="F27" i="45"/>
  <c r="D27" i="45"/>
  <c r="C27" i="45"/>
  <c r="B27" i="45"/>
  <c r="Z26" i="45"/>
  <c r="P26" i="45"/>
  <c r="N26" i="45"/>
  <c r="L26" i="45"/>
  <c r="J26" i="45"/>
  <c r="H26" i="45"/>
  <c r="F26" i="45"/>
  <c r="D26" i="45"/>
  <c r="C26" i="45"/>
  <c r="B26" i="45"/>
  <c r="Z25" i="45"/>
  <c r="P25" i="45"/>
  <c r="N25" i="45"/>
  <c r="L25" i="45"/>
  <c r="J25" i="45"/>
  <c r="H25" i="45"/>
  <c r="F25" i="45"/>
  <c r="D25" i="45"/>
  <c r="C25" i="45"/>
  <c r="B25" i="45"/>
  <c r="Z24" i="45"/>
  <c r="X24" i="45"/>
  <c r="V24" i="45"/>
  <c r="T24" i="45"/>
  <c r="R24" i="45"/>
  <c r="P24" i="45"/>
  <c r="N24" i="45"/>
  <c r="L24" i="45"/>
  <c r="J24" i="45"/>
  <c r="H24" i="45"/>
  <c r="F24" i="45"/>
  <c r="D24" i="45"/>
  <c r="C24" i="45"/>
  <c r="B24" i="45"/>
  <c r="Z23" i="45"/>
  <c r="X23" i="45"/>
  <c r="V23" i="45"/>
  <c r="T23" i="45"/>
  <c r="R23" i="45"/>
  <c r="P23" i="45"/>
  <c r="N23" i="45"/>
  <c r="L23" i="45"/>
  <c r="J23" i="45"/>
  <c r="H23" i="45"/>
  <c r="F23" i="45"/>
  <c r="D23" i="45"/>
  <c r="C23" i="45"/>
  <c r="B23" i="45"/>
  <c r="Z22" i="45"/>
  <c r="X22" i="45"/>
  <c r="V22" i="45"/>
  <c r="T22" i="45"/>
  <c r="R22" i="45"/>
  <c r="P22" i="45"/>
  <c r="N22" i="45"/>
  <c r="L22" i="45"/>
  <c r="J22" i="45"/>
  <c r="H22" i="45"/>
  <c r="F22" i="45"/>
  <c r="D22" i="45"/>
  <c r="C22" i="45"/>
  <c r="B22" i="45"/>
  <c r="Z21" i="45"/>
  <c r="X21" i="45"/>
  <c r="V21" i="45"/>
  <c r="T21" i="45"/>
  <c r="R21" i="45"/>
  <c r="P21" i="45"/>
  <c r="N21" i="45"/>
  <c r="L21" i="45"/>
  <c r="J21" i="45"/>
  <c r="H21" i="45"/>
  <c r="F21" i="45"/>
  <c r="D21" i="45"/>
  <c r="C21" i="45"/>
  <c r="B21" i="45"/>
  <c r="Z20" i="45"/>
  <c r="T20" i="45"/>
  <c r="R20" i="45"/>
  <c r="P20" i="45"/>
  <c r="N20" i="45"/>
  <c r="L20" i="45"/>
  <c r="J20" i="45"/>
  <c r="H20" i="45"/>
  <c r="F20" i="45"/>
  <c r="D20" i="45"/>
  <c r="C20" i="45"/>
  <c r="B20" i="45"/>
  <c r="Z19" i="45"/>
  <c r="X19" i="45"/>
  <c r="V19" i="45"/>
  <c r="T19" i="45"/>
  <c r="R19" i="45"/>
  <c r="P19" i="45"/>
  <c r="N19" i="45"/>
  <c r="L19" i="45"/>
  <c r="J19" i="45"/>
  <c r="H19" i="45"/>
  <c r="F19" i="45"/>
  <c r="D19" i="45"/>
  <c r="C19" i="45"/>
  <c r="B19" i="45"/>
  <c r="Z18" i="45"/>
  <c r="X18" i="45"/>
  <c r="V18" i="45"/>
  <c r="T18" i="45"/>
  <c r="R18" i="45"/>
  <c r="P18" i="45"/>
  <c r="N18" i="45"/>
  <c r="L18" i="45"/>
  <c r="J18" i="45"/>
  <c r="H18" i="45"/>
  <c r="F18" i="45"/>
  <c r="D18" i="45"/>
  <c r="C18" i="45"/>
  <c r="B18" i="45"/>
  <c r="Z17" i="45"/>
  <c r="N17" i="45"/>
  <c r="L17" i="45"/>
  <c r="J17" i="45"/>
  <c r="H17" i="45"/>
  <c r="F17" i="45"/>
  <c r="D17" i="45"/>
  <c r="C17" i="45"/>
  <c r="B17" i="45"/>
  <c r="Z16" i="45"/>
  <c r="T16" i="45"/>
  <c r="R16" i="45"/>
  <c r="P16" i="45"/>
  <c r="N16" i="45"/>
  <c r="L16" i="45"/>
  <c r="J16" i="45"/>
  <c r="H16" i="45"/>
  <c r="F16" i="45"/>
  <c r="D16" i="45"/>
  <c r="C16" i="45"/>
  <c r="B16" i="45"/>
  <c r="Z15" i="45"/>
  <c r="X15" i="45"/>
  <c r="V15" i="45"/>
  <c r="T15" i="45"/>
  <c r="R15" i="45"/>
  <c r="P15" i="45"/>
  <c r="N15" i="45"/>
  <c r="L15" i="45"/>
  <c r="J15" i="45"/>
  <c r="H15" i="45"/>
  <c r="F15" i="45"/>
  <c r="D15" i="45"/>
  <c r="C15" i="45"/>
  <c r="B15" i="45"/>
  <c r="Z14" i="45"/>
  <c r="X14" i="45"/>
  <c r="V14" i="45"/>
  <c r="T14" i="45"/>
  <c r="R14" i="45"/>
  <c r="P14" i="45"/>
  <c r="N14" i="45"/>
  <c r="L14" i="45"/>
  <c r="J14" i="45"/>
  <c r="H14" i="45"/>
  <c r="F14" i="45"/>
  <c r="D14" i="45"/>
  <c r="C14" i="45"/>
  <c r="B14" i="45"/>
  <c r="Z13" i="45"/>
  <c r="X13" i="45"/>
  <c r="V13" i="45"/>
  <c r="T13" i="45"/>
  <c r="R13" i="45"/>
  <c r="P13" i="45"/>
  <c r="N13" i="45"/>
  <c r="L13" i="45"/>
  <c r="J13" i="45"/>
  <c r="H13" i="45"/>
  <c r="F13" i="45"/>
  <c r="D13" i="45"/>
  <c r="C13" i="45"/>
  <c r="B13" i="45"/>
  <c r="Z12" i="45"/>
  <c r="X12" i="45"/>
  <c r="V12" i="45"/>
  <c r="T12" i="45"/>
  <c r="R12" i="45"/>
  <c r="P12" i="45"/>
  <c r="N12" i="45"/>
  <c r="L12" i="45"/>
  <c r="J12" i="45"/>
  <c r="H12" i="45"/>
  <c r="F12" i="45"/>
  <c r="D12" i="45"/>
  <c r="C12" i="45"/>
  <c r="B12" i="45"/>
  <c r="Z11" i="45"/>
  <c r="X11" i="45"/>
  <c r="V11" i="45"/>
  <c r="T11" i="45"/>
  <c r="R11" i="45"/>
  <c r="P11" i="45"/>
  <c r="N11" i="45"/>
  <c r="L11" i="45"/>
  <c r="J11" i="45"/>
  <c r="H11" i="45"/>
  <c r="F11" i="45"/>
  <c r="D11" i="45"/>
  <c r="C11" i="45"/>
  <c r="B11" i="45"/>
  <c r="Z10" i="45"/>
  <c r="V10" i="45"/>
  <c r="T10" i="45"/>
  <c r="R10" i="45"/>
  <c r="P10" i="45"/>
  <c r="N10" i="45"/>
  <c r="L10" i="45"/>
  <c r="J10" i="45"/>
  <c r="H10" i="45"/>
  <c r="F10" i="45"/>
  <c r="D10" i="45"/>
  <c r="C10" i="45"/>
  <c r="B10" i="45"/>
  <c r="Z9" i="45"/>
  <c r="T9" i="45"/>
  <c r="R9" i="45"/>
  <c r="P9" i="45"/>
  <c r="N9" i="45"/>
  <c r="L9" i="45"/>
  <c r="J9" i="45"/>
  <c r="H9" i="45"/>
  <c r="F9" i="45"/>
  <c r="D9" i="45"/>
  <c r="C9" i="45"/>
  <c r="B9" i="45"/>
  <c r="Z8" i="45"/>
  <c r="X8" i="45"/>
  <c r="V8" i="45"/>
  <c r="T8" i="45"/>
  <c r="R8" i="45"/>
  <c r="P8" i="45"/>
  <c r="N8" i="45"/>
  <c r="L8" i="45"/>
  <c r="J8" i="45"/>
  <c r="H8" i="45"/>
  <c r="F8" i="45"/>
  <c r="D8" i="45"/>
  <c r="C8" i="45"/>
  <c r="B8" i="45"/>
  <c r="Z36" i="46"/>
  <c r="T36" i="46"/>
  <c r="R36" i="46"/>
  <c r="P36" i="46"/>
  <c r="N36" i="46"/>
  <c r="L36" i="46"/>
  <c r="J36" i="46"/>
  <c r="H36" i="46"/>
  <c r="F36" i="46"/>
  <c r="D36" i="46"/>
  <c r="C36" i="46"/>
  <c r="B36" i="46"/>
  <c r="Z35" i="46"/>
  <c r="X35" i="46"/>
  <c r="V35" i="46"/>
  <c r="T35" i="46"/>
  <c r="R35" i="46"/>
  <c r="P35" i="46"/>
  <c r="N35" i="46"/>
  <c r="L35" i="46"/>
  <c r="J35" i="46"/>
  <c r="H35" i="46"/>
  <c r="F35" i="46"/>
  <c r="D35" i="46"/>
  <c r="C35" i="46"/>
  <c r="B35" i="46"/>
  <c r="Z34" i="46"/>
  <c r="T34" i="46"/>
  <c r="R34" i="46"/>
  <c r="P34" i="46"/>
  <c r="N34" i="46"/>
  <c r="L34" i="46"/>
  <c r="J34" i="46"/>
  <c r="H34" i="46"/>
  <c r="F34" i="46"/>
  <c r="D34" i="46"/>
  <c r="C34" i="46"/>
  <c r="B34" i="46"/>
  <c r="Z33" i="46"/>
  <c r="T33" i="46"/>
  <c r="R33" i="46"/>
  <c r="P33" i="46"/>
  <c r="N33" i="46"/>
  <c r="L33" i="46"/>
  <c r="J33" i="46"/>
  <c r="H33" i="46"/>
  <c r="F33" i="46"/>
  <c r="D33" i="46"/>
  <c r="C33" i="46"/>
  <c r="B33" i="46"/>
  <c r="Z32" i="46"/>
  <c r="X32" i="46"/>
  <c r="V32" i="46"/>
  <c r="T32" i="46"/>
  <c r="R32" i="46"/>
  <c r="P32" i="46"/>
  <c r="N32" i="46"/>
  <c r="L32" i="46"/>
  <c r="J32" i="46"/>
  <c r="H32" i="46"/>
  <c r="F32" i="46"/>
  <c r="D32" i="46"/>
  <c r="C32" i="46"/>
  <c r="B32" i="46"/>
  <c r="Z31" i="46"/>
  <c r="X31" i="46"/>
  <c r="V31" i="46"/>
  <c r="T31" i="46"/>
  <c r="R31" i="46"/>
  <c r="P31" i="46"/>
  <c r="N31" i="46"/>
  <c r="L31" i="46"/>
  <c r="J31" i="46"/>
  <c r="H31" i="46"/>
  <c r="F31" i="46"/>
  <c r="D31" i="46"/>
  <c r="C31" i="46"/>
  <c r="B31" i="46"/>
  <c r="Z30" i="46"/>
  <c r="X30" i="46"/>
  <c r="V30" i="46"/>
  <c r="T30" i="46"/>
  <c r="R30" i="46"/>
  <c r="P30" i="46"/>
  <c r="N30" i="46"/>
  <c r="L30" i="46"/>
  <c r="J30" i="46"/>
  <c r="H30" i="46"/>
  <c r="F30" i="46"/>
  <c r="D30" i="46"/>
  <c r="C30" i="46"/>
  <c r="B30" i="46"/>
  <c r="Z29" i="46"/>
  <c r="R29" i="46"/>
  <c r="P29" i="46"/>
  <c r="N29" i="46"/>
  <c r="L29" i="46"/>
  <c r="J29" i="46"/>
  <c r="H29" i="46"/>
  <c r="F29" i="46"/>
  <c r="D29" i="46"/>
  <c r="C29" i="46"/>
  <c r="B29" i="46"/>
  <c r="Z28" i="46"/>
  <c r="X28" i="46"/>
  <c r="V28" i="46"/>
  <c r="T28" i="46"/>
  <c r="R28" i="46"/>
  <c r="P28" i="46"/>
  <c r="N28" i="46"/>
  <c r="L28" i="46"/>
  <c r="J28" i="46"/>
  <c r="H28" i="46"/>
  <c r="F28" i="46"/>
  <c r="D28" i="46"/>
  <c r="C28" i="46"/>
  <c r="B28" i="46"/>
  <c r="Z27" i="46"/>
  <c r="X27" i="46"/>
  <c r="V27" i="46"/>
  <c r="T27" i="46"/>
  <c r="R27" i="46"/>
  <c r="P27" i="46"/>
  <c r="N27" i="46"/>
  <c r="L27" i="46"/>
  <c r="J27" i="46"/>
  <c r="H27" i="46"/>
  <c r="F27" i="46"/>
  <c r="D27" i="46"/>
  <c r="C27" i="46"/>
  <c r="B27" i="46"/>
  <c r="Z26" i="46"/>
  <c r="P26" i="46"/>
  <c r="N26" i="46"/>
  <c r="L26" i="46"/>
  <c r="J26" i="46"/>
  <c r="H26" i="46"/>
  <c r="F26" i="46"/>
  <c r="D26" i="46"/>
  <c r="C26" i="46"/>
  <c r="B26" i="46"/>
  <c r="Z25" i="46"/>
  <c r="P25" i="46"/>
  <c r="N25" i="46"/>
  <c r="L25" i="46"/>
  <c r="J25" i="46"/>
  <c r="H25" i="46"/>
  <c r="F25" i="46"/>
  <c r="D25" i="46"/>
  <c r="C25" i="46"/>
  <c r="B25" i="46"/>
  <c r="Z24" i="46"/>
  <c r="X24" i="46"/>
  <c r="V24" i="46"/>
  <c r="T24" i="46"/>
  <c r="R24" i="46"/>
  <c r="P24" i="46"/>
  <c r="N24" i="46"/>
  <c r="L24" i="46"/>
  <c r="J24" i="46"/>
  <c r="H24" i="46"/>
  <c r="F24" i="46"/>
  <c r="D24" i="46"/>
  <c r="C24" i="46"/>
  <c r="B24" i="46"/>
  <c r="Z23" i="46"/>
  <c r="X23" i="46"/>
  <c r="V23" i="46"/>
  <c r="T23" i="46"/>
  <c r="R23" i="46"/>
  <c r="P23" i="46"/>
  <c r="N23" i="46"/>
  <c r="L23" i="46"/>
  <c r="J23" i="46"/>
  <c r="H23" i="46"/>
  <c r="F23" i="46"/>
  <c r="D23" i="46"/>
  <c r="C23" i="46"/>
  <c r="B23" i="46"/>
  <c r="Z22" i="46"/>
  <c r="X22" i="46"/>
  <c r="V22" i="46"/>
  <c r="T22" i="46"/>
  <c r="R22" i="46"/>
  <c r="P22" i="46"/>
  <c r="N22" i="46"/>
  <c r="L22" i="46"/>
  <c r="J22" i="46"/>
  <c r="H22" i="46"/>
  <c r="F22" i="46"/>
  <c r="D22" i="46"/>
  <c r="C22" i="46"/>
  <c r="B22" i="46"/>
  <c r="Z21" i="46"/>
  <c r="X21" i="46"/>
  <c r="V21" i="46"/>
  <c r="T21" i="46"/>
  <c r="R21" i="46"/>
  <c r="P21" i="46"/>
  <c r="N21" i="46"/>
  <c r="L21" i="46"/>
  <c r="J21" i="46"/>
  <c r="H21" i="46"/>
  <c r="F21" i="46"/>
  <c r="D21" i="46"/>
  <c r="C21" i="46"/>
  <c r="B21" i="46"/>
  <c r="Z20" i="46"/>
  <c r="T20" i="46"/>
  <c r="R20" i="46"/>
  <c r="P20" i="46"/>
  <c r="N20" i="46"/>
  <c r="L20" i="46"/>
  <c r="J20" i="46"/>
  <c r="H20" i="46"/>
  <c r="F20" i="46"/>
  <c r="D20" i="46"/>
  <c r="C20" i="46"/>
  <c r="B20" i="46"/>
  <c r="Z19" i="46"/>
  <c r="X19" i="46"/>
  <c r="V19" i="46"/>
  <c r="T19" i="46"/>
  <c r="R19" i="46"/>
  <c r="P19" i="46"/>
  <c r="N19" i="46"/>
  <c r="L19" i="46"/>
  <c r="J19" i="46"/>
  <c r="H19" i="46"/>
  <c r="F19" i="46"/>
  <c r="D19" i="46"/>
  <c r="C19" i="46"/>
  <c r="B19" i="46"/>
  <c r="Z18" i="46"/>
  <c r="X18" i="46"/>
  <c r="V18" i="46"/>
  <c r="T18" i="46"/>
  <c r="R18" i="46"/>
  <c r="P18" i="46"/>
  <c r="N18" i="46"/>
  <c r="L18" i="46"/>
  <c r="J18" i="46"/>
  <c r="H18" i="46"/>
  <c r="F18" i="46"/>
  <c r="D18" i="46"/>
  <c r="C18" i="46"/>
  <c r="B18" i="46"/>
  <c r="Z17" i="46"/>
  <c r="N17" i="46"/>
  <c r="L17" i="46"/>
  <c r="J17" i="46"/>
  <c r="H17" i="46"/>
  <c r="F17" i="46"/>
  <c r="D17" i="46"/>
  <c r="C17" i="46"/>
  <c r="B17" i="46"/>
  <c r="Z16" i="46"/>
  <c r="T16" i="46"/>
  <c r="R16" i="46"/>
  <c r="P16" i="46"/>
  <c r="N16" i="46"/>
  <c r="L16" i="46"/>
  <c r="J16" i="46"/>
  <c r="H16" i="46"/>
  <c r="F16" i="46"/>
  <c r="D16" i="46"/>
  <c r="C16" i="46"/>
  <c r="B16" i="46"/>
  <c r="Z15" i="46"/>
  <c r="X15" i="46"/>
  <c r="V15" i="46"/>
  <c r="T15" i="46"/>
  <c r="R15" i="46"/>
  <c r="P15" i="46"/>
  <c r="N15" i="46"/>
  <c r="L15" i="46"/>
  <c r="J15" i="46"/>
  <c r="H15" i="46"/>
  <c r="F15" i="46"/>
  <c r="D15" i="46"/>
  <c r="C15" i="46"/>
  <c r="B15" i="46"/>
  <c r="Z14" i="46"/>
  <c r="X14" i="46"/>
  <c r="V14" i="46"/>
  <c r="T14" i="46"/>
  <c r="R14" i="46"/>
  <c r="P14" i="46"/>
  <c r="N14" i="46"/>
  <c r="L14" i="46"/>
  <c r="J14" i="46"/>
  <c r="H14" i="46"/>
  <c r="F14" i="46"/>
  <c r="D14" i="46"/>
  <c r="C14" i="46"/>
  <c r="B14" i="46"/>
  <c r="Z13" i="46"/>
  <c r="X13" i="46"/>
  <c r="V13" i="46"/>
  <c r="T13" i="46"/>
  <c r="R13" i="46"/>
  <c r="P13" i="46"/>
  <c r="N13" i="46"/>
  <c r="L13" i="46"/>
  <c r="J13" i="46"/>
  <c r="H13" i="46"/>
  <c r="F13" i="46"/>
  <c r="D13" i="46"/>
  <c r="C13" i="46"/>
  <c r="B13" i="46"/>
  <c r="Z12" i="46"/>
  <c r="X12" i="46"/>
  <c r="V12" i="46"/>
  <c r="T12" i="46"/>
  <c r="R12" i="46"/>
  <c r="P12" i="46"/>
  <c r="N12" i="46"/>
  <c r="L12" i="46"/>
  <c r="J12" i="46"/>
  <c r="H12" i="46"/>
  <c r="F12" i="46"/>
  <c r="D12" i="46"/>
  <c r="C12" i="46"/>
  <c r="B12" i="46"/>
  <c r="Z11" i="46"/>
  <c r="X11" i="46"/>
  <c r="V11" i="46"/>
  <c r="T11" i="46"/>
  <c r="R11" i="46"/>
  <c r="P11" i="46"/>
  <c r="N11" i="46"/>
  <c r="L11" i="46"/>
  <c r="J11" i="46"/>
  <c r="H11" i="46"/>
  <c r="F11" i="46"/>
  <c r="D11" i="46"/>
  <c r="C11" i="46"/>
  <c r="B11" i="46"/>
  <c r="Z10" i="46"/>
  <c r="V10" i="46"/>
  <c r="T10" i="46"/>
  <c r="R10" i="46"/>
  <c r="P10" i="46"/>
  <c r="N10" i="46"/>
  <c r="L10" i="46"/>
  <c r="J10" i="46"/>
  <c r="H10" i="46"/>
  <c r="F10" i="46"/>
  <c r="D10" i="46"/>
  <c r="C10" i="46"/>
  <c r="B10" i="46"/>
  <c r="Z9" i="46"/>
  <c r="T9" i="46"/>
  <c r="R9" i="46"/>
  <c r="P9" i="46"/>
  <c r="N9" i="46"/>
  <c r="L9" i="46"/>
  <c r="J9" i="46"/>
  <c r="H9" i="46"/>
  <c r="F9" i="46"/>
  <c r="D9" i="46"/>
  <c r="C9" i="46"/>
  <c r="B9" i="46"/>
  <c r="Z8" i="46"/>
  <c r="X8" i="46"/>
  <c r="V8" i="46"/>
  <c r="T8" i="46"/>
  <c r="R8" i="46"/>
  <c r="P8" i="46"/>
  <c r="N8" i="46"/>
  <c r="L8" i="46"/>
  <c r="J8" i="46"/>
  <c r="H8" i="46"/>
  <c r="F8" i="46"/>
  <c r="D8" i="46"/>
  <c r="C8" i="46"/>
  <c r="B8" i="46"/>
  <c r="Z34" i="47"/>
  <c r="X34" i="47"/>
  <c r="V34" i="47"/>
  <c r="T34" i="47"/>
  <c r="R34" i="47"/>
  <c r="P34" i="47"/>
  <c r="N34" i="47"/>
  <c r="L34" i="47"/>
  <c r="J34" i="47"/>
  <c r="H34" i="47"/>
  <c r="F34" i="47"/>
  <c r="D34" i="47"/>
  <c r="C34" i="47"/>
  <c r="B34" i="47"/>
  <c r="Z33" i="47"/>
  <c r="T33" i="47"/>
  <c r="R33" i="47"/>
  <c r="P33" i="47"/>
  <c r="N33" i="47"/>
  <c r="L33" i="47"/>
  <c r="J33" i="47"/>
  <c r="H33" i="47"/>
  <c r="F33" i="47"/>
  <c r="D33" i="47"/>
  <c r="C33" i="47"/>
  <c r="B33" i="47"/>
  <c r="Z32" i="47"/>
  <c r="X32" i="47"/>
  <c r="V32" i="47"/>
  <c r="T32" i="47"/>
  <c r="R32" i="47"/>
  <c r="P32" i="47"/>
  <c r="N32" i="47"/>
  <c r="L32" i="47"/>
  <c r="J32" i="47"/>
  <c r="H32" i="47"/>
  <c r="F32" i="47"/>
  <c r="D32" i="47"/>
  <c r="C32" i="47"/>
  <c r="B32" i="47"/>
  <c r="Z31" i="47"/>
  <c r="X31" i="47"/>
  <c r="V31" i="47"/>
  <c r="T31" i="47"/>
  <c r="R31" i="47"/>
  <c r="P31" i="47"/>
  <c r="N31" i="47"/>
  <c r="L31" i="47"/>
  <c r="J31" i="47"/>
  <c r="H31" i="47"/>
  <c r="F31" i="47"/>
  <c r="D31" i="47"/>
  <c r="C31" i="47"/>
  <c r="B31" i="47"/>
  <c r="Z30" i="47"/>
  <c r="X30" i="47"/>
  <c r="V30" i="47"/>
  <c r="T30" i="47"/>
  <c r="R30" i="47"/>
  <c r="P30" i="47"/>
  <c r="N30" i="47"/>
  <c r="L30" i="47"/>
  <c r="J30" i="47"/>
  <c r="H30" i="47"/>
  <c r="F30" i="47"/>
  <c r="D30" i="47"/>
  <c r="C30" i="47"/>
  <c r="B30" i="47"/>
  <c r="Z29" i="47"/>
  <c r="X29" i="47"/>
  <c r="V29" i="47"/>
  <c r="T29" i="47"/>
  <c r="R29" i="47"/>
  <c r="P29" i="47"/>
  <c r="N29" i="47"/>
  <c r="L29" i="47"/>
  <c r="J29" i="47"/>
  <c r="H29" i="47"/>
  <c r="F29" i="47"/>
  <c r="D29" i="47"/>
  <c r="C29" i="47"/>
  <c r="B29" i="47"/>
  <c r="Z28" i="47"/>
  <c r="X28" i="47"/>
  <c r="V28" i="47"/>
  <c r="T28" i="47"/>
  <c r="R28" i="47"/>
  <c r="P28" i="47"/>
  <c r="N28" i="47"/>
  <c r="L28" i="47"/>
  <c r="J28" i="47"/>
  <c r="H28" i="47"/>
  <c r="F28" i="47"/>
  <c r="D28" i="47"/>
  <c r="C28" i="47"/>
  <c r="B28" i="47"/>
  <c r="Z27" i="47"/>
  <c r="X27" i="47"/>
  <c r="V27" i="47"/>
  <c r="T27" i="47"/>
  <c r="R27" i="47"/>
  <c r="P27" i="47"/>
  <c r="N27" i="47"/>
  <c r="L27" i="47"/>
  <c r="J27" i="47"/>
  <c r="H27" i="47"/>
  <c r="F27" i="47"/>
  <c r="D27" i="47"/>
  <c r="C27" i="47"/>
  <c r="B27" i="47"/>
  <c r="Z26" i="47"/>
  <c r="X26" i="47"/>
  <c r="V26" i="47"/>
  <c r="T26" i="47"/>
  <c r="R26" i="47"/>
  <c r="P26" i="47"/>
  <c r="N26" i="47"/>
  <c r="L26" i="47"/>
  <c r="J26" i="47"/>
  <c r="H26" i="47"/>
  <c r="F26" i="47"/>
  <c r="D26" i="47"/>
  <c r="C26" i="47"/>
  <c r="B26" i="47"/>
  <c r="Z25" i="47"/>
  <c r="X25" i="47"/>
  <c r="V25" i="47"/>
  <c r="T25" i="47"/>
  <c r="R25" i="47"/>
  <c r="P25" i="47"/>
  <c r="N25" i="47"/>
  <c r="L25" i="47"/>
  <c r="J25" i="47"/>
  <c r="H25" i="47"/>
  <c r="F25" i="47"/>
  <c r="D25" i="47"/>
  <c r="C25" i="47"/>
  <c r="B25" i="47"/>
  <c r="Z24" i="47"/>
  <c r="X24" i="47"/>
  <c r="V24" i="47"/>
  <c r="T24" i="47"/>
  <c r="R24" i="47"/>
  <c r="P24" i="47"/>
  <c r="N24" i="47"/>
  <c r="L24" i="47"/>
  <c r="J24" i="47"/>
  <c r="H24" i="47"/>
  <c r="F24" i="47"/>
  <c r="D24" i="47"/>
  <c r="C24" i="47"/>
  <c r="B24" i="47"/>
  <c r="Z23" i="47"/>
  <c r="X23" i="47"/>
  <c r="V23" i="47"/>
  <c r="T23" i="47"/>
  <c r="R23" i="47"/>
  <c r="P23" i="47"/>
  <c r="N23" i="47"/>
  <c r="L23" i="47"/>
  <c r="J23" i="47"/>
  <c r="H23" i="47"/>
  <c r="F23" i="47"/>
  <c r="D23" i="47"/>
  <c r="C23" i="47"/>
  <c r="B23" i="47"/>
  <c r="Z22" i="47"/>
  <c r="X22" i="47"/>
  <c r="V22" i="47"/>
  <c r="T22" i="47"/>
  <c r="R22" i="47"/>
  <c r="P22" i="47"/>
  <c r="N22" i="47"/>
  <c r="L22" i="47"/>
  <c r="J22" i="47"/>
  <c r="H22" i="47"/>
  <c r="F22" i="47"/>
  <c r="D22" i="47"/>
  <c r="C22" i="47"/>
  <c r="B22" i="47"/>
  <c r="Z21" i="47"/>
  <c r="X21" i="47"/>
  <c r="V21" i="47"/>
  <c r="T21" i="47"/>
  <c r="R21" i="47"/>
  <c r="P21" i="47"/>
  <c r="N21" i="47"/>
  <c r="L21" i="47"/>
  <c r="J21" i="47"/>
  <c r="H21" i="47"/>
  <c r="F21" i="47"/>
  <c r="D21" i="47"/>
  <c r="C21" i="47"/>
  <c r="B21" i="47"/>
  <c r="Z20" i="47"/>
  <c r="X20" i="47"/>
  <c r="V20" i="47"/>
  <c r="T20" i="47"/>
  <c r="R20" i="47"/>
  <c r="P20" i="47"/>
  <c r="N20" i="47"/>
  <c r="L20" i="47"/>
  <c r="J20" i="47"/>
  <c r="H20" i="47"/>
  <c r="F20" i="47"/>
  <c r="D20" i="47"/>
  <c r="C20" i="47"/>
  <c r="B20" i="47"/>
  <c r="Z19" i="47"/>
  <c r="X19" i="47"/>
  <c r="V19" i="47"/>
  <c r="T19" i="47"/>
  <c r="R19" i="47"/>
  <c r="P19" i="47"/>
  <c r="N19" i="47"/>
  <c r="L19" i="47"/>
  <c r="J19" i="47"/>
  <c r="H19" i="47"/>
  <c r="F19" i="47"/>
  <c r="D19" i="47"/>
  <c r="C19" i="47"/>
  <c r="B19" i="47"/>
  <c r="Z18" i="47"/>
  <c r="X18" i="47"/>
  <c r="V18" i="47"/>
  <c r="T18" i="47"/>
  <c r="R18" i="47"/>
  <c r="P18" i="47"/>
  <c r="N18" i="47"/>
  <c r="L18" i="47"/>
  <c r="J18" i="47"/>
  <c r="H18" i="47"/>
  <c r="F18" i="47"/>
  <c r="D18" i="47"/>
  <c r="C18" i="47"/>
  <c r="B18" i="47"/>
  <c r="Z17" i="47"/>
  <c r="X17" i="47"/>
  <c r="V17" i="47"/>
  <c r="T17" i="47"/>
  <c r="R17" i="47"/>
  <c r="P17" i="47"/>
  <c r="N17" i="47"/>
  <c r="L17" i="47"/>
  <c r="J17" i="47"/>
  <c r="H17" i="47"/>
  <c r="F17" i="47"/>
  <c r="D17" i="47"/>
  <c r="C17" i="47"/>
  <c r="B17" i="47"/>
  <c r="Z16" i="47"/>
  <c r="X16" i="47"/>
  <c r="V16" i="47"/>
  <c r="T16" i="47"/>
  <c r="R16" i="47"/>
  <c r="P16" i="47"/>
  <c r="N16" i="47"/>
  <c r="L16" i="47"/>
  <c r="J16" i="47"/>
  <c r="H16" i="47"/>
  <c r="F16" i="47"/>
  <c r="D16" i="47"/>
  <c r="C16" i="47"/>
  <c r="B16" i="47"/>
  <c r="Z15" i="47"/>
  <c r="X15" i="47"/>
  <c r="V15" i="47"/>
  <c r="T15" i="47"/>
  <c r="R15" i="47"/>
  <c r="P15" i="47"/>
  <c r="N15" i="47"/>
  <c r="L15" i="47"/>
  <c r="J15" i="47"/>
  <c r="H15" i="47"/>
  <c r="F15" i="47"/>
  <c r="D15" i="47"/>
  <c r="C15" i="47"/>
  <c r="B15" i="47"/>
  <c r="Z14" i="47"/>
  <c r="X14" i="47"/>
  <c r="V14" i="47"/>
  <c r="T14" i="47"/>
  <c r="R14" i="47"/>
  <c r="P14" i="47"/>
  <c r="N14" i="47"/>
  <c r="L14" i="47"/>
  <c r="J14" i="47"/>
  <c r="H14" i="47"/>
  <c r="F14" i="47"/>
  <c r="D14" i="47"/>
  <c r="C14" i="47"/>
  <c r="B14" i="47"/>
  <c r="Z13" i="47"/>
  <c r="X13" i="47"/>
  <c r="V13" i="47"/>
  <c r="T13" i="47"/>
  <c r="R13" i="47"/>
  <c r="P13" i="47"/>
  <c r="N13" i="47"/>
  <c r="L13" i="47"/>
  <c r="J13" i="47"/>
  <c r="H13" i="47"/>
  <c r="F13" i="47"/>
  <c r="D13" i="47"/>
  <c r="C13" i="47"/>
  <c r="B13" i="47"/>
  <c r="Z12" i="47"/>
  <c r="X12" i="47"/>
  <c r="V12" i="47"/>
  <c r="T12" i="47"/>
  <c r="R12" i="47"/>
  <c r="P12" i="47"/>
  <c r="N12" i="47"/>
  <c r="L12" i="47"/>
  <c r="J12" i="47"/>
  <c r="H12" i="47"/>
  <c r="F12" i="47"/>
  <c r="D12" i="47"/>
  <c r="C12" i="47"/>
  <c r="B12" i="47"/>
  <c r="Z11" i="47"/>
  <c r="X11" i="47"/>
  <c r="V11" i="47"/>
  <c r="T11" i="47"/>
  <c r="R11" i="47"/>
  <c r="P11" i="47"/>
  <c r="N11" i="47"/>
  <c r="L11" i="47"/>
  <c r="J11" i="47"/>
  <c r="H11" i="47"/>
  <c r="F11" i="47"/>
  <c r="D11" i="47"/>
  <c r="C11" i="47"/>
  <c r="B11" i="47"/>
  <c r="Z10" i="47"/>
  <c r="X10" i="47"/>
  <c r="V10" i="47"/>
  <c r="T10" i="47"/>
  <c r="R10" i="47"/>
  <c r="P10" i="47"/>
  <c r="N10" i="47"/>
  <c r="L10" i="47"/>
  <c r="J10" i="47"/>
  <c r="H10" i="47"/>
  <c r="F10" i="47"/>
  <c r="D10" i="47"/>
  <c r="C10" i="47"/>
  <c r="B10" i="47"/>
  <c r="Z9" i="47"/>
  <c r="X9" i="47"/>
  <c r="V9" i="47"/>
  <c r="T9" i="47"/>
  <c r="R9" i="47"/>
  <c r="P9" i="47"/>
  <c r="N9" i="47"/>
  <c r="L9" i="47"/>
  <c r="J9" i="47"/>
  <c r="H9" i="47"/>
  <c r="F9" i="47"/>
  <c r="D9" i="47"/>
  <c r="C9" i="47"/>
  <c r="B9" i="47"/>
  <c r="Z8" i="47"/>
  <c r="X8" i="47"/>
  <c r="V8" i="47"/>
  <c r="T8" i="47"/>
  <c r="R8" i="47"/>
  <c r="P8" i="47"/>
  <c r="N8" i="47"/>
  <c r="L8" i="47"/>
  <c r="J8" i="47"/>
  <c r="H8" i="47"/>
  <c r="F8" i="47"/>
  <c r="D8" i="47"/>
  <c r="C8" i="47"/>
  <c r="B8" i="47"/>
  <c r="Z34" i="48"/>
  <c r="X34" i="48"/>
  <c r="V34" i="48"/>
  <c r="T34" i="48"/>
  <c r="R34" i="48"/>
  <c r="P34" i="48"/>
  <c r="N34" i="48"/>
  <c r="L34" i="48"/>
  <c r="J34" i="48"/>
  <c r="H34" i="48"/>
  <c r="F34" i="48"/>
  <c r="D34" i="48"/>
  <c r="C34" i="48"/>
  <c r="B34" i="48"/>
  <c r="Z33" i="48"/>
  <c r="T33" i="48"/>
  <c r="R33" i="48"/>
  <c r="P33" i="48"/>
  <c r="N33" i="48"/>
  <c r="L33" i="48"/>
  <c r="J33" i="48"/>
  <c r="H33" i="48"/>
  <c r="F33" i="48"/>
  <c r="D33" i="48"/>
  <c r="C33" i="48"/>
  <c r="B33" i="48"/>
  <c r="Z32" i="48"/>
  <c r="X32" i="48"/>
  <c r="V32" i="48"/>
  <c r="T32" i="48"/>
  <c r="R32" i="48"/>
  <c r="P32" i="48"/>
  <c r="N32" i="48"/>
  <c r="L32" i="48"/>
  <c r="J32" i="48"/>
  <c r="H32" i="48"/>
  <c r="F32" i="48"/>
  <c r="D32" i="48"/>
  <c r="C32" i="48"/>
  <c r="B32" i="48"/>
  <c r="Z31" i="48"/>
  <c r="X31" i="48"/>
  <c r="V31" i="48"/>
  <c r="T31" i="48"/>
  <c r="R31" i="48"/>
  <c r="P31" i="48"/>
  <c r="N31" i="48"/>
  <c r="L31" i="48"/>
  <c r="J31" i="48"/>
  <c r="H31" i="48"/>
  <c r="F31" i="48"/>
  <c r="D31" i="48"/>
  <c r="C31" i="48"/>
  <c r="B31" i="48"/>
  <c r="Z30" i="48"/>
  <c r="X30" i="48"/>
  <c r="V30" i="48"/>
  <c r="T30" i="48"/>
  <c r="R30" i="48"/>
  <c r="P30" i="48"/>
  <c r="N30" i="48"/>
  <c r="L30" i="48"/>
  <c r="J30" i="48"/>
  <c r="H30" i="48"/>
  <c r="F30" i="48"/>
  <c r="D30" i="48"/>
  <c r="C30" i="48"/>
  <c r="B30" i="48"/>
  <c r="Z29" i="48"/>
  <c r="X29" i="48"/>
  <c r="V29" i="48"/>
  <c r="T29" i="48"/>
  <c r="R29" i="48"/>
  <c r="P29" i="48"/>
  <c r="N29" i="48"/>
  <c r="L29" i="48"/>
  <c r="J29" i="48"/>
  <c r="H29" i="48"/>
  <c r="F29" i="48"/>
  <c r="D29" i="48"/>
  <c r="C29" i="48"/>
  <c r="B29" i="48"/>
  <c r="Z28" i="48"/>
  <c r="X28" i="48"/>
  <c r="V28" i="48"/>
  <c r="T28" i="48"/>
  <c r="R28" i="48"/>
  <c r="P28" i="48"/>
  <c r="N28" i="48"/>
  <c r="L28" i="48"/>
  <c r="J28" i="48"/>
  <c r="H28" i="48"/>
  <c r="F28" i="48"/>
  <c r="D28" i="48"/>
  <c r="C28" i="48"/>
  <c r="B28" i="48"/>
  <c r="Z27" i="48"/>
  <c r="X27" i="48"/>
  <c r="V27" i="48"/>
  <c r="T27" i="48"/>
  <c r="R27" i="48"/>
  <c r="P27" i="48"/>
  <c r="N27" i="48"/>
  <c r="L27" i="48"/>
  <c r="J27" i="48"/>
  <c r="H27" i="48"/>
  <c r="F27" i="48"/>
  <c r="D27" i="48"/>
  <c r="C27" i="48"/>
  <c r="B27" i="48"/>
  <c r="Z26" i="48"/>
  <c r="X26" i="48"/>
  <c r="V26" i="48"/>
  <c r="T26" i="48"/>
  <c r="R26" i="48"/>
  <c r="P26" i="48"/>
  <c r="N26" i="48"/>
  <c r="L26" i="48"/>
  <c r="J26" i="48"/>
  <c r="H26" i="48"/>
  <c r="F26" i="48"/>
  <c r="D26" i="48"/>
  <c r="C26" i="48"/>
  <c r="B26" i="48"/>
  <c r="Z25" i="48"/>
  <c r="X25" i="48"/>
  <c r="V25" i="48"/>
  <c r="T25" i="48"/>
  <c r="R25" i="48"/>
  <c r="P25" i="48"/>
  <c r="N25" i="48"/>
  <c r="L25" i="48"/>
  <c r="J25" i="48"/>
  <c r="H25" i="48"/>
  <c r="F25" i="48"/>
  <c r="D25" i="48"/>
  <c r="C25" i="48"/>
  <c r="B25" i="48"/>
  <c r="Z24" i="48"/>
  <c r="X24" i="48"/>
  <c r="V24" i="48"/>
  <c r="T24" i="48"/>
  <c r="R24" i="48"/>
  <c r="P24" i="48"/>
  <c r="N24" i="48"/>
  <c r="L24" i="48"/>
  <c r="J24" i="48"/>
  <c r="H24" i="48"/>
  <c r="F24" i="48"/>
  <c r="D24" i="48"/>
  <c r="C24" i="48"/>
  <c r="B24" i="48"/>
  <c r="Z23" i="48"/>
  <c r="X23" i="48"/>
  <c r="V23" i="48"/>
  <c r="T23" i="48"/>
  <c r="R23" i="48"/>
  <c r="P23" i="48"/>
  <c r="N23" i="48"/>
  <c r="L23" i="48"/>
  <c r="J23" i="48"/>
  <c r="H23" i="48"/>
  <c r="F23" i="48"/>
  <c r="D23" i="48"/>
  <c r="C23" i="48"/>
  <c r="B23" i="48"/>
  <c r="Z22" i="48"/>
  <c r="X22" i="48"/>
  <c r="V22" i="48"/>
  <c r="T22" i="48"/>
  <c r="R22" i="48"/>
  <c r="P22" i="48"/>
  <c r="N22" i="48"/>
  <c r="L22" i="48"/>
  <c r="J22" i="48"/>
  <c r="H22" i="48"/>
  <c r="F22" i="48"/>
  <c r="D22" i="48"/>
  <c r="C22" i="48"/>
  <c r="B22" i="48"/>
  <c r="Z21" i="48"/>
  <c r="X21" i="48"/>
  <c r="V21" i="48"/>
  <c r="T21" i="48"/>
  <c r="R21" i="48"/>
  <c r="P21" i="48"/>
  <c r="N21" i="48"/>
  <c r="L21" i="48"/>
  <c r="J21" i="48"/>
  <c r="H21" i="48"/>
  <c r="F21" i="48"/>
  <c r="D21" i="48"/>
  <c r="C21" i="48"/>
  <c r="B21" i="48"/>
  <c r="Z20" i="48"/>
  <c r="X20" i="48"/>
  <c r="V20" i="48"/>
  <c r="T20" i="48"/>
  <c r="R20" i="48"/>
  <c r="P20" i="48"/>
  <c r="N20" i="48"/>
  <c r="L20" i="48"/>
  <c r="J20" i="48"/>
  <c r="H20" i="48"/>
  <c r="F20" i="48"/>
  <c r="D20" i="48"/>
  <c r="C20" i="48"/>
  <c r="B20" i="48"/>
  <c r="Z19" i="48"/>
  <c r="X19" i="48"/>
  <c r="V19" i="48"/>
  <c r="T19" i="48"/>
  <c r="R19" i="48"/>
  <c r="P19" i="48"/>
  <c r="N19" i="48"/>
  <c r="L19" i="48"/>
  <c r="J19" i="48"/>
  <c r="H19" i="48"/>
  <c r="F19" i="48"/>
  <c r="D19" i="48"/>
  <c r="C19" i="48"/>
  <c r="B19" i="48"/>
  <c r="Z18" i="48"/>
  <c r="X18" i="48"/>
  <c r="V18" i="48"/>
  <c r="T18" i="48"/>
  <c r="R18" i="48"/>
  <c r="P18" i="48"/>
  <c r="N18" i="48"/>
  <c r="L18" i="48"/>
  <c r="J18" i="48"/>
  <c r="H18" i="48"/>
  <c r="F18" i="48"/>
  <c r="D18" i="48"/>
  <c r="C18" i="48"/>
  <c r="B18" i="48"/>
  <c r="Z17" i="48"/>
  <c r="X17" i="48"/>
  <c r="V17" i="48"/>
  <c r="T17" i="48"/>
  <c r="R17" i="48"/>
  <c r="P17" i="48"/>
  <c r="N17" i="48"/>
  <c r="L17" i="48"/>
  <c r="J17" i="48"/>
  <c r="H17" i="48"/>
  <c r="F17" i="48"/>
  <c r="D17" i="48"/>
  <c r="C17" i="48"/>
  <c r="B17" i="48"/>
  <c r="Z16" i="48"/>
  <c r="X16" i="48"/>
  <c r="V16" i="48"/>
  <c r="T16" i="48"/>
  <c r="R16" i="48"/>
  <c r="P16" i="48"/>
  <c r="N16" i="48"/>
  <c r="L16" i="48"/>
  <c r="J16" i="48"/>
  <c r="H16" i="48"/>
  <c r="F16" i="48"/>
  <c r="D16" i="48"/>
  <c r="C16" i="48"/>
  <c r="B16" i="48"/>
  <c r="Z15" i="48"/>
  <c r="X15" i="48"/>
  <c r="V15" i="48"/>
  <c r="T15" i="48"/>
  <c r="R15" i="48"/>
  <c r="P15" i="48"/>
  <c r="N15" i="48"/>
  <c r="L15" i="48"/>
  <c r="J15" i="48"/>
  <c r="H15" i="48"/>
  <c r="F15" i="48"/>
  <c r="D15" i="48"/>
  <c r="C15" i="48"/>
  <c r="B15" i="48"/>
  <c r="Z14" i="48"/>
  <c r="X14" i="48"/>
  <c r="V14" i="48"/>
  <c r="T14" i="48"/>
  <c r="R14" i="48"/>
  <c r="P14" i="48"/>
  <c r="N14" i="48"/>
  <c r="L14" i="48"/>
  <c r="J14" i="48"/>
  <c r="H14" i="48"/>
  <c r="F14" i="48"/>
  <c r="D14" i="48"/>
  <c r="C14" i="48"/>
  <c r="B14" i="48"/>
  <c r="Z13" i="48"/>
  <c r="X13" i="48"/>
  <c r="V13" i="48"/>
  <c r="T13" i="48"/>
  <c r="R13" i="48"/>
  <c r="P13" i="48"/>
  <c r="N13" i="48"/>
  <c r="L13" i="48"/>
  <c r="J13" i="48"/>
  <c r="H13" i="48"/>
  <c r="F13" i="48"/>
  <c r="D13" i="48"/>
  <c r="C13" i="48"/>
  <c r="B13" i="48"/>
  <c r="Z12" i="48"/>
  <c r="X12" i="48"/>
  <c r="V12" i="48"/>
  <c r="T12" i="48"/>
  <c r="R12" i="48"/>
  <c r="P12" i="48"/>
  <c r="N12" i="48"/>
  <c r="L12" i="48"/>
  <c r="J12" i="48"/>
  <c r="H12" i="48"/>
  <c r="F12" i="48"/>
  <c r="D12" i="48"/>
  <c r="C12" i="48"/>
  <c r="B12" i="48"/>
  <c r="Z11" i="48"/>
  <c r="X11" i="48"/>
  <c r="V11" i="48"/>
  <c r="T11" i="48"/>
  <c r="R11" i="48"/>
  <c r="P11" i="48"/>
  <c r="N11" i="48"/>
  <c r="L11" i="48"/>
  <c r="J11" i="48"/>
  <c r="H11" i="48"/>
  <c r="F11" i="48"/>
  <c r="D11" i="48"/>
  <c r="C11" i="48"/>
  <c r="B11" i="48"/>
  <c r="Z10" i="48"/>
  <c r="X10" i="48"/>
  <c r="V10" i="48"/>
  <c r="T10" i="48"/>
  <c r="R10" i="48"/>
  <c r="P10" i="48"/>
  <c r="N10" i="48"/>
  <c r="L10" i="48"/>
  <c r="J10" i="48"/>
  <c r="H10" i="48"/>
  <c r="F10" i="48"/>
  <c r="D10" i="48"/>
  <c r="C10" i="48"/>
  <c r="B10" i="48"/>
  <c r="Z9" i="48"/>
  <c r="X9" i="48"/>
  <c r="V9" i="48"/>
  <c r="T9" i="48"/>
  <c r="R9" i="48"/>
  <c r="P9" i="48"/>
  <c r="N9" i="48"/>
  <c r="L9" i="48"/>
  <c r="J9" i="48"/>
  <c r="H9" i="48"/>
  <c r="F9" i="48"/>
  <c r="D9" i="48"/>
  <c r="C9" i="48"/>
  <c r="B9" i="48"/>
  <c r="Z8" i="48"/>
  <c r="X8" i="48"/>
  <c r="V8" i="48"/>
  <c r="T8" i="48"/>
  <c r="R8" i="48"/>
  <c r="P8" i="48"/>
  <c r="N8" i="48"/>
  <c r="L8" i="48"/>
  <c r="J8" i="48"/>
  <c r="H8" i="48"/>
  <c r="F8" i="48"/>
  <c r="D8" i="48"/>
  <c r="C8" i="48"/>
  <c r="B8" i="48"/>
  <c r="Z37" i="43"/>
  <c r="N37" i="43"/>
  <c r="L37" i="43"/>
  <c r="J37" i="43"/>
  <c r="H37" i="43"/>
  <c r="F37" i="43"/>
  <c r="D37" i="43"/>
  <c r="C37" i="43"/>
  <c r="B37" i="43"/>
  <c r="Z36" i="43"/>
  <c r="X36" i="43"/>
  <c r="V36" i="43"/>
  <c r="N36" i="43"/>
  <c r="L36" i="43"/>
  <c r="J36" i="43"/>
  <c r="H36" i="43"/>
  <c r="F36" i="43"/>
  <c r="D36" i="43"/>
  <c r="C36" i="43"/>
  <c r="B36" i="43"/>
  <c r="Z35" i="43"/>
  <c r="N35" i="43"/>
  <c r="L35" i="43"/>
  <c r="J35" i="43"/>
  <c r="H35" i="43"/>
  <c r="F35" i="43"/>
  <c r="D35" i="43"/>
  <c r="C35" i="43"/>
  <c r="B35" i="43"/>
  <c r="Z34" i="43"/>
  <c r="N34" i="43"/>
  <c r="L34" i="43"/>
  <c r="J34" i="43"/>
  <c r="H34" i="43"/>
  <c r="F34" i="43"/>
  <c r="D34" i="43"/>
  <c r="C34" i="43"/>
  <c r="B34" i="43"/>
  <c r="Z33" i="43"/>
  <c r="N33" i="43"/>
  <c r="L33" i="43"/>
  <c r="J33" i="43"/>
  <c r="H33" i="43"/>
  <c r="F33" i="43"/>
  <c r="D33" i="43"/>
  <c r="C33" i="43"/>
  <c r="B33" i="43"/>
  <c r="Z32" i="43"/>
  <c r="X32" i="43"/>
  <c r="V32" i="43"/>
  <c r="N32" i="43"/>
  <c r="L32" i="43"/>
  <c r="J32" i="43"/>
  <c r="H32" i="43"/>
  <c r="F32" i="43"/>
  <c r="D32" i="43"/>
  <c r="C32" i="43"/>
  <c r="B32" i="43"/>
  <c r="Z31" i="43"/>
  <c r="N31" i="43"/>
  <c r="L31" i="43"/>
  <c r="J31" i="43"/>
  <c r="H31" i="43"/>
  <c r="F31" i="43"/>
  <c r="D31" i="43"/>
  <c r="C31" i="43"/>
  <c r="B31" i="43"/>
  <c r="Z30" i="43"/>
  <c r="N30" i="43"/>
  <c r="L30" i="43"/>
  <c r="J30" i="43"/>
  <c r="H30" i="43"/>
  <c r="F30" i="43"/>
  <c r="D30" i="43"/>
  <c r="C30" i="43"/>
  <c r="B30" i="43"/>
  <c r="Z29" i="43"/>
  <c r="N29" i="43"/>
  <c r="L29" i="43"/>
  <c r="J29" i="43"/>
  <c r="H29" i="43"/>
  <c r="F29" i="43"/>
  <c r="D29" i="43"/>
  <c r="C29" i="43"/>
  <c r="B29" i="43"/>
  <c r="Z28" i="43"/>
  <c r="N28" i="43"/>
  <c r="L28" i="43"/>
  <c r="J28" i="43"/>
  <c r="H28" i="43"/>
  <c r="F28" i="43"/>
  <c r="D28" i="43"/>
  <c r="C28" i="43"/>
  <c r="B28" i="43"/>
  <c r="Z27" i="43"/>
  <c r="N27" i="43"/>
  <c r="L27" i="43"/>
  <c r="J27" i="43"/>
  <c r="H27" i="43"/>
  <c r="F27" i="43"/>
  <c r="D27" i="43"/>
  <c r="C27" i="43"/>
  <c r="B27" i="43"/>
  <c r="Z26" i="43"/>
  <c r="X26" i="43"/>
  <c r="V26" i="43"/>
  <c r="N26" i="43"/>
  <c r="L26" i="43"/>
  <c r="J26" i="43"/>
  <c r="H26" i="43"/>
  <c r="F26" i="43"/>
  <c r="D26" i="43"/>
  <c r="C26" i="43"/>
  <c r="B26" i="43"/>
  <c r="Z25" i="43"/>
  <c r="N25" i="43"/>
  <c r="L25" i="43"/>
  <c r="J25" i="43"/>
  <c r="H25" i="43"/>
  <c r="F25" i="43"/>
  <c r="D25" i="43"/>
  <c r="C25" i="43"/>
  <c r="B25" i="43"/>
  <c r="Z24" i="43"/>
  <c r="N24" i="43"/>
  <c r="L24" i="43"/>
  <c r="J24" i="43"/>
  <c r="H24" i="43"/>
  <c r="F24" i="43"/>
  <c r="D24" i="43"/>
  <c r="C24" i="43"/>
  <c r="B24" i="43"/>
  <c r="Z23" i="43"/>
  <c r="N23" i="43"/>
  <c r="L23" i="43"/>
  <c r="J23" i="43"/>
  <c r="H23" i="43"/>
  <c r="F23" i="43"/>
  <c r="D23" i="43"/>
  <c r="C23" i="43"/>
  <c r="B23" i="43"/>
  <c r="Z22" i="43"/>
  <c r="N22" i="43"/>
  <c r="L22" i="43"/>
  <c r="J22" i="43"/>
  <c r="H22" i="43"/>
  <c r="F22" i="43"/>
  <c r="D22" i="43"/>
  <c r="C22" i="43"/>
  <c r="B22" i="43"/>
  <c r="Z21" i="43"/>
  <c r="N21" i="43"/>
  <c r="L21" i="43"/>
  <c r="J21" i="43"/>
  <c r="H21" i="43"/>
  <c r="F21" i="43"/>
  <c r="D21" i="43"/>
  <c r="C21" i="43"/>
  <c r="B21" i="43"/>
  <c r="Z20" i="43"/>
  <c r="N20" i="43"/>
  <c r="L20" i="43"/>
  <c r="J20" i="43"/>
  <c r="H20" i="43"/>
  <c r="F20" i="43"/>
  <c r="D20" i="43"/>
  <c r="C20" i="43"/>
  <c r="B20" i="43"/>
  <c r="Z19" i="43"/>
  <c r="N19" i="43"/>
  <c r="L19" i="43"/>
  <c r="J19" i="43"/>
  <c r="H19" i="43"/>
  <c r="F19" i="43"/>
  <c r="D19" i="43"/>
  <c r="C19" i="43"/>
  <c r="B19" i="43"/>
  <c r="Z18" i="43"/>
  <c r="N18" i="43"/>
  <c r="L18" i="43"/>
  <c r="J18" i="43"/>
  <c r="H18" i="43"/>
  <c r="F18" i="43"/>
  <c r="D18" i="43"/>
  <c r="C18" i="43"/>
  <c r="B18" i="43"/>
  <c r="Z17" i="43"/>
  <c r="X17" i="43"/>
  <c r="V17" i="43"/>
  <c r="N17" i="43"/>
  <c r="L17" i="43"/>
  <c r="J17" i="43"/>
  <c r="H17" i="43"/>
  <c r="F17" i="43"/>
  <c r="D17" i="43"/>
  <c r="C17" i="43"/>
  <c r="B17" i="43"/>
  <c r="Z16" i="43"/>
  <c r="N16" i="43"/>
  <c r="L16" i="43"/>
  <c r="J16" i="43"/>
  <c r="H16" i="43"/>
  <c r="F16" i="43"/>
  <c r="D16" i="43"/>
  <c r="C16" i="43"/>
  <c r="B16" i="43"/>
  <c r="Z15" i="43"/>
  <c r="N15" i="43"/>
  <c r="L15" i="43"/>
  <c r="J15" i="43"/>
  <c r="H15" i="43"/>
  <c r="F15" i="43"/>
  <c r="D15" i="43"/>
  <c r="C15" i="43"/>
  <c r="B15" i="43"/>
  <c r="Z14" i="43"/>
  <c r="N14" i="43"/>
  <c r="L14" i="43"/>
  <c r="J14" i="43"/>
  <c r="H14" i="43"/>
  <c r="F14" i="43"/>
  <c r="D14" i="43"/>
  <c r="C14" i="43"/>
  <c r="B14" i="43"/>
  <c r="Z13" i="43"/>
  <c r="N13" i="43"/>
  <c r="L13" i="43"/>
  <c r="J13" i="43"/>
  <c r="H13" i="43"/>
  <c r="F13" i="43"/>
  <c r="D13" i="43"/>
  <c r="C13" i="43"/>
  <c r="B13" i="43"/>
  <c r="Z12" i="43"/>
  <c r="N12" i="43"/>
  <c r="L12" i="43"/>
  <c r="J12" i="43"/>
  <c r="H12" i="43"/>
  <c r="F12" i="43"/>
  <c r="D12" i="43"/>
  <c r="C12" i="43"/>
  <c r="B12" i="43"/>
  <c r="Z11" i="43"/>
  <c r="T11" i="43"/>
  <c r="R11" i="43"/>
  <c r="P11" i="43"/>
  <c r="N11" i="43"/>
  <c r="L11" i="43"/>
  <c r="J11" i="43"/>
  <c r="H11" i="43"/>
  <c r="F11" i="43"/>
  <c r="D11" i="43"/>
  <c r="C11" i="43"/>
  <c r="B11" i="43"/>
  <c r="Z10" i="43"/>
  <c r="T10" i="43"/>
  <c r="R10" i="43"/>
  <c r="P10" i="43"/>
  <c r="N10" i="43"/>
  <c r="L10" i="43"/>
  <c r="J10" i="43"/>
  <c r="H10" i="43"/>
  <c r="F10" i="43"/>
  <c r="D10" i="43"/>
  <c r="C10" i="43"/>
  <c r="B10" i="43"/>
  <c r="Z9" i="43"/>
  <c r="T9" i="43"/>
  <c r="R9" i="43"/>
  <c r="P9" i="43"/>
  <c r="N9" i="43"/>
  <c r="L9" i="43"/>
  <c r="J9" i="43"/>
  <c r="H9" i="43"/>
  <c r="F9" i="43"/>
  <c r="D9" i="43"/>
  <c r="C9" i="43"/>
  <c r="B9" i="43"/>
  <c r="Z8" i="43"/>
  <c r="T8" i="43"/>
  <c r="R8" i="43"/>
  <c r="P8" i="43"/>
  <c r="N8" i="43"/>
  <c r="L8" i="43"/>
  <c r="J8" i="43"/>
  <c r="H8" i="43"/>
  <c r="F8" i="43"/>
  <c r="D8" i="43"/>
  <c r="C8" i="43"/>
  <c r="B8" i="43"/>
  <c r="Z37" i="44"/>
  <c r="N37" i="44"/>
  <c r="L37" i="44"/>
  <c r="J37" i="44"/>
  <c r="H37" i="44"/>
  <c r="F37" i="44"/>
  <c r="D37" i="44"/>
  <c r="C37" i="44"/>
  <c r="B37" i="44"/>
  <c r="Z36" i="44"/>
  <c r="X36" i="44"/>
  <c r="V36" i="44"/>
  <c r="N36" i="44"/>
  <c r="L36" i="44"/>
  <c r="J36" i="44"/>
  <c r="H36" i="44"/>
  <c r="F36" i="44"/>
  <c r="D36" i="44"/>
  <c r="C36" i="44"/>
  <c r="B36" i="44"/>
  <c r="Z35" i="44"/>
  <c r="N35" i="44"/>
  <c r="L35" i="44"/>
  <c r="J35" i="44"/>
  <c r="H35" i="44"/>
  <c r="F35" i="44"/>
  <c r="D35" i="44"/>
  <c r="C35" i="44"/>
  <c r="B35" i="44"/>
  <c r="Z34" i="44"/>
  <c r="N34" i="44"/>
  <c r="L34" i="44"/>
  <c r="J34" i="44"/>
  <c r="H34" i="44"/>
  <c r="F34" i="44"/>
  <c r="D34" i="44"/>
  <c r="C34" i="44"/>
  <c r="B34" i="44"/>
  <c r="Z33" i="44"/>
  <c r="N33" i="44"/>
  <c r="L33" i="44"/>
  <c r="J33" i="44"/>
  <c r="H33" i="44"/>
  <c r="F33" i="44"/>
  <c r="D33" i="44"/>
  <c r="C33" i="44"/>
  <c r="B33" i="44"/>
  <c r="Z32" i="44"/>
  <c r="X32" i="44"/>
  <c r="V32" i="44"/>
  <c r="N32" i="44"/>
  <c r="L32" i="44"/>
  <c r="J32" i="44"/>
  <c r="H32" i="44"/>
  <c r="F32" i="44"/>
  <c r="D32" i="44"/>
  <c r="C32" i="44"/>
  <c r="B32" i="44"/>
  <c r="Z31" i="44"/>
  <c r="N31" i="44"/>
  <c r="L31" i="44"/>
  <c r="J31" i="44"/>
  <c r="H31" i="44"/>
  <c r="F31" i="44"/>
  <c r="D31" i="44"/>
  <c r="C31" i="44"/>
  <c r="B31" i="44"/>
  <c r="Z30" i="44"/>
  <c r="N30" i="44"/>
  <c r="L30" i="44"/>
  <c r="J30" i="44"/>
  <c r="H30" i="44"/>
  <c r="F30" i="44"/>
  <c r="D30" i="44"/>
  <c r="C30" i="44"/>
  <c r="B30" i="44"/>
  <c r="Z29" i="44"/>
  <c r="N29" i="44"/>
  <c r="L29" i="44"/>
  <c r="J29" i="44"/>
  <c r="H29" i="44"/>
  <c r="F29" i="44"/>
  <c r="D29" i="44"/>
  <c r="C29" i="44"/>
  <c r="B29" i="44"/>
  <c r="Z28" i="44"/>
  <c r="N28" i="44"/>
  <c r="L28" i="44"/>
  <c r="J28" i="44"/>
  <c r="H28" i="44"/>
  <c r="F28" i="44"/>
  <c r="D28" i="44"/>
  <c r="C28" i="44"/>
  <c r="B28" i="44"/>
  <c r="Z27" i="44"/>
  <c r="N27" i="44"/>
  <c r="L27" i="44"/>
  <c r="J27" i="44"/>
  <c r="H27" i="44"/>
  <c r="F27" i="44"/>
  <c r="D27" i="44"/>
  <c r="C27" i="44"/>
  <c r="B27" i="44"/>
  <c r="Z26" i="44"/>
  <c r="X26" i="44"/>
  <c r="V26" i="44"/>
  <c r="N26" i="44"/>
  <c r="L26" i="44"/>
  <c r="J26" i="44"/>
  <c r="H26" i="44"/>
  <c r="F26" i="44"/>
  <c r="D26" i="44"/>
  <c r="C26" i="44"/>
  <c r="B26" i="44"/>
  <c r="Z25" i="44"/>
  <c r="N25" i="44"/>
  <c r="L25" i="44"/>
  <c r="J25" i="44"/>
  <c r="H25" i="44"/>
  <c r="F25" i="44"/>
  <c r="D25" i="44"/>
  <c r="C25" i="44"/>
  <c r="B25" i="44"/>
  <c r="Z24" i="44"/>
  <c r="N24" i="44"/>
  <c r="L24" i="44"/>
  <c r="J24" i="44"/>
  <c r="H24" i="44"/>
  <c r="F24" i="44"/>
  <c r="D24" i="44"/>
  <c r="C24" i="44"/>
  <c r="B24" i="44"/>
  <c r="Z23" i="44"/>
  <c r="N23" i="44"/>
  <c r="L23" i="44"/>
  <c r="J23" i="44"/>
  <c r="H23" i="44"/>
  <c r="F23" i="44"/>
  <c r="D23" i="44"/>
  <c r="C23" i="44"/>
  <c r="B23" i="44"/>
  <c r="Z22" i="44"/>
  <c r="N22" i="44"/>
  <c r="L22" i="44"/>
  <c r="J22" i="44"/>
  <c r="H22" i="44"/>
  <c r="F22" i="44"/>
  <c r="D22" i="44"/>
  <c r="C22" i="44"/>
  <c r="B22" i="44"/>
  <c r="Z21" i="44"/>
  <c r="N21" i="44"/>
  <c r="L21" i="44"/>
  <c r="J21" i="44"/>
  <c r="H21" i="44"/>
  <c r="F21" i="44"/>
  <c r="D21" i="44"/>
  <c r="C21" i="44"/>
  <c r="B21" i="44"/>
  <c r="Z20" i="44"/>
  <c r="N20" i="44"/>
  <c r="L20" i="44"/>
  <c r="J20" i="44"/>
  <c r="H20" i="44"/>
  <c r="F20" i="44"/>
  <c r="D20" i="44"/>
  <c r="C20" i="44"/>
  <c r="B20" i="44"/>
  <c r="Z19" i="44"/>
  <c r="N19" i="44"/>
  <c r="L19" i="44"/>
  <c r="J19" i="44"/>
  <c r="H19" i="44"/>
  <c r="F19" i="44"/>
  <c r="D19" i="44"/>
  <c r="C19" i="44"/>
  <c r="B19" i="44"/>
  <c r="Z18" i="44"/>
  <c r="N18" i="44"/>
  <c r="L18" i="44"/>
  <c r="J18" i="44"/>
  <c r="H18" i="44"/>
  <c r="F18" i="44"/>
  <c r="D18" i="44"/>
  <c r="C18" i="44"/>
  <c r="B18" i="44"/>
  <c r="Z17" i="44"/>
  <c r="X17" i="44"/>
  <c r="V17" i="44"/>
  <c r="N17" i="44"/>
  <c r="L17" i="44"/>
  <c r="J17" i="44"/>
  <c r="H17" i="44"/>
  <c r="F17" i="44"/>
  <c r="D17" i="44"/>
  <c r="C17" i="44"/>
  <c r="B17" i="44"/>
  <c r="Z16" i="44"/>
  <c r="N16" i="44"/>
  <c r="L16" i="44"/>
  <c r="J16" i="44"/>
  <c r="H16" i="44"/>
  <c r="F16" i="44"/>
  <c r="D16" i="44"/>
  <c r="C16" i="44"/>
  <c r="B16" i="44"/>
  <c r="Z15" i="44"/>
  <c r="N15" i="44"/>
  <c r="L15" i="44"/>
  <c r="J15" i="44"/>
  <c r="H15" i="44"/>
  <c r="F15" i="44"/>
  <c r="D15" i="44"/>
  <c r="C15" i="44"/>
  <c r="B15" i="44"/>
  <c r="Z14" i="44"/>
  <c r="N14" i="44"/>
  <c r="L14" i="44"/>
  <c r="J14" i="44"/>
  <c r="H14" i="44"/>
  <c r="F14" i="44"/>
  <c r="D14" i="44"/>
  <c r="C14" i="44"/>
  <c r="B14" i="44"/>
  <c r="Z13" i="44"/>
  <c r="N13" i="44"/>
  <c r="L13" i="44"/>
  <c r="J13" i="44"/>
  <c r="H13" i="44"/>
  <c r="F13" i="44"/>
  <c r="D13" i="44"/>
  <c r="C13" i="44"/>
  <c r="B13" i="44"/>
  <c r="Z12" i="44"/>
  <c r="N12" i="44"/>
  <c r="L12" i="44"/>
  <c r="J12" i="44"/>
  <c r="H12" i="44"/>
  <c r="F12" i="44"/>
  <c r="D12" i="44"/>
  <c r="C12" i="44"/>
  <c r="B12" i="44"/>
  <c r="Z11" i="44"/>
  <c r="T11" i="44"/>
  <c r="R11" i="44"/>
  <c r="P11" i="44"/>
  <c r="N11" i="44"/>
  <c r="L11" i="44"/>
  <c r="J11" i="44"/>
  <c r="H11" i="44"/>
  <c r="F11" i="44"/>
  <c r="D11" i="44"/>
  <c r="C11" i="44"/>
  <c r="B11" i="44"/>
  <c r="Z10" i="44"/>
  <c r="T10" i="44"/>
  <c r="R10" i="44"/>
  <c r="P10" i="44"/>
  <c r="N10" i="44"/>
  <c r="L10" i="44"/>
  <c r="J10" i="44"/>
  <c r="H10" i="44"/>
  <c r="F10" i="44"/>
  <c r="D10" i="44"/>
  <c r="C10" i="44"/>
  <c r="B10" i="44"/>
  <c r="Z9" i="44"/>
  <c r="T9" i="44"/>
  <c r="R9" i="44"/>
  <c r="P9" i="44"/>
  <c r="N9" i="44"/>
  <c r="L9" i="44"/>
  <c r="J9" i="44"/>
  <c r="H9" i="44"/>
  <c r="F9" i="44"/>
  <c r="D9" i="44"/>
  <c r="C9" i="44"/>
  <c r="B9" i="44"/>
  <c r="Z8" i="44"/>
  <c r="T8" i="44"/>
  <c r="R8" i="44"/>
  <c r="P8" i="44"/>
  <c r="N8" i="44"/>
  <c r="L8" i="44"/>
  <c r="J8" i="44"/>
  <c r="H8" i="44"/>
  <c r="F8" i="44"/>
  <c r="D8" i="44"/>
  <c r="C8" i="44"/>
  <c r="B8" i="44"/>
  <c r="R40" i="4"/>
  <c r="P40" i="4"/>
  <c r="N40" i="4"/>
  <c r="L40" i="4"/>
  <c r="J40" i="4"/>
  <c r="H40" i="4"/>
  <c r="F40" i="4"/>
  <c r="D40" i="4"/>
  <c r="C40" i="4"/>
  <c r="B40" i="4"/>
  <c r="R39" i="4"/>
  <c r="F39" i="4"/>
  <c r="D39" i="4"/>
  <c r="C39" i="4"/>
  <c r="B39" i="4"/>
  <c r="R38" i="4"/>
  <c r="P38" i="4"/>
  <c r="N38" i="4"/>
  <c r="L38" i="4"/>
  <c r="J38" i="4"/>
  <c r="H38" i="4"/>
  <c r="F38" i="4"/>
  <c r="D38" i="4"/>
  <c r="C38" i="4"/>
  <c r="B38" i="4"/>
  <c r="R37" i="4"/>
  <c r="P37" i="4"/>
  <c r="N37" i="4"/>
  <c r="L37" i="4"/>
  <c r="J37" i="4"/>
  <c r="H37" i="4"/>
  <c r="F37" i="4"/>
  <c r="D37" i="4"/>
  <c r="C37" i="4"/>
  <c r="B37" i="4"/>
  <c r="R36" i="4"/>
  <c r="P36" i="4"/>
  <c r="N36" i="4"/>
  <c r="L36" i="4"/>
  <c r="J36" i="4"/>
  <c r="H36" i="4"/>
  <c r="F36" i="4"/>
  <c r="D36" i="4"/>
  <c r="C36" i="4"/>
  <c r="B36" i="4"/>
  <c r="R35" i="4"/>
  <c r="P35" i="4"/>
  <c r="N35" i="4"/>
  <c r="L35" i="4"/>
  <c r="J35" i="4"/>
  <c r="H35" i="4"/>
  <c r="F35" i="4"/>
  <c r="D35" i="4"/>
  <c r="C35" i="4"/>
  <c r="B35" i="4"/>
  <c r="R34" i="4"/>
  <c r="P34" i="4"/>
  <c r="N34" i="4"/>
  <c r="L34" i="4"/>
  <c r="J34" i="4"/>
  <c r="H34" i="4"/>
  <c r="F34" i="4"/>
  <c r="D34" i="4"/>
  <c r="C34" i="4"/>
  <c r="B34" i="4"/>
  <c r="R33" i="4"/>
  <c r="P33" i="4"/>
  <c r="N33" i="4"/>
  <c r="L33" i="4"/>
  <c r="J33" i="4"/>
  <c r="H33" i="4"/>
  <c r="F33" i="4"/>
  <c r="D33" i="4"/>
  <c r="C33" i="4"/>
  <c r="B33" i="4"/>
  <c r="R32" i="4"/>
  <c r="P32" i="4"/>
  <c r="N32" i="4"/>
  <c r="L32" i="4"/>
  <c r="J32" i="4"/>
  <c r="H32" i="4"/>
  <c r="F32" i="4"/>
  <c r="D32" i="4"/>
  <c r="C32" i="4"/>
  <c r="B32" i="4"/>
  <c r="R31" i="4"/>
  <c r="P31" i="4"/>
  <c r="N31" i="4"/>
  <c r="L31" i="4"/>
  <c r="J31" i="4"/>
  <c r="H31" i="4"/>
  <c r="F31" i="4"/>
  <c r="D31" i="4"/>
  <c r="C31" i="4"/>
  <c r="B31" i="4"/>
  <c r="R30" i="4"/>
  <c r="P30" i="4"/>
  <c r="N30" i="4"/>
  <c r="L30" i="4"/>
  <c r="J30" i="4"/>
  <c r="H30" i="4"/>
  <c r="F30" i="4"/>
  <c r="D30" i="4"/>
  <c r="C30" i="4"/>
  <c r="B30" i="4"/>
  <c r="R29" i="4"/>
  <c r="P29" i="4"/>
  <c r="N29" i="4"/>
  <c r="L29" i="4"/>
  <c r="J29" i="4"/>
  <c r="H29" i="4"/>
  <c r="F29" i="4"/>
  <c r="D29" i="4"/>
  <c r="C29" i="4"/>
  <c r="B29" i="4"/>
  <c r="R28" i="4"/>
  <c r="P28" i="4"/>
  <c r="N28" i="4"/>
  <c r="L28" i="4"/>
  <c r="J28" i="4"/>
  <c r="H28" i="4"/>
  <c r="F28" i="4"/>
  <c r="D28" i="4"/>
  <c r="C28" i="4"/>
  <c r="B28" i="4"/>
  <c r="R27" i="4"/>
  <c r="L27" i="4"/>
  <c r="J27" i="4"/>
  <c r="H27" i="4"/>
  <c r="F27" i="4"/>
  <c r="D27" i="4"/>
  <c r="C27" i="4"/>
  <c r="B27" i="4"/>
  <c r="R26" i="4"/>
  <c r="P26" i="4"/>
  <c r="N26" i="4"/>
  <c r="L26" i="4"/>
  <c r="J26" i="4"/>
  <c r="H26" i="4"/>
  <c r="F26" i="4"/>
  <c r="D26" i="4"/>
  <c r="C26" i="4"/>
  <c r="B26" i="4"/>
  <c r="R25" i="4"/>
  <c r="P25" i="4"/>
  <c r="N25" i="4"/>
  <c r="L25" i="4"/>
  <c r="J25" i="4"/>
  <c r="H25" i="4"/>
  <c r="F25" i="4"/>
  <c r="D25" i="4"/>
  <c r="C25" i="4"/>
  <c r="B25" i="4"/>
  <c r="R24" i="4"/>
  <c r="P24" i="4"/>
  <c r="N24" i="4"/>
  <c r="L24" i="4"/>
  <c r="J24" i="4"/>
  <c r="H24" i="4"/>
  <c r="F24" i="4"/>
  <c r="D24" i="4"/>
  <c r="C24" i="4"/>
  <c r="B24" i="4"/>
  <c r="R23" i="4"/>
  <c r="P23" i="4"/>
  <c r="N23" i="4"/>
  <c r="L23" i="4"/>
  <c r="J23" i="4"/>
  <c r="H23" i="4"/>
  <c r="F23" i="4"/>
  <c r="D23" i="4"/>
  <c r="C23" i="4"/>
  <c r="B23" i="4"/>
  <c r="R22" i="4"/>
  <c r="P22" i="4"/>
  <c r="N22" i="4"/>
  <c r="L22" i="4"/>
  <c r="J22" i="4"/>
  <c r="H22" i="4"/>
  <c r="F22" i="4"/>
  <c r="D22" i="4"/>
  <c r="C22" i="4"/>
  <c r="B22" i="4"/>
  <c r="R21" i="4"/>
  <c r="P21" i="4"/>
  <c r="N21" i="4"/>
  <c r="L21" i="4"/>
  <c r="J21" i="4"/>
  <c r="H21" i="4"/>
  <c r="F21" i="4"/>
  <c r="D21" i="4"/>
  <c r="C21" i="4"/>
  <c r="B21" i="4"/>
  <c r="R20" i="4"/>
  <c r="P20" i="4"/>
  <c r="N20" i="4"/>
  <c r="L20" i="4"/>
  <c r="J20" i="4"/>
  <c r="H20" i="4"/>
  <c r="F20" i="4"/>
  <c r="D20" i="4"/>
  <c r="C20" i="4"/>
  <c r="B20" i="4"/>
  <c r="R19" i="4"/>
  <c r="P19" i="4"/>
  <c r="N19" i="4"/>
  <c r="L19" i="4"/>
  <c r="J19" i="4"/>
  <c r="H19" i="4"/>
  <c r="F19" i="4"/>
  <c r="D19" i="4"/>
  <c r="C19" i="4"/>
  <c r="B19" i="4"/>
  <c r="R18" i="4"/>
  <c r="P18" i="4"/>
  <c r="N18" i="4"/>
  <c r="L18" i="4"/>
  <c r="J18" i="4"/>
  <c r="H18" i="4"/>
  <c r="F18" i="4"/>
  <c r="D18" i="4"/>
  <c r="C18" i="4"/>
  <c r="B18" i="4"/>
  <c r="R17" i="4"/>
  <c r="P17" i="4"/>
  <c r="N17" i="4"/>
  <c r="L17" i="4"/>
  <c r="J17" i="4"/>
  <c r="H17" i="4"/>
  <c r="F17" i="4"/>
  <c r="D17" i="4"/>
  <c r="C17" i="4"/>
  <c r="B17" i="4"/>
  <c r="R16" i="4"/>
  <c r="P16" i="4"/>
  <c r="N16" i="4"/>
  <c r="L16" i="4"/>
  <c r="J16" i="4"/>
  <c r="H16" i="4"/>
  <c r="F16" i="4"/>
  <c r="D16" i="4"/>
  <c r="C16" i="4"/>
  <c r="B16" i="4"/>
  <c r="R15" i="4"/>
  <c r="P15" i="4"/>
  <c r="N15" i="4"/>
  <c r="L15" i="4"/>
  <c r="J15" i="4"/>
  <c r="H15" i="4"/>
  <c r="F15" i="4"/>
  <c r="D15" i="4"/>
  <c r="C15" i="4"/>
  <c r="B15" i="4"/>
  <c r="R14" i="4"/>
  <c r="P14" i="4"/>
  <c r="N14" i="4"/>
  <c r="L14" i="4"/>
  <c r="J14" i="4"/>
  <c r="H14" i="4"/>
  <c r="F14" i="4"/>
  <c r="D14" i="4"/>
  <c r="C14" i="4"/>
  <c r="B14" i="4"/>
  <c r="R13" i="4"/>
  <c r="P13" i="4"/>
  <c r="N13" i="4"/>
  <c r="L13" i="4"/>
  <c r="J13" i="4"/>
  <c r="H13" i="4"/>
  <c r="F13" i="4"/>
  <c r="D13" i="4"/>
  <c r="C13" i="4"/>
  <c r="B13" i="4"/>
  <c r="R12" i="4"/>
  <c r="P12" i="4"/>
  <c r="N12" i="4"/>
  <c r="L12" i="4"/>
  <c r="J12" i="4"/>
  <c r="H12" i="4"/>
  <c r="F12" i="4"/>
  <c r="D12" i="4"/>
  <c r="C12" i="4"/>
  <c r="B12" i="4"/>
  <c r="R11" i="4"/>
  <c r="H11" i="4"/>
  <c r="F11" i="4"/>
  <c r="D11" i="4"/>
  <c r="C11" i="4"/>
  <c r="B11" i="4"/>
  <c r="R10" i="4"/>
  <c r="H10" i="4"/>
  <c r="F10" i="4"/>
  <c r="D10" i="4"/>
  <c r="C10" i="4"/>
  <c r="B10" i="4"/>
  <c r="R9" i="4"/>
  <c r="P9" i="4"/>
  <c r="N9" i="4"/>
  <c r="L9" i="4"/>
  <c r="J9" i="4"/>
  <c r="H9" i="4"/>
  <c r="F9" i="4"/>
  <c r="D9" i="4"/>
  <c r="C9" i="4"/>
  <c r="B9" i="4"/>
  <c r="R8" i="4"/>
  <c r="P8" i="4"/>
  <c r="N8" i="4"/>
  <c r="L8" i="4"/>
  <c r="J8" i="4"/>
  <c r="H8" i="4"/>
  <c r="F8" i="4"/>
  <c r="D8" i="4"/>
  <c r="C8" i="4"/>
  <c r="B8" i="4"/>
  <c r="R36" i="2"/>
  <c r="P36" i="2"/>
  <c r="N36" i="2"/>
  <c r="L36" i="2"/>
  <c r="J36" i="2"/>
  <c r="H36" i="2"/>
  <c r="F36" i="2"/>
  <c r="D36" i="2"/>
  <c r="C36" i="2"/>
  <c r="B36" i="2"/>
  <c r="R35" i="2"/>
  <c r="F35" i="2"/>
  <c r="D35" i="2"/>
  <c r="C35" i="2"/>
  <c r="B35" i="2"/>
  <c r="R34" i="2"/>
  <c r="P34" i="2"/>
  <c r="N34" i="2"/>
  <c r="L34" i="2"/>
  <c r="J34" i="2"/>
  <c r="H34" i="2"/>
  <c r="F34" i="2"/>
  <c r="D34" i="2"/>
  <c r="C34" i="2"/>
  <c r="B34" i="2"/>
  <c r="R33" i="2"/>
  <c r="P33" i="2"/>
  <c r="N33" i="2"/>
  <c r="L33" i="2"/>
  <c r="J33" i="2"/>
  <c r="H33" i="2"/>
  <c r="F33" i="2"/>
  <c r="D33" i="2"/>
  <c r="C33" i="2"/>
  <c r="B33" i="2"/>
  <c r="R32" i="2"/>
  <c r="P32" i="2"/>
  <c r="N32" i="2"/>
  <c r="L32" i="2"/>
  <c r="J32" i="2"/>
  <c r="H32" i="2"/>
  <c r="F32" i="2"/>
  <c r="D32" i="2"/>
  <c r="C32" i="2"/>
  <c r="B32" i="2"/>
  <c r="R31" i="2"/>
  <c r="P31" i="2"/>
  <c r="N31" i="2"/>
  <c r="L31" i="2"/>
  <c r="J31" i="2"/>
  <c r="H31" i="2"/>
  <c r="F31" i="2"/>
  <c r="D31" i="2"/>
  <c r="C31" i="2"/>
  <c r="B31" i="2"/>
  <c r="R30" i="2"/>
  <c r="P30" i="2"/>
  <c r="N30" i="2"/>
  <c r="L30" i="2"/>
  <c r="J30" i="2"/>
  <c r="H30" i="2"/>
  <c r="F30" i="2"/>
  <c r="D30" i="2"/>
  <c r="C30" i="2"/>
  <c r="B30" i="2"/>
  <c r="R29" i="2"/>
  <c r="P29" i="2"/>
  <c r="N29" i="2"/>
  <c r="L29" i="2"/>
  <c r="J29" i="2"/>
  <c r="H29" i="2"/>
  <c r="F29" i="2"/>
  <c r="D29" i="2"/>
  <c r="C29" i="2"/>
  <c r="B29" i="2"/>
  <c r="R28" i="2"/>
  <c r="P28" i="2"/>
  <c r="N28" i="2"/>
  <c r="L28" i="2"/>
  <c r="J28" i="2"/>
  <c r="H28" i="2"/>
  <c r="F28" i="2"/>
  <c r="D28" i="2"/>
  <c r="C28" i="2"/>
  <c r="B28" i="2"/>
  <c r="R27" i="2"/>
  <c r="P27" i="2"/>
  <c r="N27" i="2"/>
  <c r="L27" i="2"/>
  <c r="J27" i="2"/>
  <c r="H27" i="2"/>
  <c r="F27" i="2"/>
  <c r="D27" i="2"/>
  <c r="C27" i="2"/>
  <c r="B27" i="2"/>
  <c r="R26" i="2"/>
  <c r="P26" i="2"/>
  <c r="N26" i="2"/>
  <c r="L26" i="2"/>
  <c r="J26" i="2"/>
  <c r="H26" i="2"/>
  <c r="F26" i="2"/>
  <c r="D26" i="2"/>
  <c r="C26" i="2"/>
  <c r="B26" i="2"/>
  <c r="R25" i="2"/>
  <c r="P25" i="2"/>
  <c r="N25" i="2"/>
  <c r="L25" i="2"/>
  <c r="J25" i="2"/>
  <c r="H25" i="2"/>
  <c r="F25" i="2"/>
  <c r="D25" i="2"/>
  <c r="C25" i="2"/>
  <c r="B25" i="2"/>
  <c r="R24" i="2"/>
  <c r="P24" i="2"/>
  <c r="N24" i="2"/>
  <c r="L24" i="2"/>
  <c r="J24" i="2"/>
  <c r="H24" i="2"/>
  <c r="F24" i="2"/>
  <c r="D24" i="2"/>
  <c r="C24" i="2"/>
  <c r="B24" i="2"/>
  <c r="R23" i="2"/>
  <c r="L23" i="2"/>
  <c r="J23" i="2"/>
  <c r="H23" i="2"/>
  <c r="F23" i="2"/>
  <c r="D23" i="2"/>
  <c r="C23" i="2"/>
  <c r="B23" i="2"/>
  <c r="R22" i="2"/>
  <c r="P22" i="2"/>
  <c r="N22" i="2"/>
  <c r="L22" i="2"/>
  <c r="J22" i="2"/>
  <c r="H22" i="2"/>
  <c r="F22" i="2"/>
  <c r="D22" i="2"/>
  <c r="C22" i="2"/>
  <c r="B22" i="2"/>
  <c r="R21" i="2"/>
  <c r="P21" i="2"/>
  <c r="N21" i="2"/>
  <c r="L21" i="2"/>
  <c r="J21" i="2"/>
  <c r="H21" i="2"/>
  <c r="F21" i="2"/>
  <c r="D21" i="2"/>
  <c r="C21" i="2"/>
  <c r="B21" i="2"/>
  <c r="R20" i="2"/>
  <c r="P20" i="2"/>
  <c r="N20" i="2"/>
  <c r="L20" i="2"/>
  <c r="J20" i="2"/>
  <c r="H20" i="2"/>
  <c r="F20" i="2"/>
  <c r="D20" i="2"/>
  <c r="C20" i="2"/>
  <c r="B20" i="2"/>
  <c r="R19" i="2"/>
  <c r="P19" i="2"/>
  <c r="N19" i="2"/>
  <c r="L19" i="2"/>
  <c r="J19" i="2"/>
  <c r="H19" i="2"/>
  <c r="F19" i="2"/>
  <c r="D19" i="2"/>
  <c r="C19" i="2"/>
  <c r="B19" i="2"/>
  <c r="R18" i="2"/>
  <c r="P18" i="2"/>
  <c r="N18" i="2"/>
  <c r="L18" i="2"/>
  <c r="J18" i="2"/>
  <c r="H18" i="2"/>
  <c r="F18" i="2"/>
  <c r="D18" i="2"/>
  <c r="C18" i="2"/>
  <c r="B18" i="2"/>
  <c r="R17" i="2"/>
  <c r="P17" i="2"/>
  <c r="N17" i="2"/>
  <c r="L17" i="2"/>
  <c r="J17" i="2"/>
  <c r="H17" i="2"/>
  <c r="F17" i="2"/>
  <c r="D17" i="2"/>
  <c r="C17" i="2"/>
  <c r="B17" i="2"/>
  <c r="R16" i="2"/>
  <c r="P16" i="2"/>
  <c r="N16" i="2"/>
  <c r="L16" i="2"/>
  <c r="J16" i="2"/>
  <c r="H16" i="2"/>
  <c r="F16" i="2"/>
  <c r="D16" i="2"/>
  <c r="C16" i="2"/>
  <c r="B16" i="2"/>
  <c r="R15" i="2"/>
  <c r="P15" i="2"/>
  <c r="N15" i="2"/>
  <c r="L15" i="2"/>
  <c r="J15" i="2"/>
  <c r="H15" i="2"/>
  <c r="F15" i="2"/>
  <c r="D15" i="2"/>
  <c r="C15" i="2"/>
  <c r="B15" i="2"/>
  <c r="R14" i="2"/>
  <c r="P14" i="2"/>
  <c r="N14" i="2"/>
  <c r="L14" i="2"/>
  <c r="J14" i="2"/>
  <c r="H14" i="2"/>
  <c r="F14" i="2"/>
  <c r="D14" i="2"/>
  <c r="C14" i="2"/>
  <c r="B14" i="2"/>
  <c r="R13" i="2"/>
  <c r="P13" i="2"/>
  <c r="N13" i="2"/>
  <c r="L13" i="2"/>
  <c r="J13" i="2"/>
  <c r="H13" i="2"/>
  <c r="F13" i="2"/>
  <c r="D13" i="2"/>
  <c r="C13" i="2"/>
  <c r="B13" i="2"/>
  <c r="R12" i="2"/>
  <c r="P12" i="2"/>
  <c r="N12" i="2"/>
  <c r="L12" i="2"/>
  <c r="J12" i="2"/>
  <c r="H12" i="2"/>
  <c r="F12" i="2"/>
  <c r="D12" i="2"/>
  <c r="C12" i="2"/>
  <c r="B12" i="2"/>
  <c r="R11" i="2"/>
  <c r="P11" i="2"/>
  <c r="N11" i="2"/>
  <c r="L11" i="2"/>
  <c r="J11" i="2"/>
  <c r="H11" i="2"/>
  <c r="F11" i="2"/>
  <c r="D11" i="2"/>
  <c r="C11" i="2"/>
  <c r="B11" i="2"/>
  <c r="R10" i="2"/>
  <c r="P10" i="2"/>
  <c r="N10" i="2"/>
  <c r="L10" i="2"/>
  <c r="J10" i="2"/>
  <c r="H10" i="2"/>
  <c r="F10" i="2"/>
  <c r="D10" i="2"/>
  <c r="C10" i="2"/>
  <c r="B10" i="2"/>
  <c r="R9" i="2"/>
  <c r="H9" i="2"/>
  <c r="F9" i="2"/>
  <c r="D9" i="2"/>
  <c r="C9" i="2"/>
  <c r="B9" i="2"/>
  <c r="R8" i="2"/>
  <c r="P8" i="2"/>
  <c r="N8" i="2"/>
  <c r="L8" i="2"/>
  <c r="J8" i="2"/>
  <c r="H8" i="2"/>
  <c r="F8" i="2"/>
  <c r="D8" i="2"/>
  <c r="C8" i="2"/>
  <c r="B8" i="2"/>
  <c r="R27" i="63"/>
  <c r="L27" i="63"/>
  <c r="J27" i="63"/>
  <c r="H27" i="63"/>
  <c r="F27" i="63"/>
  <c r="D27" i="63"/>
  <c r="C27" i="63"/>
  <c r="B27" i="63"/>
  <c r="R26" i="63"/>
  <c r="N26" i="63"/>
  <c r="L26" i="63"/>
  <c r="J26" i="63"/>
  <c r="H26" i="63"/>
  <c r="F26" i="63"/>
  <c r="D26" i="63"/>
  <c r="C26" i="63"/>
  <c r="B26" i="63"/>
  <c r="R25" i="63"/>
  <c r="L25" i="63"/>
  <c r="J25" i="63"/>
  <c r="H25" i="63"/>
  <c r="F25" i="63"/>
  <c r="D25" i="63"/>
  <c r="C25" i="63"/>
  <c r="B25" i="63"/>
  <c r="R24" i="63"/>
  <c r="P24" i="63"/>
  <c r="N24" i="63"/>
  <c r="L24" i="63"/>
  <c r="J24" i="63"/>
  <c r="H24" i="63"/>
  <c r="F24" i="63"/>
  <c r="D24" i="63"/>
  <c r="C24" i="63"/>
  <c r="B24" i="63"/>
  <c r="R23" i="63"/>
  <c r="L23" i="63"/>
  <c r="J23" i="63"/>
  <c r="H23" i="63"/>
  <c r="F23" i="63"/>
  <c r="D23" i="63"/>
  <c r="C23" i="63"/>
  <c r="B23" i="63"/>
  <c r="R22" i="63"/>
  <c r="P22" i="63"/>
  <c r="N22" i="63"/>
  <c r="L22" i="63"/>
  <c r="J22" i="63"/>
  <c r="H22" i="63"/>
  <c r="F22" i="63"/>
  <c r="D22" i="63"/>
  <c r="C22" i="63"/>
  <c r="B22" i="63"/>
  <c r="R21" i="63"/>
  <c r="P21" i="63"/>
  <c r="N21" i="63"/>
  <c r="L21" i="63"/>
  <c r="J21" i="63"/>
  <c r="H21" i="63"/>
  <c r="F21" i="63"/>
  <c r="D21" i="63"/>
  <c r="C21" i="63"/>
  <c r="B21" i="63"/>
  <c r="R20" i="63"/>
  <c r="P20" i="63"/>
  <c r="N20" i="63"/>
  <c r="L20" i="63"/>
  <c r="J20" i="63"/>
  <c r="H20" i="63"/>
  <c r="F20" i="63"/>
  <c r="D20" i="63"/>
  <c r="C20" i="63"/>
  <c r="B20" i="63"/>
  <c r="R19" i="63"/>
  <c r="P19" i="63"/>
  <c r="N19" i="63"/>
  <c r="L19" i="63"/>
  <c r="J19" i="63"/>
  <c r="H19" i="63"/>
  <c r="F19" i="63"/>
  <c r="D19" i="63"/>
  <c r="C19" i="63"/>
  <c r="B19" i="63"/>
  <c r="R18" i="63"/>
  <c r="P18" i="63"/>
  <c r="N18" i="63"/>
  <c r="L18" i="63"/>
  <c r="J18" i="63"/>
  <c r="H18" i="63"/>
  <c r="F18" i="63"/>
  <c r="D18" i="63"/>
  <c r="C18" i="63"/>
  <c r="B18" i="63"/>
  <c r="R17" i="63"/>
  <c r="P17" i="63"/>
  <c r="N17" i="63"/>
  <c r="L17" i="63"/>
  <c r="J17" i="63"/>
  <c r="H17" i="63"/>
  <c r="F17" i="63"/>
  <c r="D17" i="63"/>
  <c r="C17" i="63"/>
  <c r="B17" i="63"/>
  <c r="R16" i="63"/>
  <c r="P16" i="63"/>
  <c r="N16" i="63"/>
  <c r="L16" i="63"/>
  <c r="J16" i="63"/>
  <c r="H16" i="63"/>
  <c r="F16" i="63"/>
  <c r="D16" i="63"/>
  <c r="C16" i="63"/>
  <c r="B16" i="63"/>
  <c r="R15" i="63"/>
  <c r="P15" i="63"/>
  <c r="N15" i="63"/>
  <c r="L15" i="63"/>
  <c r="J15" i="63"/>
  <c r="H15" i="63"/>
  <c r="F15" i="63"/>
  <c r="D15" i="63"/>
  <c r="C15" i="63"/>
  <c r="B15" i="63"/>
  <c r="R14" i="63"/>
  <c r="P14" i="63"/>
  <c r="N14" i="63"/>
  <c r="L14" i="63"/>
  <c r="J14" i="63"/>
  <c r="H14" i="63"/>
  <c r="F14" i="63"/>
  <c r="D14" i="63"/>
  <c r="C14" i="63"/>
  <c r="B14" i="63"/>
  <c r="R13" i="63"/>
  <c r="P13" i="63"/>
  <c r="N13" i="63"/>
  <c r="L13" i="63"/>
  <c r="J13" i="63"/>
  <c r="H13" i="63"/>
  <c r="F13" i="63"/>
  <c r="D13" i="63"/>
  <c r="C13" i="63"/>
  <c r="B13" i="63"/>
  <c r="R12" i="63"/>
  <c r="L12" i="63"/>
  <c r="J12" i="63"/>
  <c r="H12" i="63"/>
  <c r="F12" i="63"/>
  <c r="D12" i="63"/>
  <c r="C12" i="63"/>
  <c r="B12" i="63"/>
  <c r="R11" i="63"/>
  <c r="P11" i="63"/>
  <c r="N11" i="63"/>
  <c r="L11" i="63"/>
  <c r="J11" i="63"/>
  <c r="H11" i="63"/>
  <c r="F11" i="63"/>
  <c r="D11" i="63"/>
  <c r="C11" i="63"/>
  <c r="B11" i="63"/>
  <c r="R10" i="63"/>
  <c r="P10" i="63"/>
  <c r="N10" i="63"/>
  <c r="L10" i="63"/>
  <c r="J10" i="63"/>
  <c r="H10" i="63"/>
  <c r="F10" i="63"/>
  <c r="D10" i="63"/>
  <c r="C10" i="63"/>
  <c r="B10" i="63"/>
  <c r="R9" i="63"/>
  <c r="N9" i="63"/>
  <c r="L9" i="63"/>
  <c r="J9" i="63"/>
  <c r="H9" i="63"/>
  <c r="F9" i="63"/>
  <c r="D9" i="63"/>
  <c r="C9" i="63"/>
  <c r="B9" i="63"/>
  <c r="R8" i="63"/>
  <c r="P8" i="63"/>
  <c r="N8" i="63"/>
  <c r="L8" i="63"/>
  <c r="J8" i="63"/>
  <c r="H8" i="63"/>
  <c r="F8" i="63"/>
  <c r="D8" i="63"/>
  <c r="C8" i="63"/>
  <c r="B8" i="63"/>
  <c r="R27" i="62"/>
  <c r="L27" i="62"/>
  <c r="J27" i="62"/>
  <c r="H27" i="62"/>
  <c r="F27" i="62"/>
  <c r="D27" i="62"/>
  <c r="C27" i="62"/>
  <c r="B27" i="62"/>
  <c r="R26" i="62"/>
  <c r="N26" i="62"/>
  <c r="L26" i="62"/>
  <c r="J26" i="62"/>
  <c r="H26" i="62"/>
  <c r="F26" i="62"/>
  <c r="D26" i="62"/>
  <c r="C26" i="62"/>
  <c r="B26" i="62"/>
  <c r="R25" i="62"/>
  <c r="L25" i="62"/>
  <c r="J25" i="62"/>
  <c r="H25" i="62"/>
  <c r="F25" i="62"/>
  <c r="D25" i="62"/>
  <c r="C25" i="62"/>
  <c r="B25" i="62"/>
  <c r="R24" i="62"/>
  <c r="P24" i="62"/>
  <c r="N24" i="62"/>
  <c r="L24" i="62"/>
  <c r="J24" i="62"/>
  <c r="H24" i="62"/>
  <c r="F24" i="62"/>
  <c r="D24" i="62"/>
  <c r="C24" i="62"/>
  <c r="B24" i="62"/>
  <c r="R23" i="62"/>
  <c r="L23" i="62"/>
  <c r="J23" i="62"/>
  <c r="H23" i="62"/>
  <c r="F23" i="62"/>
  <c r="D23" i="62"/>
  <c r="C23" i="62"/>
  <c r="B23" i="62"/>
  <c r="R22" i="62"/>
  <c r="P22" i="62"/>
  <c r="N22" i="62"/>
  <c r="L22" i="62"/>
  <c r="J22" i="62"/>
  <c r="H22" i="62"/>
  <c r="F22" i="62"/>
  <c r="D22" i="62"/>
  <c r="C22" i="62"/>
  <c r="B22" i="62"/>
  <c r="R21" i="62"/>
  <c r="P21" i="62"/>
  <c r="N21" i="62"/>
  <c r="L21" i="62"/>
  <c r="J21" i="62"/>
  <c r="H21" i="62"/>
  <c r="F21" i="62"/>
  <c r="D21" i="62"/>
  <c r="C21" i="62"/>
  <c r="B21" i="62"/>
  <c r="R20" i="62"/>
  <c r="P20" i="62"/>
  <c r="N20" i="62"/>
  <c r="L20" i="62"/>
  <c r="J20" i="62"/>
  <c r="H20" i="62"/>
  <c r="F20" i="62"/>
  <c r="D20" i="62"/>
  <c r="C20" i="62"/>
  <c r="B20" i="62"/>
  <c r="R19" i="62"/>
  <c r="P19" i="62"/>
  <c r="N19" i="62"/>
  <c r="L19" i="62"/>
  <c r="J19" i="62"/>
  <c r="H19" i="62"/>
  <c r="F19" i="62"/>
  <c r="D19" i="62"/>
  <c r="C19" i="62"/>
  <c r="B19" i="62"/>
  <c r="R18" i="62"/>
  <c r="P18" i="62"/>
  <c r="N18" i="62"/>
  <c r="L18" i="62"/>
  <c r="J18" i="62"/>
  <c r="H18" i="62"/>
  <c r="F18" i="62"/>
  <c r="D18" i="62"/>
  <c r="C18" i="62"/>
  <c r="B18" i="62"/>
  <c r="R17" i="62"/>
  <c r="P17" i="62"/>
  <c r="N17" i="62"/>
  <c r="L17" i="62"/>
  <c r="J17" i="62"/>
  <c r="H17" i="62"/>
  <c r="F17" i="62"/>
  <c r="D17" i="62"/>
  <c r="C17" i="62"/>
  <c r="B17" i="62"/>
  <c r="R16" i="62"/>
  <c r="P16" i="62"/>
  <c r="N16" i="62"/>
  <c r="L16" i="62"/>
  <c r="J16" i="62"/>
  <c r="H16" i="62"/>
  <c r="F16" i="62"/>
  <c r="D16" i="62"/>
  <c r="C16" i="62"/>
  <c r="B16" i="62"/>
  <c r="R15" i="62"/>
  <c r="P15" i="62"/>
  <c r="N15" i="62"/>
  <c r="L15" i="62"/>
  <c r="J15" i="62"/>
  <c r="H15" i="62"/>
  <c r="F15" i="62"/>
  <c r="D15" i="62"/>
  <c r="C15" i="62"/>
  <c r="B15" i="62"/>
  <c r="R14" i="62"/>
  <c r="P14" i="62"/>
  <c r="N14" i="62"/>
  <c r="L14" i="62"/>
  <c r="J14" i="62"/>
  <c r="H14" i="62"/>
  <c r="F14" i="62"/>
  <c r="D14" i="62"/>
  <c r="C14" i="62"/>
  <c r="B14" i="62"/>
  <c r="R13" i="62"/>
  <c r="P13" i="62"/>
  <c r="N13" i="62"/>
  <c r="L13" i="62"/>
  <c r="J13" i="62"/>
  <c r="H13" i="62"/>
  <c r="F13" i="62"/>
  <c r="D13" i="62"/>
  <c r="C13" i="62"/>
  <c r="B13" i="62"/>
  <c r="R12" i="62"/>
  <c r="L12" i="62"/>
  <c r="J12" i="62"/>
  <c r="H12" i="62"/>
  <c r="F12" i="62"/>
  <c r="D12" i="62"/>
  <c r="C12" i="62"/>
  <c r="B12" i="62"/>
  <c r="R11" i="62"/>
  <c r="P11" i="62"/>
  <c r="N11" i="62"/>
  <c r="L11" i="62"/>
  <c r="J11" i="62"/>
  <c r="H11" i="62"/>
  <c r="F11" i="62"/>
  <c r="D11" i="62"/>
  <c r="C11" i="62"/>
  <c r="B11" i="62"/>
  <c r="R10" i="62"/>
  <c r="P10" i="62"/>
  <c r="N10" i="62"/>
  <c r="L10" i="62"/>
  <c r="J10" i="62"/>
  <c r="H10" i="62"/>
  <c r="F10" i="62"/>
  <c r="D10" i="62"/>
  <c r="C10" i="62"/>
  <c r="B10" i="62"/>
  <c r="R9" i="62"/>
  <c r="N9" i="62"/>
  <c r="L9" i="62"/>
  <c r="J9" i="62"/>
  <c r="H9" i="62"/>
  <c r="F9" i="62"/>
  <c r="D9" i="62"/>
  <c r="C9" i="62"/>
  <c r="B9" i="62"/>
  <c r="R8" i="62"/>
  <c r="P8" i="62"/>
  <c r="N8" i="62"/>
  <c r="L8" i="62"/>
  <c r="J8" i="62"/>
  <c r="H8" i="62"/>
  <c r="F8" i="62"/>
  <c r="D8" i="62"/>
  <c r="C8" i="62"/>
  <c r="B8" i="62"/>
  <c r="R30" i="64"/>
  <c r="P30" i="64"/>
  <c r="N30" i="64"/>
  <c r="L30" i="64"/>
  <c r="J30" i="64"/>
  <c r="H30" i="64"/>
  <c r="F30" i="64"/>
  <c r="D30" i="64"/>
  <c r="C30" i="64"/>
  <c r="B30" i="64"/>
  <c r="R29" i="64"/>
  <c r="F29" i="64"/>
  <c r="D29" i="64"/>
  <c r="C29" i="64"/>
  <c r="B29" i="64"/>
  <c r="R28" i="64"/>
  <c r="J28" i="64"/>
  <c r="H28" i="64"/>
  <c r="F28" i="64"/>
  <c r="D28" i="64"/>
  <c r="C28" i="64"/>
  <c r="B28" i="64"/>
  <c r="R27" i="64"/>
  <c r="P27" i="64"/>
  <c r="N27" i="64"/>
  <c r="L27" i="64"/>
  <c r="J27" i="64"/>
  <c r="H27" i="64"/>
  <c r="F27" i="64"/>
  <c r="D27" i="64"/>
  <c r="C27" i="64"/>
  <c r="B27" i="64"/>
  <c r="R26" i="64"/>
  <c r="P26" i="64"/>
  <c r="N26" i="64"/>
  <c r="L26" i="64"/>
  <c r="J26" i="64"/>
  <c r="H26" i="64"/>
  <c r="F26" i="64"/>
  <c r="D26" i="64"/>
  <c r="C26" i="64"/>
  <c r="B26" i="64"/>
  <c r="R25" i="64"/>
  <c r="P25" i="64"/>
  <c r="N25" i="64"/>
  <c r="L25" i="64"/>
  <c r="J25" i="64"/>
  <c r="H25" i="64"/>
  <c r="F25" i="64"/>
  <c r="D25" i="64"/>
  <c r="C25" i="64"/>
  <c r="B25" i="64"/>
  <c r="R24" i="64"/>
  <c r="F24" i="64"/>
  <c r="D24" i="64"/>
  <c r="C24" i="64"/>
  <c r="B24" i="64"/>
  <c r="R23" i="64"/>
  <c r="P23" i="64"/>
  <c r="N23" i="64"/>
  <c r="L23" i="64"/>
  <c r="J23" i="64"/>
  <c r="H23" i="64"/>
  <c r="F23" i="64"/>
  <c r="D23" i="64"/>
  <c r="C23" i="64"/>
  <c r="B23" i="64"/>
  <c r="R22" i="64"/>
  <c r="L22" i="64"/>
  <c r="J22" i="64"/>
  <c r="H22" i="64"/>
  <c r="F22" i="64"/>
  <c r="D22" i="64"/>
  <c r="C22" i="64"/>
  <c r="B22" i="64"/>
  <c r="R21" i="64"/>
  <c r="P21" i="64"/>
  <c r="N21" i="64"/>
  <c r="L21" i="64"/>
  <c r="J21" i="64"/>
  <c r="H21" i="64"/>
  <c r="F21" i="64"/>
  <c r="D21" i="64"/>
  <c r="C21" i="64"/>
  <c r="B21" i="64"/>
  <c r="R20" i="64"/>
  <c r="P20" i="64"/>
  <c r="N20" i="64"/>
  <c r="L20" i="64"/>
  <c r="J20" i="64"/>
  <c r="H20" i="64"/>
  <c r="F20" i="64"/>
  <c r="D20" i="64"/>
  <c r="C20" i="64"/>
  <c r="B20" i="64"/>
  <c r="R19" i="64"/>
  <c r="P19" i="64"/>
  <c r="N19" i="64"/>
  <c r="L19" i="64"/>
  <c r="J19" i="64"/>
  <c r="H19" i="64"/>
  <c r="F19" i="64"/>
  <c r="D19" i="64"/>
  <c r="C19" i="64"/>
  <c r="B19" i="64"/>
  <c r="R18" i="64"/>
  <c r="P18" i="64"/>
  <c r="N18" i="64"/>
  <c r="L18" i="64"/>
  <c r="J18" i="64"/>
  <c r="H18" i="64"/>
  <c r="F18" i="64"/>
  <c r="D18" i="64"/>
  <c r="C18" i="64"/>
  <c r="B18" i="64"/>
  <c r="R17" i="64"/>
  <c r="P17" i="64"/>
  <c r="N17" i="64"/>
  <c r="L17" i="64"/>
  <c r="J17" i="64"/>
  <c r="H17" i="64"/>
  <c r="F17" i="64"/>
  <c r="D17" i="64"/>
  <c r="C17" i="64"/>
  <c r="B17" i="64"/>
  <c r="R16" i="64"/>
  <c r="P16" i="64"/>
  <c r="N16" i="64"/>
  <c r="L16" i="64"/>
  <c r="J16" i="64"/>
  <c r="H16" i="64"/>
  <c r="F16" i="64"/>
  <c r="D16" i="64"/>
  <c r="C16" i="64"/>
  <c r="B16" i="64"/>
  <c r="R15" i="64"/>
  <c r="P15" i="64"/>
  <c r="N15" i="64"/>
  <c r="L15" i="64"/>
  <c r="J15" i="64"/>
  <c r="H15" i="64"/>
  <c r="F15" i="64"/>
  <c r="D15" i="64"/>
  <c r="C15" i="64"/>
  <c r="B15" i="64"/>
  <c r="R14" i="64"/>
  <c r="P14" i="64"/>
  <c r="N14" i="64"/>
  <c r="L14" i="64"/>
  <c r="J14" i="64"/>
  <c r="H14" i="64"/>
  <c r="F14" i="64"/>
  <c r="D14" i="64"/>
  <c r="C14" i="64"/>
  <c r="B14" i="64"/>
  <c r="R13" i="64"/>
  <c r="P13" i="64"/>
  <c r="N13" i="64"/>
  <c r="L13" i="64"/>
  <c r="J13" i="64"/>
  <c r="H13" i="64"/>
  <c r="F13" i="64"/>
  <c r="D13" i="64"/>
  <c r="C13" i="64"/>
  <c r="B13" i="64"/>
  <c r="R12" i="64"/>
  <c r="P12" i="64"/>
  <c r="N12" i="64"/>
  <c r="L12" i="64"/>
  <c r="J12" i="64"/>
  <c r="H12" i="64"/>
  <c r="F12" i="64"/>
  <c r="D12" i="64"/>
  <c r="C12" i="64"/>
  <c r="B12" i="64"/>
  <c r="R11" i="64"/>
  <c r="P11" i="64"/>
  <c r="N11" i="64"/>
  <c r="L11" i="64"/>
  <c r="J11" i="64"/>
  <c r="H11" i="64"/>
  <c r="F11" i="64"/>
  <c r="D11" i="64"/>
  <c r="C11" i="64"/>
  <c r="B11" i="64"/>
  <c r="R10" i="64"/>
  <c r="P10" i="64"/>
  <c r="N10" i="64"/>
  <c r="L10" i="64"/>
  <c r="J10" i="64"/>
  <c r="H10" i="64"/>
  <c r="F10" i="64"/>
  <c r="D10" i="64"/>
  <c r="C10" i="64"/>
  <c r="B10" i="64"/>
  <c r="R9" i="64"/>
  <c r="H9" i="64"/>
  <c r="F9" i="64"/>
  <c r="D9" i="64"/>
  <c r="C9" i="64"/>
  <c r="B9" i="64"/>
  <c r="R8" i="64"/>
  <c r="P8" i="64"/>
  <c r="N8" i="64"/>
  <c r="L8" i="64"/>
  <c r="J8" i="64"/>
  <c r="H8" i="64"/>
  <c r="F8" i="64"/>
  <c r="D8" i="64"/>
  <c r="C8" i="64"/>
  <c r="B8" i="64"/>
  <c r="R30" i="65"/>
  <c r="P30" i="65"/>
  <c r="N30" i="65"/>
  <c r="L30" i="65"/>
  <c r="J30" i="65"/>
  <c r="H30" i="65"/>
  <c r="F30" i="65"/>
  <c r="D30" i="65"/>
  <c r="C30" i="65"/>
  <c r="B30" i="65"/>
  <c r="R29" i="65"/>
  <c r="F29" i="65"/>
  <c r="D29" i="65"/>
  <c r="C29" i="65"/>
  <c r="B29" i="65"/>
  <c r="R28" i="65"/>
  <c r="J28" i="65"/>
  <c r="H28" i="65"/>
  <c r="F28" i="65"/>
  <c r="D28" i="65"/>
  <c r="C28" i="65"/>
  <c r="B28" i="65"/>
  <c r="R27" i="65"/>
  <c r="P27" i="65"/>
  <c r="N27" i="65"/>
  <c r="L27" i="65"/>
  <c r="J27" i="65"/>
  <c r="H27" i="65"/>
  <c r="F27" i="65"/>
  <c r="D27" i="65"/>
  <c r="C27" i="65"/>
  <c r="B27" i="65"/>
  <c r="R26" i="65"/>
  <c r="P26" i="65"/>
  <c r="N26" i="65"/>
  <c r="L26" i="65"/>
  <c r="J26" i="65"/>
  <c r="H26" i="65"/>
  <c r="F26" i="65"/>
  <c r="D26" i="65"/>
  <c r="C26" i="65"/>
  <c r="B26" i="65"/>
  <c r="R25" i="65"/>
  <c r="P25" i="65"/>
  <c r="N25" i="65"/>
  <c r="L25" i="65"/>
  <c r="J25" i="65"/>
  <c r="H25" i="65"/>
  <c r="F25" i="65"/>
  <c r="D25" i="65"/>
  <c r="C25" i="65"/>
  <c r="B25" i="65"/>
  <c r="R24" i="65"/>
  <c r="F24" i="65"/>
  <c r="D24" i="65"/>
  <c r="C24" i="65"/>
  <c r="B24" i="65"/>
  <c r="R23" i="65"/>
  <c r="P23" i="65"/>
  <c r="N23" i="65"/>
  <c r="L23" i="65"/>
  <c r="J23" i="65"/>
  <c r="H23" i="65"/>
  <c r="F23" i="65"/>
  <c r="D23" i="65"/>
  <c r="C23" i="65"/>
  <c r="B23" i="65"/>
  <c r="R22" i="65"/>
  <c r="L22" i="65"/>
  <c r="J22" i="65"/>
  <c r="H22" i="65"/>
  <c r="F22" i="65"/>
  <c r="D22" i="65"/>
  <c r="C22" i="65"/>
  <c r="B22" i="65"/>
  <c r="R21" i="65"/>
  <c r="P21" i="65"/>
  <c r="N21" i="65"/>
  <c r="L21" i="65"/>
  <c r="J21" i="65"/>
  <c r="H21" i="65"/>
  <c r="F21" i="65"/>
  <c r="D21" i="65"/>
  <c r="C21" i="65"/>
  <c r="B21" i="65"/>
  <c r="R20" i="65"/>
  <c r="P20" i="65"/>
  <c r="N20" i="65"/>
  <c r="L20" i="65"/>
  <c r="J20" i="65"/>
  <c r="H20" i="65"/>
  <c r="F20" i="65"/>
  <c r="D20" i="65"/>
  <c r="C20" i="65"/>
  <c r="B20" i="65"/>
  <c r="R19" i="65"/>
  <c r="P19" i="65"/>
  <c r="N19" i="65"/>
  <c r="L19" i="65"/>
  <c r="J19" i="65"/>
  <c r="H19" i="65"/>
  <c r="F19" i="65"/>
  <c r="D19" i="65"/>
  <c r="C19" i="65"/>
  <c r="B19" i="65"/>
  <c r="R18" i="65"/>
  <c r="P18" i="65"/>
  <c r="N18" i="65"/>
  <c r="L18" i="65"/>
  <c r="J18" i="65"/>
  <c r="H18" i="65"/>
  <c r="F18" i="65"/>
  <c r="D18" i="65"/>
  <c r="C18" i="65"/>
  <c r="B18" i="65"/>
  <c r="R17" i="65"/>
  <c r="P17" i="65"/>
  <c r="N17" i="65"/>
  <c r="L17" i="65"/>
  <c r="J17" i="65"/>
  <c r="H17" i="65"/>
  <c r="F17" i="65"/>
  <c r="D17" i="65"/>
  <c r="C17" i="65"/>
  <c r="B17" i="65"/>
  <c r="R16" i="65"/>
  <c r="P16" i="65"/>
  <c r="N16" i="65"/>
  <c r="L16" i="65"/>
  <c r="J16" i="65"/>
  <c r="H16" i="65"/>
  <c r="F16" i="65"/>
  <c r="D16" i="65"/>
  <c r="C16" i="65"/>
  <c r="B16" i="65"/>
  <c r="R15" i="65"/>
  <c r="P15" i="65"/>
  <c r="N15" i="65"/>
  <c r="L15" i="65"/>
  <c r="J15" i="65"/>
  <c r="H15" i="65"/>
  <c r="F15" i="65"/>
  <c r="D15" i="65"/>
  <c r="C15" i="65"/>
  <c r="B15" i="65"/>
  <c r="R14" i="65"/>
  <c r="P14" i="65"/>
  <c r="N14" i="65"/>
  <c r="L14" i="65"/>
  <c r="J14" i="65"/>
  <c r="H14" i="65"/>
  <c r="F14" i="65"/>
  <c r="D14" i="65"/>
  <c r="C14" i="65"/>
  <c r="B14" i="65"/>
  <c r="R13" i="65"/>
  <c r="P13" i="65"/>
  <c r="N13" i="65"/>
  <c r="L13" i="65"/>
  <c r="J13" i="65"/>
  <c r="H13" i="65"/>
  <c r="F13" i="65"/>
  <c r="D13" i="65"/>
  <c r="C13" i="65"/>
  <c r="B13" i="65"/>
  <c r="R12" i="65"/>
  <c r="P12" i="65"/>
  <c r="N12" i="65"/>
  <c r="L12" i="65"/>
  <c r="J12" i="65"/>
  <c r="H12" i="65"/>
  <c r="F12" i="65"/>
  <c r="D12" i="65"/>
  <c r="C12" i="65"/>
  <c r="B12" i="65"/>
  <c r="R11" i="65"/>
  <c r="P11" i="65"/>
  <c r="N11" i="65"/>
  <c r="L11" i="65"/>
  <c r="J11" i="65"/>
  <c r="H11" i="65"/>
  <c r="F11" i="65"/>
  <c r="D11" i="65"/>
  <c r="C11" i="65"/>
  <c r="B11" i="65"/>
  <c r="R10" i="65"/>
  <c r="P10" i="65"/>
  <c r="N10" i="65"/>
  <c r="L10" i="65"/>
  <c r="J10" i="65"/>
  <c r="H10" i="65"/>
  <c r="F10" i="65"/>
  <c r="D10" i="65"/>
  <c r="C10" i="65"/>
  <c r="B10" i="65"/>
  <c r="R9" i="65"/>
  <c r="H9" i="65"/>
  <c r="F9" i="65"/>
  <c r="D9" i="65"/>
  <c r="C9" i="65"/>
  <c r="B9" i="65"/>
  <c r="R8" i="65"/>
  <c r="P8" i="65"/>
  <c r="N8" i="65"/>
  <c r="L8" i="65"/>
  <c r="J8" i="65"/>
  <c r="H8" i="65"/>
  <c r="F8" i="65"/>
  <c r="D8" i="65"/>
  <c r="C8" i="65"/>
  <c r="B8" i="65"/>
  <c r="R18" i="66"/>
  <c r="P18" i="66"/>
  <c r="N18" i="66"/>
  <c r="L18" i="66"/>
  <c r="J18" i="66"/>
  <c r="H18" i="66"/>
  <c r="F18" i="66"/>
  <c r="D18" i="66"/>
  <c r="C18" i="66"/>
  <c r="B18" i="66"/>
  <c r="R17" i="66"/>
  <c r="P17" i="66"/>
  <c r="N17" i="66"/>
  <c r="L17" i="66"/>
  <c r="J17" i="66"/>
  <c r="H17" i="66"/>
  <c r="F17" i="66"/>
  <c r="D17" i="66"/>
  <c r="C17" i="66"/>
  <c r="B17" i="66"/>
  <c r="R16" i="66"/>
  <c r="P16" i="66"/>
  <c r="N16" i="66"/>
  <c r="L16" i="66"/>
  <c r="J16" i="66"/>
  <c r="H16" i="66"/>
  <c r="F16" i="66"/>
  <c r="D16" i="66"/>
  <c r="C16" i="66"/>
  <c r="B16" i="66"/>
  <c r="R15" i="66"/>
  <c r="P15" i="66"/>
  <c r="N15" i="66"/>
  <c r="L15" i="66"/>
  <c r="J15" i="66"/>
  <c r="H15" i="66"/>
  <c r="F15" i="66"/>
  <c r="D15" i="66"/>
  <c r="C15" i="66"/>
  <c r="B15" i="66"/>
  <c r="R14" i="66"/>
  <c r="P14" i="66"/>
  <c r="N14" i="66"/>
  <c r="L14" i="66"/>
  <c r="J14" i="66"/>
  <c r="H14" i="66"/>
  <c r="F14" i="66"/>
  <c r="D14" i="66"/>
  <c r="C14" i="66"/>
  <c r="B14" i="66"/>
  <c r="R13" i="66"/>
  <c r="P13" i="66"/>
  <c r="N13" i="66"/>
  <c r="L13" i="66"/>
  <c r="J13" i="66"/>
  <c r="H13" i="66"/>
  <c r="F13" i="66"/>
  <c r="D13" i="66"/>
  <c r="C13" i="66"/>
  <c r="B13" i="66"/>
  <c r="R12" i="66"/>
  <c r="P12" i="66"/>
  <c r="N12" i="66"/>
  <c r="L12" i="66"/>
  <c r="J12" i="66"/>
  <c r="H12" i="66"/>
  <c r="F12" i="66"/>
  <c r="D12" i="66"/>
  <c r="C12" i="66"/>
  <c r="B12" i="66"/>
  <c r="R11" i="66"/>
  <c r="P11" i="66"/>
  <c r="N11" i="66"/>
  <c r="L11" i="66"/>
  <c r="J11" i="66"/>
  <c r="H11" i="66"/>
  <c r="F11" i="66"/>
  <c r="D11" i="66"/>
  <c r="C11" i="66"/>
  <c r="B11" i="66"/>
  <c r="R10" i="66"/>
  <c r="P10" i="66"/>
  <c r="N10" i="66"/>
  <c r="L10" i="66"/>
  <c r="J10" i="66"/>
  <c r="H10" i="66"/>
  <c r="F10" i="66"/>
  <c r="D10" i="66"/>
  <c r="C10" i="66"/>
  <c r="B10" i="66"/>
  <c r="R9" i="66"/>
  <c r="P9" i="66"/>
  <c r="N9" i="66"/>
  <c r="L9" i="66"/>
  <c r="J9" i="66"/>
  <c r="H9" i="66"/>
  <c r="F9" i="66"/>
  <c r="D9" i="66"/>
  <c r="C9" i="66"/>
  <c r="B9" i="66"/>
  <c r="R8" i="66"/>
  <c r="P8" i="66"/>
  <c r="N8" i="66"/>
  <c r="L8" i="66"/>
  <c r="J8" i="66"/>
  <c r="H8" i="66"/>
  <c r="F8" i="66"/>
  <c r="D8" i="66"/>
  <c r="C8" i="66"/>
  <c r="B8" i="66"/>
  <c r="R18" i="67"/>
  <c r="P18" i="67"/>
  <c r="N18" i="67"/>
  <c r="L18" i="67"/>
  <c r="J18" i="67"/>
  <c r="H18" i="67"/>
  <c r="F18" i="67"/>
  <c r="D18" i="67"/>
  <c r="C18" i="67"/>
  <c r="B18" i="67"/>
  <c r="R17" i="67"/>
  <c r="P17" i="67"/>
  <c r="N17" i="67"/>
  <c r="L17" i="67"/>
  <c r="J17" i="67"/>
  <c r="H17" i="67"/>
  <c r="F17" i="67"/>
  <c r="D17" i="67"/>
  <c r="C17" i="67"/>
  <c r="B17" i="67"/>
  <c r="R16" i="67"/>
  <c r="P16" i="67"/>
  <c r="N16" i="67"/>
  <c r="L16" i="67"/>
  <c r="J16" i="67"/>
  <c r="H16" i="67"/>
  <c r="F16" i="67"/>
  <c r="D16" i="67"/>
  <c r="C16" i="67"/>
  <c r="B16" i="67"/>
  <c r="R15" i="67"/>
  <c r="P15" i="67"/>
  <c r="N15" i="67"/>
  <c r="L15" i="67"/>
  <c r="J15" i="67"/>
  <c r="H15" i="67"/>
  <c r="F15" i="67"/>
  <c r="D15" i="67"/>
  <c r="C15" i="67"/>
  <c r="B15" i="67"/>
  <c r="R14" i="67"/>
  <c r="P14" i="67"/>
  <c r="N14" i="67"/>
  <c r="L14" i="67"/>
  <c r="J14" i="67"/>
  <c r="H14" i="67"/>
  <c r="F14" i="67"/>
  <c r="D14" i="67"/>
  <c r="C14" i="67"/>
  <c r="B14" i="67"/>
  <c r="R13" i="67"/>
  <c r="P13" i="67"/>
  <c r="N13" i="67"/>
  <c r="L13" i="67"/>
  <c r="J13" i="67"/>
  <c r="H13" i="67"/>
  <c r="F13" i="67"/>
  <c r="D13" i="67"/>
  <c r="C13" i="67"/>
  <c r="B13" i="67"/>
  <c r="R12" i="67"/>
  <c r="P12" i="67"/>
  <c r="N12" i="67"/>
  <c r="L12" i="67"/>
  <c r="J12" i="67"/>
  <c r="H12" i="67"/>
  <c r="F12" i="67"/>
  <c r="D12" i="67"/>
  <c r="C12" i="67"/>
  <c r="B12" i="67"/>
  <c r="R11" i="67"/>
  <c r="P11" i="67"/>
  <c r="N11" i="67"/>
  <c r="L11" i="67"/>
  <c r="J11" i="67"/>
  <c r="H11" i="67"/>
  <c r="F11" i="67"/>
  <c r="D11" i="67"/>
  <c r="C11" i="67"/>
  <c r="B11" i="67"/>
  <c r="R10" i="67"/>
  <c r="P10" i="67"/>
  <c r="N10" i="67"/>
  <c r="L10" i="67"/>
  <c r="J10" i="67"/>
  <c r="H10" i="67"/>
  <c r="F10" i="67"/>
  <c r="D10" i="67"/>
  <c r="C10" i="67"/>
  <c r="B10" i="67"/>
  <c r="R9" i="67"/>
  <c r="P9" i="67"/>
  <c r="N9" i="67"/>
  <c r="L9" i="67"/>
  <c r="J9" i="67"/>
  <c r="H9" i="67"/>
  <c r="F9" i="67"/>
  <c r="D9" i="67"/>
  <c r="C9" i="67"/>
  <c r="B9" i="67"/>
  <c r="R8" i="67"/>
  <c r="P8" i="67"/>
  <c r="N8" i="67"/>
  <c r="L8" i="67"/>
  <c r="J8" i="67"/>
  <c r="H8" i="67"/>
  <c r="F8" i="67"/>
  <c r="D8" i="67"/>
  <c r="C8" i="67"/>
  <c r="B8" i="67"/>
  <c r="R28" i="61"/>
  <c r="F28" i="61"/>
  <c r="D28" i="61"/>
  <c r="C28" i="61"/>
  <c r="B28" i="61"/>
  <c r="R27" i="61"/>
  <c r="F27" i="61"/>
  <c r="D27" i="61"/>
  <c r="C27" i="61"/>
  <c r="B27" i="61"/>
  <c r="R26" i="61"/>
  <c r="P26" i="61"/>
  <c r="N26" i="61"/>
  <c r="L26" i="61"/>
  <c r="J26" i="61"/>
  <c r="H26" i="61"/>
  <c r="F26" i="61"/>
  <c r="D26" i="61"/>
  <c r="C26" i="61"/>
  <c r="B26" i="61"/>
  <c r="R25" i="61"/>
  <c r="H25" i="61"/>
  <c r="F25" i="61"/>
  <c r="D25" i="61"/>
  <c r="C25" i="61"/>
  <c r="B25" i="61"/>
  <c r="R24" i="61"/>
  <c r="P24" i="61"/>
  <c r="N24" i="61"/>
  <c r="L24" i="61"/>
  <c r="J24" i="61"/>
  <c r="H24" i="61"/>
  <c r="F24" i="61"/>
  <c r="D24" i="61"/>
  <c r="C24" i="61"/>
  <c r="B24" i="61"/>
  <c r="R23" i="61"/>
  <c r="P23" i="61"/>
  <c r="N23" i="61"/>
  <c r="L23" i="61"/>
  <c r="J23" i="61"/>
  <c r="H23" i="61"/>
  <c r="F23" i="61"/>
  <c r="D23" i="61"/>
  <c r="C23" i="61"/>
  <c r="B23" i="61"/>
  <c r="R22" i="61"/>
  <c r="P22" i="61"/>
  <c r="N22" i="61"/>
  <c r="L22" i="61"/>
  <c r="J22" i="61"/>
  <c r="H22" i="61"/>
  <c r="F22" i="61"/>
  <c r="D22" i="61"/>
  <c r="C22" i="61"/>
  <c r="B22" i="61"/>
  <c r="R21" i="61"/>
  <c r="P21" i="61"/>
  <c r="N21" i="61"/>
  <c r="L21" i="61"/>
  <c r="J21" i="61"/>
  <c r="H21" i="61"/>
  <c r="F21" i="61"/>
  <c r="D21" i="61"/>
  <c r="C21" i="61"/>
  <c r="B21" i="61"/>
  <c r="R20" i="61"/>
  <c r="P20" i="61"/>
  <c r="N20" i="61"/>
  <c r="L20" i="61"/>
  <c r="J20" i="61"/>
  <c r="H20" i="61"/>
  <c r="F20" i="61"/>
  <c r="D20" i="61"/>
  <c r="C20" i="61"/>
  <c r="B20" i="61"/>
  <c r="R19" i="61"/>
  <c r="P19" i="61"/>
  <c r="N19" i="61"/>
  <c r="L19" i="61"/>
  <c r="J19" i="61"/>
  <c r="H19" i="61"/>
  <c r="F19" i="61"/>
  <c r="D19" i="61"/>
  <c r="C19" i="61"/>
  <c r="B19" i="61"/>
  <c r="R18" i="61"/>
  <c r="P18" i="61"/>
  <c r="N18" i="61"/>
  <c r="L18" i="61"/>
  <c r="J18" i="61"/>
  <c r="H18" i="61"/>
  <c r="F18" i="61"/>
  <c r="D18" i="61"/>
  <c r="C18" i="61"/>
  <c r="B18" i="61"/>
  <c r="R17" i="61"/>
  <c r="P17" i="61"/>
  <c r="N17" i="61"/>
  <c r="L17" i="61"/>
  <c r="J17" i="61"/>
  <c r="H17" i="61"/>
  <c r="F17" i="61"/>
  <c r="D17" i="61"/>
  <c r="C17" i="61"/>
  <c r="B17" i="61"/>
  <c r="R16" i="61"/>
  <c r="L16" i="61"/>
  <c r="J16" i="61"/>
  <c r="H16" i="61"/>
  <c r="F16" i="61"/>
  <c r="D16" i="61"/>
  <c r="C16" i="61"/>
  <c r="B16" i="61"/>
  <c r="R15" i="61"/>
  <c r="P15" i="61"/>
  <c r="N15" i="61"/>
  <c r="L15" i="61"/>
  <c r="J15" i="61"/>
  <c r="H15" i="61"/>
  <c r="F15" i="61"/>
  <c r="D15" i="61"/>
  <c r="C15" i="61"/>
  <c r="B15" i="61"/>
  <c r="R14" i="61"/>
  <c r="P14" i="61"/>
  <c r="N14" i="61"/>
  <c r="L14" i="61"/>
  <c r="J14" i="61"/>
  <c r="H14" i="61"/>
  <c r="F14" i="61"/>
  <c r="D14" i="61"/>
  <c r="C14" i="61"/>
  <c r="B14" i="61"/>
  <c r="R13" i="61"/>
  <c r="P13" i="61"/>
  <c r="N13" i="61"/>
  <c r="L13" i="61"/>
  <c r="J13" i="61"/>
  <c r="H13" i="61"/>
  <c r="F13" i="61"/>
  <c r="D13" i="61"/>
  <c r="C13" i="61"/>
  <c r="B13" i="61"/>
  <c r="R12" i="61"/>
  <c r="P12" i="61"/>
  <c r="N12" i="61"/>
  <c r="L12" i="61"/>
  <c r="J12" i="61"/>
  <c r="H12" i="61"/>
  <c r="F12" i="61"/>
  <c r="D12" i="61"/>
  <c r="C12" i="61"/>
  <c r="B12" i="61"/>
  <c r="R11" i="61"/>
  <c r="P11" i="61"/>
  <c r="N11" i="61"/>
  <c r="L11" i="61"/>
  <c r="J11" i="61"/>
  <c r="H11" i="61"/>
  <c r="F11" i="61"/>
  <c r="D11" i="61"/>
  <c r="C11" i="61"/>
  <c r="B11" i="61"/>
  <c r="R10" i="61"/>
  <c r="P10" i="61"/>
  <c r="N10" i="61"/>
  <c r="L10" i="61"/>
  <c r="J10" i="61"/>
  <c r="H10" i="61"/>
  <c r="F10" i="61"/>
  <c r="D10" i="61"/>
  <c r="C10" i="61"/>
  <c r="B10" i="61"/>
  <c r="R9" i="61"/>
  <c r="P9" i="61"/>
  <c r="N9" i="61"/>
  <c r="L9" i="61"/>
  <c r="J9" i="61"/>
  <c r="H9" i="61"/>
  <c r="F9" i="61"/>
  <c r="D9" i="61"/>
  <c r="C9" i="61"/>
  <c r="B9" i="61"/>
  <c r="R8" i="61"/>
  <c r="P8" i="61"/>
  <c r="N8" i="61"/>
  <c r="L8" i="61"/>
  <c r="J8" i="61"/>
  <c r="H8" i="61"/>
  <c r="F8" i="61"/>
  <c r="D8" i="61"/>
  <c r="C8" i="61"/>
  <c r="B8" i="61"/>
  <c r="R26" i="60"/>
  <c r="P26" i="60"/>
  <c r="N26" i="60"/>
  <c r="L26" i="60"/>
  <c r="J26" i="60"/>
  <c r="H26" i="60"/>
  <c r="F26" i="60"/>
  <c r="D26" i="60"/>
  <c r="C26" i="60"/>
  <c r="B26" i="60"/>
  <c r="R25" i="60"/>
  <c r="H25" i="60"/>
  <c r="F25" i="60"/>
  <c r="D25" i="60"/>
  <c r="C25" i="60"/>
  <c r="B25" i="60"/>
  <c r="R24" i="60"/>
  <c r="P24" i="60"/>
  <c r="N24" i="60"/>
  <c r="L24" i="60"/>
  <c r="J24" i="60"/>
  <c r="H24" i="60"/>
  <c r="F24" i="60"/>
  <c r="D24" i="60"/>
  <c r="C24" i="60"/>
  <c r="B24" i="60"/>
  <c r="R23" i="60"/>
  <c r="P23" i="60"/>
  <c r="N23" i="60"/>
  <c r="L23" i="60"/>
  <c r="J23" i="60"/>
  <c r="H23" i="60"/>
  <c r="F23" i="60"/>
  <c r="D23" i="60"/>
  <c r="C23" i="60"/>
  <c r="B23" i="60"/>
  <c r="R22" i="60"/>
  <c r="P22" i="60"/>
  <c r="N22" i="60"/>
  <c r="L22" i="60"/>
  <c r="J22" i="60"/>
  <c r="H22" i="60"/>
  <c r="F22" i="60"/>
  <c r="D22" i="60"/>
  <c r="C22" i="60"/>
  <c r="B22" i="60"/>
  <c r="R21" i="60"/>
  <c r="P21" i="60"/>
  <c r="N21" i="60"/>
  <c r="L21" i="60"/>
  <c r="J21" i="60"/>
  <c r="H21" i="60"/>
  <c r="F21" i="60"/>
  <c r="D21" i="60"/>
  <c r="C21" i="60"/>
  <c r="B21" i="60"/>
  <c r="R20" i="60"/>
  <c r="P20" i="60"/>
  <c r="N20" i="60"/>
  <c r="L20" i="60"/>
  <c r="J20" i="60"/>
  <c r="H20" i="60"/>
  <c r="F20" i="60"/>
  <c r="D20" i="60"/>
  <c r="C20" i="60"/>
  <c r="B20" i="60"/>
  <c r="R19" i="60"/>
  <c r="P19" i="60"/>
  <c r="N19" i="60"/>
  <c r="L19" i="60"/>
  <c r="J19" i="60"/>
  <c r="H19" i="60"/>
  <c r="F19" i="60"/>
  <c r="D19" i="60"/>
  <c r="C19" i="60"/>
  <c r="B19" i="60"/>
  <c r="R18" i="60"/>
  <c r="P18" i="60"/>
  <c r="N18" i="60"/>
  <c r="L18" i="60"/>
  <c r="J18" i="60"/>
  <c r="H18" i="60"/>
  <c r="F18" i="60"/>
  <c r="D18" i="60"/>
  <c r="C18" i="60"/>
  <c r="B18" i="60"/>
  <c r="R17" i="60"/>
  <c r="P17" i="60"/>
  <c r="N17" i="60"/>
  <c r="L17" i="60"/>
  <c r="J17" i="60"/>
  <c r="H17" i="60"/>
  <c r="F17" i="60"/>
  <c r="D17" i="60"/>
  <c r="C17" i="60"/>
  <c r="B17" i="60"/>
  <c r="R16" i="60"/>
  <c r="L16" i="60"/>
  <c r="J16" i="60"/>
  <c r="H16" i="60"/>
  <c r="F16" i="60"/>
  <c r="D16" i="60"/>
  <c r="C16" i="60"/>
  <c r="B16" i="60"/>
  <c r="R15" i="60"/>
  <c r="P15" i="60"/>
  <c r="N15" i="60"/>
  <c r="L15" i="60"/>
  <c r="J15" i="60"/>
  <c r="H15" i="60"/>
  <c r="F15" i="60"/>
  <c r="D15" i="60"/>
  <c r="C15" i="60"/>
  <c r="B15" i="60"/>
  <c r="R14" i="60"/>
  <c r="P14" i="60"/>
  <c r="N14" i="60"/>
  <c r="L14" i="60"/>
  <c r="J14" i="60"/>
  <c r="H14" i="60"/>
  <c r="F14" i="60"/>
  <c r="D14" i="60"/>
  <c r="C14" i="60"/>
  <c r="B14" i="60"/>
  <c r="R13" i="60"/>
  <c r="P13" i="60"/>
  <c r="N13" i="60"/>
  <c r="L13" i="60"/>
  <c r="J13" i="60"/>
  <c r="H13" i="60"/>
  <c r="F13" i="60"/>
  <c r="D13" i="60"/>
  <c r="C13" i="60"/>
  <c r="B13" i="60"/>
  <c r="R12" i="60"/>
  <c r="P12" i="60"/>
  <c r="N12" i="60"/>
  <c r="L12" i="60"/>
  <c r="J12" i="60"/>
  <c r="H12" i="60"/>
  <c r="F12" i="60"/>
  <c r="D12" i="60"/>
  <c r="C12" i="60"/>
  <c r="B12" i="60"/>
  <c r="R11" i="60"/>
  <c r="P11" i="60"/>
  <c r="N11" i="60"/>
  <c r="L11" i="60"/>
  <c r="J11" i="60"/>
  <c r="H11" i="60"/>
  <c r="F11" i="60"/>
  <c r="D11" i="60"/>
  <c r="C11" i="60"/>
  <c r="B11" i="60"/>
  <c r="R10" i="60"/>
  <c r="P10" i="60"/>
  <c r="N10" i="60"/>
  <c r="L10" i="60"/>
  <c r="J10" i="60"/>
  <c r="H10" i="60"/>
  <c r="F10" i="60"/>
  <c r="D10" i="60"/>
  <c r="C10" i="60"/>
  <c r="B10" i="60"/>
  <c r="R9" i="60"/>
  <c r="P9" i="60"/>
  <c r="N9" i="60"/>
  <c r="L9" i="60"/>
  <c r="J9" i="60"/>
  <c r="H9" i="60"/>
  <c r="F9" i="60"/>
  <c r="D9" i="60"/>
  <c r="C9" i="60"/>
  <c r="B9" i="60"/>
  <c r="R8" i="60"/>
  <c r="P8" i="60"/>
  <c r="N8" i="60"/>
  <c r="L8" i="60"/>
  <c r="J8" i="60"/>
  <c r="H8" i="60"/>
  <c r="F8" i="60"/>
  <c r="D8" i="60"/>
  <c r="C8" i="60"/>
  <c r="B8" i="60"/>
  <c r="R34" i="58"/>
  <c r="P34" i="58"/>
  <c r="N34" i="58"/>
  <c r="L34" i="58"/>
  <c r="J34" i="58"/>
  <c r="H34" i="58"/>
  <c r="F34" i="58"/>
  <c r="D34" i="58"/>
  <c r="C34" i="58"/>
  <c r="B34" i="58"/>
  <c r="R33" i="58"/>
  <c r="P33" i="58"/>
  <c r="N33" i="58"/>
  <c r="L33" i="58"/>
  <c r="J33" i="58"/>
  <c r="H33" i="58"/>
  <c r="F33" i="58"/>
  <c r="D33" i="58"/>
  <c r="C33" i="58"/>
  <c r="B33" i="58"/>
  <c r="R32" i="58"/>
  <c r="P32" i="58"/>
  <c r="N32" i="58"/>
  <c r="L32" i="58"/>
  <c r="J32" i="58"/>
  <c r="H32" i="58"/>
  <c r="F32" i="58"/>
  <c r="D32" i="58"/>
  <c r="C32" i="58"/>
  <c r="B32" i="58"/>
  <c r="R31" i="58"/>
  <c r="P31" i="58"/>
  <c r="N31" i="58"/>
  <c r="L31" i="58"/>
  <c r="J31" i="58"/>
  <c r="H31" i="58"/>
  <c r="F31" i="58"/>
  <c r="D31" i="58"/>
  <c r="C31" i="58"/>
  <c r="B31" i="58"/>
  <c r="R30" i="58"/>
  <c r="P30" i="58"/>
  <c r="N30" i="58"/>
  <c r="L30" i="58"/>
  <c r="J30" i="58"/>
  <c r="H30" i="58"/>
  <c r="F30" i="58"/>
  <c r="D30" i="58"/>
  <c r="C30" i="58"/>
  <c r="B30" i="58"/>
  <c r="R29" i="58"/>
  <c r="P29" i="58"/>
  <c r="N29" i="58"/>
  <c r="L29" i="58"/>
  <c r="J29" i="58"/>
  <c r="H29" i="58"/>
  <c r="F29" i="58"/>
  <c r="D29" i="58"/>
  <c r="C29" i="58"/>
  <c r="B29" i="58"/>
  <c r="R28" i="58"/>
  <c r="P28" i="58"/>
  <c r="N28" i="58"/>
  <c r="L28" i="58"/>
  <c r="J28" i="58"/>
  <c r="H28" i="58"/>
  <c r="F28" i="58"/>
  <c r="D28" i="58"/>
  <c r="C28" i="58"/>
  <c r="B28" i="58"/>
  <c r="R27" i="58"/>
  <c r="P27" i="58"/>
  <c r="N27" i="58"/>
  <c r="L27" i="58"/>
  <c r="J27" i="58"/>
  <c r="H27" i="58"/>
  <c r="F27" i="58"/>
  <c r="D27" i="58"/>
  <c r="C27" i="58"/>
  <c r="B27" i="58"/>
  <c r="R26" i="58"/>
  <c r="P26" i="58"/>
  <c r="N26" i="58"/>
  <c r="L26" i="58"/>
  <c r="J26" i="58"/>
  <c r="H26" i="58"/>
  <c r="F26" i="58"/>
  <c r="D26" i="58"/>
  <c r="C26" i="58"/>
  <c r="B26" i="58"/>
  <c r="R25" i="58"/>
  <c r="P25" i="58"/>
  <c r="N25" i="58"/>
  <c r="L25" i="58"/>
  <c r="J25" i="58"/>
  <c r="H25" i="58"/>
  <c r="F25" i="58"/>
  <c r="D25" i="58"/>
  <c r="C25" i="58"/>
  <c r="B25" i="58"/>
  <c r="R24" i="58"/>
  <c r="P24" i="58"/>
  <c r="N24" i="58"/>
  <c r="L24" i="58"/>
  <c r="J24" i="58"/>
  <c r="H24" i="58"/>
  <c r="F24" i="58"/>
  <c r="D24" i="58"/>
  <c r="C24" i="58"/>
  <c r="B24" i="58"/>
  <c r="R23" i="58"/>
  <c r="P23" i="58"/>
  <c r="N23" i="58"/>
  <c r="L23" i="58"/>
  <c r="J23" i="58"/>
  <c r="H23" i="58"/>
  <c r="F23" i="58"/>
  <c r="D23" i="58"/>
  <c r="C23" i="58"/>
  <c r="B23" i="58"/>
  <c r="R22" i="58"/>
  <c r="P22" i="58"/>
  <c r="N22" i="58"/>
  <c r="L22" i="58"/>
  <c r="J22" i="58"/>
  <c r="H22" i="58"/>
  <c r="F22" i="58"/>
  <c r="D22" i="58"/>
  <c r="C22" i="58"/>
  <c r="B22" i="58"/>
  <c r="R21" i="58"/>
  <c r="P21" i="58"/>
  <c r="N21" i="58"/>
  <c r="L21" i="58"/>
  <c r="J21" i="58"/>
  <c r="H21" i="58"/>
  <c r="F21" i="58"/>
  <c r="D21" i="58"/>
  <c r="C21" i="58"/>
  <c r="B21" i="58"/>
  <c r="R20" i="58"/>
  <c r="P20" i="58"/>
  <c r="N20" i="58"/>
  <c r="L20" i="58"/>
  <c r="J20" i="58"/>
  <c r="H20" i="58"/>
  <c r="F20" i="58"/>
  <c r="D20" i="58"/>
  <c r="C20" i="58"/>
  <c r="B20" i="58"/>
  <c r="R19" i="58"/>
  <c r="P19" i="58"/>
  <c r="N19" i="58"/>
  <c r="L19" i="58"/>
  <c r="J19" i="58"/>
  <c r="H19" i="58"/>
  <c r="F19" i="58"/>
  <c r="D19" i="58"/>
  <c r="C19" i="58"/>
  <c r="B19" i="58"/>
  <c r="R18" i="58"/>
  <c r="P18" i="58"/>
  <c r="N18" i="58"/>
  <c r="L18" i="58"/>
  <c r="J18" i="58"/>
  <c r="H18" i="58"/>
  <c r="F18" i="58"/>
  <c r="D18" i="58"/>
  <c r="C18" i="58"/>
  <c r="B18" i="58"/>
  <c r="R17" i="58"/>
  <c r="P17" i="58"/>
  <c r="N17" i="58"/>
  <c r="L17" i="58"/>
  <c r="J17" i="58"/>
  <c r="H17" i="58"/>
  <c r="F17" i="58"/>
  <c r="D17" i="58"/>
  <c r="C17" i="58"/>
  <c r="B17" i="58"/>
  <c r="R16" i="58"/>
  <c r="P16" i="58"/>
  <c r="N16" i="58"/>
  <c r="L16" i="58"/>
  <c r="J16" i="58"/>
  <c r="H16" i="58"/>
  <c r="F16" i="58"/>
  <c r="D16" i="58"/>
  <c r="C16" i="58"/>
  <c r="B16" i="58"/>
  <c r="R15" i="58"/>
  <c r="P15" i="58"/>
  <c r="N15" i="58"/>
  <c r="L15" i="58"/>
  <c r="J15" i="58"/>
  <c r="H15" i="58"/>
  <c r="F15" i="58"/>
  <c r="D15" i="58"/>
  <c r="C15" i="58"/>
  <c r="B15" i="58"/>
  <c r="R14" i="58"/>
  <c r="P14" i="58"/>
  <c r="N14" i="58"/>
  <c r="L14" i="58"/>
  <c r="J14" i="58"/>
  <c r="H14" i="58"/>
  <c r="F14" i="58"/>
  <c r="D14" i="58"/>
  <c r="C14" i="58"/>
  <c r="B14" i="58"/>
  <c r="R13" i="58"/>
  <c r="P13" i="58"/>
  <c r="N13" i="58"/>
  <c r="L13" i="58"/>
  <c r="J13" i="58"/>
  <c r="H13" i="58"/>
  <c r="F13" i="58"/>
  <c r="D13" i="58"/>
  <c r="C13" i="58"/>
  <c r="B13" i="58"/>
  <c r="R12" i="58"/>
  <c r="P12" i="58"/>
  <c r="N12" i="58"/>
  <c r="L12" i="58"/>
  <c r="J12" i="58"/>
  <c r="H12" i="58"/>
  <c r="F12" i="58"/>
  <c r="D12" i="58"/>
  <c r="C12" i="58"/>
  <c r="B12" i="58"/>
  <c r="R11" i="58"/>
  <c r="P11" i="58"/>
  <c r="N11" i="58"/>
  <c r="L11" i="58"/>
  <c r="J11" i="58"/>
  <c r="H11" i="58"/>
  <c r="F11" i="58"/>
  <c r="D11" i="58"/>
  <c r="C11" i="58"/>
  <c r="B11" i="58"/>
  <c r="R10" i="58"/>
  <c r="P10" i="58"/>
  <c r="N10" i="58"/>
  <c r="L10" i="58"/>
  <c r="J10" i="58"/>
  <c r="H10" i="58"/>
  <c r="F10" i="58"/>
  <c r="D10" i="58"/>
  <c r="C10" i="58"/>
  <c r="B10" i="58"/>
  <c r="R9" i="58"/>
  <c r="P9" i="58"/>
  <c r="N9" i="58"/>
  <c r="L9" i="58"/>
  <c r="J9" i="58"/>
  <c r="H9" i="58"/>
  <c r="F9" i="58"/>
  <c r="D9" i="58"/>
  <c r="C9" i="58"/>
  <c r="B9" i="58"/>
  <c r="R8" i="58"/>
  <c r="P8" i="58"/>
  <c r="N8" i="58"/>
  <c r="L8" i="58"/>
  <c r="J8" i="58"/>
  <c r="H8" i="58"/>
  <c r="F8" i="58"/>
  <c r="D8" i="58"/>
  <c r="C8" i="58"/>
  <c r="B8" i="58"/>
  <c r="R31" i="59"/>
  <c r="P31" i="59"/>
  <c r="N31" i="59"/>
  <c r="L31" i="59"/>
  <c r="J31" i="59"/>
  <c r="H31" i="59"/>
  <c r="F31" i="59"/>
  <c r="D31" i="59"/>
  <c r="C31" i="59"/>
  <c r="B31" i="59"/>
  <c r="R30" i="59"/>
  <c r="P30" i="59"/>
  <c r="N30" i="59"/>
  <c r="L30" i="59"/>
  <c r="J30" i="59"/>
  <c r="H30" i="59"/>
  <c r="F30" i="59"/>
  <c r="D30" i="59"/>
  <c r="C30" i="59"/>
  <c r="B30" i="59"/>
  <c r="R29" i="59"/>
  <c r="P29" i="59"/>
  <c r="N29" i="59"/>
  <c r="L29" i="59"/>
  <c r="J29" i="59"/>
  <c r="H29" i="59"/>
  <c r="F29" i="59"/>
  <c r="D29" i="59"/>
  <c r="C29" i="59"/>
  <c r="B29" i="59"/>
  <c r="R28" i="59"/>
  <c r="P28" i="59"/>
  <c r="N28" i="59"/>
  <c r="L28" i="59"/>
  <c r="J28" i="59"/>
  <c r="H28" i="59"/>
  <c r="F28" i="59"/>
  <c r="D28" i="59"/>
  <c r="C28" i="59"/>
  <c r="B28" i="59"/>
  <c r="R27" i="59"/>
  <c r="P27" i="59"/>
  <c r="N27" i="59"/>
  <c r="L27" i="59"/>
  <c r="J27" i="59"/>
  <c r="H27" i="59"/>
  <c r="F27" i="59"/>
  <c r="D27" i="59"/>
  <c r="C27" i="59"/>
  <c r="B27" i="59"/>
  <c r="R26" i="59"/>
  <c r="P26" i="59"/>
  <c r="N26" i="59"/>
  <c r="L26" i="59"/>
  <c r="J26" i="59"/>
  <c r="H26" i="59"/>
  <c r="F26" i="59"/>
  <c r="D26" i="59"/>
  <c r="C26" i="59"/>
  <c r="B26" i="59"/>
  <c r="R25" i="59"/>
  <c r="P25" i="59"/>
  <c r="N25" i="59"/>
  <c r="L25" i="59"/>
  <c r="J25" i="59"/>
  <c r="H25" i="59"/>
  <c r="F25" i="59"/>
  <c r="D25" i="59"/>
  <c r="C25" i="59"/>
  <c r="B25" i="59"/>
  <c r="R24" i="59"/>
  <c r="P24" i="59"/>
  <c r="N24" i="59"/>
  <c r="L24" i="59"/>
  <c r="J24" i="59"/>
  <c r="H24" i="59"/>
  <c r="F24" i="59"/>
  <c r="D24" i="59"/>
  <c r="C24" i="59"/>
  <c r="B24" i="59"/>
  <c r="R23" i="59"/>
  <c r="P23" i="59"/>
  <c r="N23" i="59"/>
  <c r="L23" i="59"/>
  <c r="J23" i="59"/>
  <c r="H23" i="59"/>
  <c r="F23" i="59"/>
  <c r="D23" i="59"/>
  <c r="C23" i="59"/>
  <c r="B23" i="59"/>
  <c r="R22" i="59"/>
  <c r="P22" i="59"/>
  <c r="N22" i="59"/>
  <c r="L22" i="59"/>
  <c r="J22" i="59"/>
  <c r="H22" i="59"/>
  <c r="F22" i="59"/>
  <c r="D22" i="59"/>
  <c r="C22" i="59"/>
  <c r="B22" i="59"/>
  <c r="R21" i="59"/>
  <c r="P21" i="59"/>
  <c r="N21" i="59"/>
  <c r="L21" i="59"/>
  <c r="J21" i="59"/>
  <c r="H21" i="59"/>
  <c r="F21" i="59"/>
  <c r="D21" i="59"/>
  <c r="C21" i="59"/>
  <c r="B21" i="59"/>
  <c r="R20" i="59"/>
  <c r="P20" i="59"/>
  <c r="N20" i="59"/>
  <c r="L20" i="59"/>
  <c r="J20" i="59"/>
  <c r="H20" i="59"/>
  <c r="F20" i="59"/>
  <c r="D20" i="59"/>
  <c r="C20" i="59"/>
  <c r="B20" i="59"/>
  <c r="R19" i="59"/>
  <c r="P19" i="59"/>
  <c r="N19" i="59"/>
  <c r="L19" i="59"/>
  <c r="J19" i="59"/>
  <c r="H19" i="59"/>
  <c r="F19" i="59"/>
  <c r="D19" i="59"/>
  <c r="C19" i="59"/>
  <c r="B19" i="59"/>
  <c r="R18" i="59"/>
  <c r="P18" i="59"/>
  <c r="N18" i="59"/>
  <c r="L18" i="59"/>
  <c r="J18" i="59"/>
  <c r="H18" i="59"/>
  <c r="F18" i="59"/>
  <c r="D18" i="59"/>
  <c r="C18" i="59"/>
  <c r="B18" i="59"/>
  <c r="R17" i="59"/>
  <c r="P17" i="59"/>
  <c r="N17" i="59"/>
  <c r="L17" i="59"/>
  <c r="J17" i="59"/>
  <c r="H17" i="59"/>
  <c r="F17" i="59"/>
  <c r="D17" i="59"/>
  <c r="C17" i="59"/>
  <c r="B17" i="59"/>
  <c r="R16" i="59"/>
  <c r="P16" i="59"/>
  <c r="N16" i="59"/>
  <c r="L16" i="59"/>
  <c r="J16" i="59"/>
  <c r="H16" i="59"/>
  <c r="F16" i="59"/>
  <c r="D16" i="59"/>
  <c r="C16" i="59"/>
  <c r="B16" i="59"/>
  <c r="R15" i="59"/>
  <c r="P15" i="59"/>
  <c r="N15" i="59"/>
  <c r="L15" i="59"/>
  <c r="J15" i="59"/>
  <c r="H15" i="59"/>
  <c r="F15" i="59"/>
  <c r="D15" i="59"/>
  <c r="C15" i="59"/>
  <c r="B15" i="59"/>
  <c r="R14" i="59"/>
  <c r="P14" i="59"/>
  <c r="N14" i="59"/>
  <c r="L14" i="59"/>
  <c r="J14" i="59"/>
  <c r="H14" i="59"/>
  <c r="F14" i="59"/>
  <c r="D14" i="59"/>
  <c r="C14" i="59"/>
  <c r="B14" i="59"/>
  <c r="R13" i="59"/>
  <c r="P13" i="59"/>
  <c r="N13" i="59"/>
  <c r="L13" i="59"/>
  <c r="J13" i="59"/>
  <c r="H13" i="59"/>
  <c r="F13" i="59"/>
  <c r="D13" i="59"/>
  <c r="C13" i="59"/>
  <c r="B13" i="59"/>
  <c r="R12" i="59"/>
  <c r="P12" i="59"/>
  <c r="N12" i="59"/>
  <c r="L12" i="59"/>
  <c r="J12" i="59"/>
  <c r="H12" i="59"/>
  <c r="F12" i="59"/>
  <c r="D12" i="59"/>
  <c r="C12" i="59"/>
  <c r="B12" i="59"/>
  <c r="R11" i="59"/>
  <c r="P11" i="59"/>
  <c r="N11" i="59"/>
  <c r="L11" i="59"/>
  <c r="J11" i="59"/>
  <c r="H11" i="59"/>
  <c r="F11" i="59"/>
  <c r="D11" i="59"/>
  <c r="C11" i="59"/>
  <c r="B11" i="59"/>
  <c r="R10" i="59"/>
  <c r="P10" i="59"/>
  <c r="N10" i="59"/>
  <c r="L10" i="59"/>
  <c r="J10" i="59"/>
  <c r="H10" i="59"/>
  <c r="F10" i="59"/>
  <c r="D10" i="59"/>
  <c r="C10" i="59"/>
  <c r="B10" i="59"/>
  <c r="R9" i="59"/>
  <c r="P9" i="59"/>
  <c r="N9" i="59"/>
  <c r="L9" i="59"/>
  <c r="J9" i="59"/>
  <c r="H9" i="59"/>
  <c r="F9" i="59"/>
  <c r="D9" i="59"/>
  <c r="C9" i="59"/>
  <c r="B9" i="59"/>
  <c r="R8" i="59"/>
  <c r="P8" i="59"/>
  <c r="N8" i="59"/>
  <c r="L8" i="59"/>
  <c r="J8" i="59"/>
  <c r="H8" i="59"/>
  <c r="F8" i="59"/>
  <c r="D8" i="59"/>
  <c r="C8" i="59"/>
  <c r="B8" i="59"/>
  <c r="R43" i="56"/>
  <c r="L43" i="56"/>
  <c r="J43" i="56"/>
  <c r="H43" i="56"/>
  <c r="F43" i="56"/>
  <c r="D43" i="56"/>
  <c r="C43" i="56"/>
  <c r="B43" i="56"/>
  <c r="R42" i="56"/>
  <c r="P42" i="56"/>
  <c r="N42" i="56"/>
  <c r="L42" i="56"/>
  <c r="J42" i="56"/>
  <c r="H42" i="56"/>
  <c r="F42" i="56"/>
  <c r="D42" i="56"/>
  <c r="C42" i="56"/>
  <c r="B42" i="56"/>
  <c r="R41" i="56"/>
  <c r="P41" i="56"/>
  <c r="N41" i="56"/>
  <c r="L41" i="56"/>
  <c r="J41" i="56"/>
  <c r="H41" i="56"/>
  <c r="F41" i="56"/>
  <c r="D41" i="56"/>
  <c r="C41" i="56"/>
  <c r="B41" i="56"/>
  <c r="R40" i="56"/>
  <c r="F40" i="56"/>
  <c r="D40" i="56"/>
  <c r="C40" i="56"/>
  <c r="B40" i="56"/>
  <c r="R39" i="56"/>
  <c r="P39" i="56"/>
  <c r="N39" i="56"/>
  <c r="L39" i="56"/>
  <c r="J39" i="56"/>
  <c r="H39" i="56"/>
  <c r="F39" i="56"/>
  <c r="D39" i="56"/>
  <c r="C39" i="56"/>
  <c r="B39" i="56"/>
  <c r="R38" i="56"/>
  <c r="P38" i="56"/>
  <c r="N38" i="56"/>
  <c r="L38" i="56"/>
  <c r="J38" i="56"/>
  <c r="H38" i="56"/>
  <c r="F38" i="56"/>
  <c r="D38" i="56"/>
  <c r="C38" i="56"/>
  <c r="B38" i="56"/>
  <c r="R37" i="56"/>
  <c r="P37" i="56"/>
  <c r="N37" i="56"/>
  <c r="L37" i="56"/>
  <c r="J37" i="56"/>
  <c r="H37" i="56"/>
  <c r="F37" i="56"/>
  <c r="D37" i="56"/>
  <c r="C37" i="56"/>
  <c r="B37" i="56"/>
  <c r="R36" i="56"/>
  <c r="P36" i="56"/>
  <c r="N36" i="56"/>
  <c r="L36" i="56"/>
  <c r="J36" i="56"/>
  <c r="H36" i="56"/>
  <c r="F36" i="56"/>
  <c r="D36" i="56"/>
  <c r="C36" i="56"/>
  <c r="B36" i="56"/>
  <c r="R35" i="56"/>
  <c r="P35" i="56"/>
  <c r="N35" i="56"/>
  <c r="L35" i="56"/>
  <c r="J35" i="56"/>
  <c r="H35" i="56"/>
  <c r="F35" i="56"/>
  <c r="D35" i="56"/>
  <c r="C35" i="56"/>
  <c r="B35" i="56"/>
  <c r="R34" i="56"/>
  <c r="P34" i="56"/>
  <c r="N34" i="56"/>
  <c r="L34" i="56"/>
  <c r="J34" i="56"/>
  <c r="H34" i="56"/>
  <c r="F34" i="56"/>
  <c r="D34" i="56"/>
  <c r="C34" i="56"/>
  <c r="B34" i="56"/>
  <c r="R33" i="56"/>
  <c r="P33" i="56"/>
  <c r="N33" i="56"/>
  <c r="L33" i="56"/>
  <c r="J33" i="56"/>
  <c r="H33" i="56"/>
  <c r="F33" i="56"/>
  <c r="D33" i="56"/>
  <c r="C33" i="56"/>
  <c r="B33" i="56"/>
  <c r="R32" i="56"/>
  <c r="P32" i="56"/>
  <c r="N32" i="56"/>
  <c r="L32" i="56"/>
  <c r="J32" i="56"/>
  <c r="H32" i="56"/>
  <c r="F32" i="56"/>
  <c r="D32" i="56"/>
  <c r="C32" i="56"/>
  <c r="B32" i="56"/>
  <c r="R31" i="56"/>
  <c r="P31" i="56"/>
  <c r="N31" i="56"/>
  <c r="L31" i="56"/>
  <c r="J31" i="56"/>
  <c r="H31" i="56"/>
  <c r="F31" i="56"/>
  <c r="D31" i="56"/>
  <c r="C31" i="56"/>
  <c r="B31" i="56"/>
  <c r="R30" i="56"/>
  <c r="P30" i="56"/>
  <c r="N30" i="56"/>
  <c r="L30" i="56"/>
  <c r="J30" i="56"/>
  <c r="H30" i="56"/>
  <c r="F30" i="56"/>
  <c r="D30" i="56"/>
  <c r="C30" i="56"/>
  <c r="B30" i="56"/>
  <c r="R29" i="56"/>
  <c r="P29" i="56"/>
  <c r="N29" i="56"/>
  <c r="L29" i="56"/>
  <c r="J29" i="56"/>
  <c r="H29" i="56"/>
  <c r="F29" i="56"/>
  <c r="D29" i="56"/>
  <c r="C29" i="56"/>
  <c r="B29" i="56"/>
  <c r="R28" i="56"/>
  <c r="P28" i="56"/>
  <c r="N28" i="56"/>
  <c r="L28" i="56"/>
  <c r="J28" i="56"/>
  <c r="H28" i="56"/>
  <c r="F28" i="56"/>
  <c r="D28" i="56"/>
  <c r="C28" i="56"/>
  <c r="B28" i="56"/>
  <c r="R27" i="56"/>
  <c r="P27" i="56"/>
  <c r="N27" i="56"/>
  <c r="L27" i="56"/>
  <c r="J27" i="56"/>
  <c r="H27" i="56"/>
  <c r="F27" i="56"/>
  <c r="D27" i="56"/>
  <c r="C27" i="56"/>
  <c r="B27" i="56"/>
  <c r="R26" i="56"/>
  <c r="F26" i="56"/>
  <c r="D26" i="56"/>
  <c r="C26" i="56"/>
  <c r="B26" i="56"/>
  <c r="R25" i="56"/>
  <c r="L25" i="56"/>
  <c r="J25" i="56"/>
  <c r="H25" i="56"/>
  <c r="F25" i="56"/>
  <c r="D25" i="56"/>
  <c r="C25" i="56"/>
  <c r="B25" i="56"/>
  <c r="R24" i="56"/>
  <c r="P24" i="56"/>
  <c r="N24" i="56"/>
  <c r="L24" i="56"/>
  <c r="J24" i="56"/>
  <c r="H24" i="56"/>
  <c r="F24" i="56"/>
  <c r="D24" i="56"/>
  <c r="C24" i="56"/>
  <c r="B24" i="56"/>
  <c r="R23" i="56"/>
  <c r="P23" i="56"/>
  <c r="N23" i="56"/>
  <c r="L23" i="56"/>
  <c r="J23" i="56"/>
  <c r="H23" i="56"/>
  <c r="F23" i="56"/>
  <c r="D23" i="56"/>
  <c r="C23" i="56"/>
  <c r="B23" i="56"/>
  <c r="R22" i="56"/>
  <c r="P22" i="56"/>
  <c r="N22" i="56"/>
  <c r="L22" i="56"/>
  <c r="J22" i="56"/>
  <c r="H22" i="56"/>
  <c r="F22" i="56"/>
  <c r="D22" i="56"/>
  <c r="C22" i="56"/>
  <c r="B22" i="56"/>
  <c r="R21" i="56"/>
  <c r="F21" i="56"/>
  <c r="D21" i="56"/>
  <c r="C21" i="56"/>
  <c r="B21" i="56"/>
  <c r="R20" i="56"/>
  <c r="P20" i="56"/>
  <c r="N20" i="56"/>
  <c r="L20" i="56"/>
  <c r="J20" i="56"/>
  <c r="H20" i="56"/>
  <c r="F20" i="56"/>
  <c r="D20" i="56"/>
  <c r="C20" i="56"/>
  <c r="B20" i="56"/>
  <c r="R19" i="56"/>
  <c r="P19" i="56"/>
  <c r="N19" i="56"/>
  <c r="L19" i="56"/>
  <c r="J19" i="56"/>
  <c r="H19" i="56"/>
  <c r="F19" i="56"/>
  <c r="D19" i="56"/>
  <c r="C19" i="56"/>
  <c r="B19" i="56"/>
  <c r="R18" i="56"/>
  <c r="P18" i="56"/>
  <c r="N18" i="56"/>
  <c r="L18" i="56"/>
  <c r="J18" i="56"/>
  <c r="H18" i="56"/>
  <c r="F18" i="56"/>
  <c r="D18" i="56"/>
  <c r="C18" i="56"/>
  <c r="B18" i="56"/>
  <c r="R17" i="56"/>
  <c r="P17" i="56"/>
  <c r="N17" i="56"/>
  <c r="L17" i="56"/>
  <c r="J17" i="56"/>
  <c r="H17" i="56"/>
  <c r="F17" i="56"/>
  <c r="D17" i="56"/>
  <c r="C17" i="56"/>
  <c r="B17" i="56"/>
  <c r="R16" i="56"/>
  <c r="P16" i="56"/>
  <c r="N16" i="56"/>
  <c r="L16" i="56"/>
  <c r="J16" i="56"/>
  <c r="H16" i="56"/>
  <c r="F16" i="56"/>
  <c r="D16" i="56"/>
  <c r="C16" i="56"/>
  <c r="B16" i="56"/>
  <c r="R15" i="56"/>
  <c r="P15" i="56"/>
  <c r="N15" i="56"/>
  <c r="L15" i="56"/>
  <c r="J15" i="56"/>
  <c r="H15" i="56"/>
  <c r="F15" i="56"/>
  <c r="D15" i="56"/>
  <c r="C15" i="56"/>
  <c r="B15" i="56"/>
  <c r="R14" i="56"/>
  <c r="P14" i="56"/>
  <c r="N14" i="56"/>
  <c r="L14" i="56"/>
  <c r="J14" i="56"/>
  <c r="H14" i="56"/>
  <c r="F14" i="56"/>
  <c r="D14" i="56"/>
  <c r="C14" i="56"/>
  <c r="B14" i="56"/>
  <c r="R13" i="56"/>
  <c r="P13" i="56"/>
  <c r="N13" i="56"/>
  <c r="L13" i="56"/>
  <c r="J13" i="56"/>
  <c r="H13" i="56"/>
  <c r="F13" i="56"/>
  <c r="D13" i="56"/>
  <c r="C13" i="56"/>
  <c r="B13" i="56"/>
  <c r="R12" i="56"/>
  <c r="P12" i="56"/>
  <c r="N12" i="56"/>
  <c r="L12" i="56"/>
  <c r="J12" i="56"/>
  <c r="H12" i="56"/>
  <c r="F12" i="56"/>
  <c r="D12" i="56"/>
  <c r="C12" i="56"/>
  <c r="B12" i="56"/>
  <c r="R11" i="56"/>
  <c r="P11" i="56"/>
  <c r="N11" i="56"/>
  <c r="L11" i="56"/>
  <c r="J11" i="56"/>
  <c r="H11" i="56"/>
  <c r="F11" i="56"/>
  <c r="D11" i="56"/>
  <c r="C11" i="56"/>
  <c r="B11" i="56"/>
  <c r="R10" i="56"/>
  <c r="P10" i="56"/>
  <c r="N10" i="56"/>
  <c r="L10" i="56"/>
  <c r="J10" i="56"/>
  <c r="H10" i="56"/>
  <c r="F10" i="56"/>
  <c r="D10" i="56"/>
  <c r="C10" i="56"/>
  <c r="B10" i="56"/>
  <c r="R9" i="56"/>
  <c r="H9" i="56"/>
  <c r="F9" i="56"/>
  <c r="D9" i="56"/>
  <c r="C9" i="56"/>
  <c r="B9" i="56"/>
  <c r="R8" i="56"/>
  <c r="P8" i="56"/>
  <c r="N8" i="56"/>
  <c r="L8" i="56"/>
  <c r="J8" i="56"/>
  <c r="H8" i="56"/>
  <c r="F8" i="56"/>
  <c r="D8" i="56"/>
  <c r="C8" i="56"/>
  <c r="B8" i="56"/>
  <c r="R43" i="57"/>
  <c r="L43" i="57"/>
  <c r="J43" i="57"/>
  <c r="H43" i="57"/>
  <c r="F43" i="57"/>
  <c r="D43" i="57"/>
  <c r="C43" i="57"/>
  <c r="B43" i="57"/>
  <c r="R42" i="57"/>
  <c r="P42" i="57"/>
  <c r="N42" i="57"/>
  <c r="L42" i="57"/>
  <c r="J42" i="57"/>
  <c r="H42" i="57"/>
  <c r="F42" i="57"/>
  <c r="D42" i="57"/>
  <c r="C42" i="57"/>
  <c r="B42" i="57"/>
  <c r="R41" i="57"/>
  <c r="P41" i="57"/>
  <c r="N41" i="57"/>
  <c r="L41" i="57"/>
  <c r="J41" i="57"/>
  <c r="H41" i="57"/>
  <c r="F41" i="57"/>
  <c r="D41" i="57"/>
  <c r="C41" i="57"/>
  <c r="B41" i="57"/>
  <c r="F40" i="57"/>
  <c r="D40" i="57"/>
  <c r="C40" i="57"/>
  <c r="B40" i="57"/>
  <c r="R39" i="57"/>
  <c r="P39" i="57"/>
  <c r="N39" i="57"/>
  <c r="L39" i="57"/>
  <c r="J39" i="57"/>
  <c r="H39" i="57"/>
  <c r="F39" i="57"/>
  <c r="D39" i="57"/>
  <c r="C39" i="57"/>
  <c r="B39" i="57"/>
  <c r="R38" i="57"/>
  <c r="P38" i="57"/>
  <c r="N38" i="57"/>
  <c r="L38" i="57"/>
  <c r="J38" i="57"/>
  <c r="H38" i="57"/>
  <c r="F38" i="57"/>
  <c r="D38" i="57"/>
  <c r="C38" i="57"/>
  <c r="B38" i="57"/>
  <c r="R37" i="57"/>
  <c r="P37" i="57"/>
  <c r="N37" i="57"/>
  <c r="L37" i="57"/>
  <c r="J37" i="57"/>
  <c r="H37" i="57"/>
  <c r="F37" i="57"/>
  <c r="D37" i="57"/>
  <c r="C37" i="57"/>
  <c r="B37" i="57"/>
  <c r="R36" i="57"/>
  <c r="P36" i="57"/>
  <c r="N36" i="57"/>
  <c r="L36" i="57"/>
  <c r="J36" i="57"/>
  <c r="H36" i="57"/>
  <c r="F36" i="57"/>
  <c r="D36" i="57"/>
  <c r="C36" i="57"/>
  <c r="B36" i="57"/>
  <c r="R35" i="57"/>
  <c r="P35" i="57"/>
  <c r="N35" i="57"/>
  <c r="L35" i="57"/>
  <c r="J35" i="57"/>
  <c r="H35" i="57"/>
  <c r="F35" i="57"/>
  <c r="D35" i="57"/>
  <c r="C35" i="57"/>
  <c r="B35" i="57"/>
  <c r="R34" i="57"/>
  <c r="P34" i="57"/>
  <c r="N34" i="57"/>
  <c r="L34" i="57"/>
  <c r="J34" i="57"/>
  <c r="H34" i="57"/>
  <c r="F34" i="57"/>
  <c r="D34" i="57"/>
  <c r="C34" i="57"/>
  <c r="B34" i="57"/>
  <c r="R33" i="57"/>
  <c r="P33" i="57"/>
  <c r="N33" i="57"/>
  <c r="L33" i="57"/>
  <c r="J33" i="57"/>
  <c r="H33" i="57"/>
  <c r="F33" i="57"/>
  <c r="D33" i="57"/>
  <c r="C33" i="57"/>
  <c r="B33" i="57"/>
  <c r="R32" i="57"/>
  <c r="P32" i="57"/>
  <c r="N32" i="57"/>
  <c r="L32" i="57"/>
  <c r="J32" i="57"/>
  <c r="H32" i="57"/>
  <c r="F32" i="57"/>
  <c r="D32" i="57"/>
  <c r="C32" i="57"/>
  <c r="B32" i="57"/>
  <c r="R31" i="57"/>
  <c r="P31" i="57"/>
  <c r="N31" i="57"/>
  <c r="L31" i="57"/>
  <c r="J31" i="57"/>
  <c r="H31" i="57"/>
  <c r="F31" i="57"/>
  <c r="D31" i="57"/>
  <c r="C31" i="57"/>
  <c r="B31" i="57"/>
  <c r="R30" i="57"/>
  <c r="P30" i="57"/>
  <c r="N30" i="57"/>
  <c r="L30" i="57"/>
  <c r="J30" i="57"/>
  <c r="H30" i="57"/>
  <c r="F30" i="57"/>
  <c r="D30" i="57"/>
  <c r="C30" i="57"/>
  <c r="B30" i="57"/>
  <c r="R29" i="57"/>
  <c r="P29" i="57"/>
  <c r="N29" i="57"/>
  <c r="L29" i="57"/>
  <c r="J29" i="57"/>
  <c r="H29" i="57"/>
  <c r="F29" i="57"/>
  <c r="D29" i="57"/>
  <c r="C29" i="57"/>
  <c r="B29" i="57"/>
  <c r="R28" i="57"/>
  <c r="P28" i="57"/>
  <c r="N28" i="57"/>
  <c r="L28" i="57"/>
  <c r="J28" i="57"/>
  <c r="H28" i="57"/>
  <c r="F28" i="57"/>
  <c r="D28" i="57"/>
  <c r="C28" i="57"/>
  <c r="B28" i="57"/>
  <c r="R27" i="57"/>
  <c r="P27" i="57"/>
  <c r="N27" i="57"/>
  <c r="L27" i="57"/>
  <c r="J27" i="57"/>
  <c r="H27" i="57"/>
  <c r="F27" i="57"/>
  <c r="D27" i="57"/>
  <c r="C27" i="57"/>
  <c r="B27" i="57"/>
  <c r="R26" i="57"/>
  <c r="F26" i="57"/>
  <c r="D26" i="57"/>
  <c r="C26" i="57"/>
  <c r="B26" i="57"/>
  <c r="R25" i="57"/>
  <c r="L25" i="57"/>
  <c r="J25" i="57"/>
  <c r="H25" i="57"/>
  <c r="F25" i="57"/>
  <c r="D25" i="57"/>
  <c r="C25" i="57"/>
  <c r="B25" i="57"/>
  <c r="R24" i="57"/>
  <c r="P24" i="57"/>
  <c r="N24" i="57"/>
  <c r="L24" i="57"/>
  <c r="J24" i="57"/>
  <c r="H24" i="57"/>
  <c r="F24" i="57"/>
  <c r="D24" i="57"/>
  <c r="C24" i="57"/>
  <c r="B24" i="57"/>
  <c r="R23" i="57"/>
  <c r="P23" i="57"/>
  <c r="N23" i="57"/>
  <c r="L23" i="57"/>
  <c r="J23" i="57"/>
  <c r="H23" i="57"/>
  <c r="F23" i="57"/>
  <c r="D23" i="57"/>
  <c r="C23" i="57"/>
  <c r="B23" i="57"/>
  <c r="R22" i="57"/>
  <c r="P22" i="57"/>
  <c r="N22" i="57"/>
  <c r="L22" i="57"/>
  <c r="J22" i="57"/>
  <c r="H22" i="57"/>
  <c r="F22" i="57"/>
  <c r="D22" i="57"/>
  <c r="C22" i="57"/>
  <c r="B22" i="57"/>
  <c r="R21" i="57"/>
  <c r="F21" i="57"/>
  <c r="D21" i="57"/>
  <c r="C21" i="57"/>
  <c r="B21" i="57"/>
  <c r="R20" i="57"/>
  <c r="P20" i="57"/>
  <c r="N20" i="57"/>
  <c r="L20" i="57"/>
  <c r="J20" i="57"/>
  <c r="H20" i="57"/>
  <c r="F20" i="57"/>
  <c r="D20" i="57"/>
  <c r="C20" i="57"/>
  <c r="B20" i="57"/>
  <c r="R19" i="57"/>
  <c r="P19" i="57"/>
  <c r="N19" i="57"/>
  <c r="L19" i="57"/>
  <c r="J19" i="57"/>
  <c r="H19" i="57"/>
  <c r="F19" i="57"/>
  <c r="D19" i="57"/>
  <c r="C19" i="57"/>
  <c r="B19" i="57"/>
  <c r="R18" i="57"/>
  <c r="P18" i="57"/>
  <c r="N18" i="57"/>
  <c r="L18" i="57"/>
  <c r="J18" i="57"/>
  <c r="H18" i="57"/>
  <c r="F18" i="57"/>
  <c r="D18" i="57"/>
  <c r="C18" i="57"/>
  <c r="B18" i="57"/>
  <c r="R17" i="57"/>
  <c r="P17" i="57"/>
  <c r="N17" i="57"/>
  <c r="L17" i="57"/>
  <c r="J17" i="57"/>
  <c r="H17" i="57"/>
  <c r="F17" i="57"/>
  <c r="D17" i="57"/>
  <c r="C17" i="57"/>
  <c r="B17" i="57"/>
  <c r="R16" i="57"/>
  <c r="P16" i="57"/>
  <c r="N16" i="57"/>
  <c r="L16" i="57"/>
  <c r="J16" i="57"/>
  <c r="H16" i="57"/>
  <c r="F16" i="57"/>
  <c r="D16" i="57"/>
  <c r="C16" i="57"/>
  <c r="B16" i="57"/>
  <c r="R15" i="57"/>
  <c r="P15" i="57"/>
  <c r="N15" i="57"/>
  <c r="L15" i="57"/>
  <c r="J15" i="57"/>
  <c r="H15" i="57"/>
  <c r="F15" i="57"/>
  <c r="D15" i="57"/>
  <c r="C15" i="57"/>
  <c r="B15" i="57"/>
  <c r="R14" i="57"/>
  <c r="P14" i="57"/>
  <c r="N14" i="57"/>
  <c r="L14" i="57"/>
  <c r="J14" i="57"/>
  <c r="H14" i="57"/>
  <c r="F14" i="57"/>
  <c r="D14" i="57"/>
  <c r="C14" i="57"/>
  <c r="B14" i="57"/>
  <c r="R13" i="57"/>
  <c r="P13" i="57"/>
  <c r="N13" i="57"/>
  <c r="L13" i="57"/>
  <c r="J13" i="57"/>
  <c r="H13" i="57"/>
  <c r="F13" i="57"/>
  <c r="D13" i="57"/>
  <c r="C13" i="57"/>
  <c r="B13" i="57"/>
  <c r="R12" i="57"/>
  <c r="P12" i="57"/>
  <c r="N12" i="57"/>
  <c r="L12" i="57"/>
  <c r="J12" i="57"/>
  <c r="H12" i="57"/>
  <c r="F12" i="57"/>
  <c r="D12" i="57"/>
  <c r="C12" i="57"/>
  <c r="B12" i="57"/>
  <c r="R11" i="57"/>
  <c r="P11" i="57"/>
  <c r="N11" i="57"/>
  <c r="L11" i="57"/>
  <c r="J11" i="57"/>
  <c r="H11" i="57"/>
  <c r="F11" i="57"/>
  <c r="D11" i="57"/>
  <c r="C11" i="57"/>
  <c r="B11" i="57"/>
  <c r="R10" i="57"/>
  <c r="P10" i="57"/>
  <c r="N10" i="57"/>
  <c r="L10" i="57"/>
  <c r="J10" i="57"/>
  <c r="H10" i="57"/>
  <c r="F10" i="57"/>
  <c r="D10" i="57"/>
  <c r="C10" i="57"/>
  <c r="B10" i="57"/>
  <c r="R9" i="57"/>
  <c r="H9" i="57"/>
  <c r="F9" i="57"/>
  <c r="D9" i="57"/>
  <c r="C9" i="57"/>
  <c r="B9" i="57"/>
  <c r="R8" i="57"/>
  <c r="P8" i="57"/>
  <c r="N8" i="57"/>
  <c r="L8" i="57"/>
  <c r="J8" i="57"/>
  <c r="H8" i="57"/>
  <c r="F8" i="57"/>
  <c r="D8" i="57"/>
  <c r="C8" i="57"/>
  <c r="B8" i="57"/>
  <c r="R33" i="54"/>
  <c r="P33" i="54"/>
  <c r="N33" i="54"/>
  <c r="L33" i="54"/>
  <c r="J33" i="54"/>
  <c r="H33" i="54"/>
  <c r="F33" i="54"/>
  <c r="D33" i="54"/>
  <c r="C33" i="54"/>
  <c r="B33" i="54"/>
  <c r="R32" i="54"/>
  <c r="P32" i="54"/>
  <c r="N32" i="54"/>
  <c r="L32" i="54"/>
  <c r="J32" i="54"/>
  <c r="H32" i="54"/>
  <c r="F32" i="54"/>
  <c r="D32" i="54"/>
  <c r="C32" i="54"/>
  <c r="B32" i="54"/>
  <c r="R31" i="54"/>
  <c r="P31" i="54"/>
  <c r="N31" i="54"/>
  <c r="L31" i="54"/>
  <c r="J31" i="54"/>
  <c r="H31" i="54"/>
  <c r="F31" i="54"/>
  <c r="D31" i="54"/>
  <c r="C31" i="54"/>
  <c r="B31" i="54"/>
  <c r="R30" i="54"/>
  <c r="P30" i="54"/>
  <c r="N30" i="54"/>
  <c r="L30" i="54"/>
  <c r="J30" i="54"/>
  <c r="H30" i="54"/>
  <c r="F30" i="54"/>
  <c r="D30" i="54"/>
  <c r="C30" i="54"/>
  <c r="B30" i="54"/>
  <c r="R29" i="54"/>
  <c r="P29" i="54"/>
  <c r="N29" i="54"/>
  <c r="L29" i="54"/>
  <c r="J29" i="54"/>
  <c r="H29" i="54"/>
  <c r="F29" i="54"/>
  <c r="D29" i="54"/>
  <c r="C29" i="54"/>
  <c r="B29" i="54"/>
  <c r="R28" i="54"/>
  <c r="P28" i="54"/>
  <c r="N28" i="54"/>
  <c r="L28" i="54"/>
  <c r="J28" i="54"/>
  <c r="H28" i="54"/>
  <c r="F28" i="54"/>
  <c r="D28" i="54"/>
  <c r="C28" i="54"/>
  <c r="B28" i="54"/>
  <c r="R27" i="54"/>
  <c r="P27" i="54"/>
  <c r="N27" i="54"/>
  <c r="L27" i="54"/>
  <c r="J27" i="54"/>
  <c r="H27" i="54"/>
  <c r="F27" i="54"/>
  <c r="D27" i="54"/>
  <c r="C27" i="54"/>
  <c r="B27" i="54"/>
  <c r="R26" i="54"/>
  <c r="N26" i="54"/>
  <c r="L26" i="54"/>
  <c r="J26" i="54"/>
  <c r="H26" i="54"/>
  <c r="F26" i="54"/>
  <c r="D26" i="54"/>
  <c r="C26" i="54"/>
  <c r="B26" i="54"/>
  <c r="R25" i="54"/>
  <c r="L25" i="54"/>
  <c r="J25" i="54"/>
  <c r="H25" i="54"/>
  <c r="F25" i="54"/>
  <c r="D25" i="54"/>
  <c r="C25" i="54"/>
  <c r="B25" i="54"/>
  <c r="R24" i="54"/>
  <c r="P24" i="54"/>
  <c r="N24" i="54"/>
  <c r="L24" i="54"/>
  <c r="J24" i="54"/>
  <c r="H24" i="54"/>
  <c r="F24" i="54"/>
  <c r="D24" i="54"/>
  <c r="C24" i="54"/>
  <c r="B24" i="54"/>
  <c r="R23" i="54"/>
  <c r="P23" i="54"/>
  <c r="N23" i="54"/>
  <c r="L23" i="54"/>
  <c r="J23" i="54"/>
  <c r="H23" i="54"/>
  <c r="F23" i="54"/>
  <c r="D23" i="54"/>
  <c r="C23" i="54"/>
  <c r="B23" i="54"/>
  <c r="R22" i="54"/>
  <c r="P22" i="54"/>
  <c r="N22" i="54"/>
  <c r="L22" i="54"/>
  <c r="J22" i="54"/>
  <c r="H22" i="54"/>
  <c r="F22" i="54"/>
  <c r="D22" i="54"/>
  <c r="C22" i="54"/>
  <c r="B22" i="54"/>
  <c r="R21" i="54"/>
  <c r="P21" i="54"/>
  <c r="N21" i="54"/>
  <c r="L21" i="54"/>
  <c r="J21" i="54"/>
  <c r="H21" i="54"/>
  <c r="F21" i="54"/>
  <c r="D21" i="54"/>
  <c r="C21" i="54"/>
  <c r="B21" i="54"/>
  <c r="R20" i="54"/>
  <c r="P20" i="54"/>
  <c r="N20" i="54"/>
  <c r="L20" i="54"/>
  <c r="J20" i="54"/>
  <c r="H20" i="54"/>
  <c r="F20" i="54"/>
  <c r="D20" i="54"/>
  <c r="C20" i="54"/>
  <c r="B20" i="54"/>
  <c r="R19" i="54"/>
  <c r="P19" i="54"/>
  <c r="N19" i="54"/>
  <c r="L19" i="54"/>
  <c r="J19" i="54"/>
  <c r="H19" i="54"/>
  <c r="F19" i="54"/>
  <c r="D19" i="54"/>
  <c r="C19" i="54"/>
  <c r="B19" i="54"/>
  <c r="R18" i="54"/>
  <c r="P18" i="54"/>
  <c r="N18" i="54"/>
  <c r="L18" i="54"/>
  <c r="J18" i="54"/>
  <c r="H18" i="54"/>
  <c r="F18" i="54"/>
  <c r="D18" i="54"/>
  <c r="C18" i="54"/>
  <c r="B18" i="54"/>
  <c r="R17" i="54"/>
  <c r="P17" i="54"/>
  <c r="N17" i="54"/>
  <c r="L17" i="54"/>
  <c r="J17" i="54"/>
  <c r="H17" i="54"/>
  <c r="F17" i="54"/>
  <c r="D17" i="54"/>
  <c r="C17" i="54"/>
  <c r="B17" i="54"/>
  <c r="R16" i="54"/>
  <c r="P16" i="54"/>
  <c r="N16" i="54"/>
  <c r="L16" i="54"/>
  <c r="J16" i="54"/>
  <c r="H16" i="54"/>
  <c r="F16" i="54"/>
  <c r="D16" i="54"/>
  <c r="C16" i="54"/>
  <c r="B16" i="54"/>
  <c r="R15" i="54"/>
  <c r="P15" i="54"/>
  <c r="N15" i="54"/>
  <c r="L15" i="54"/>
  <c r="J15" i="54"/>
  <c r="H15" i="54"/>
  <c r="F15" i="54"/>
  <c r="D15" i="54"/>
  <c r="C15" i="54"/>
  <c r="B15" i="54"/>
  <c r="R14" i="54"/>
  <c r="P14" i="54"/>
  <c r="N14" i="54"/>
  <c r="L14" i="54"/>
  <c r="J14" i="54"/>
  <c r="H14" i="54"/>
  <c r="F14" i="54"/>
  <c r="D14" i="54"/>
  <c r="C14" i="54"/>
  <c r="B14" i="54"/>
  <c r="R13" i="54"/>
  <c r="P13" i="54"/>
  <c r="N13" i="54"/>
  <c r="L13" i="54"/>
  <c r="J13" i="54"/>
  <c r="H13" i="54"/>
  <c r="F13" i="54"/>
  <c r="D13" i="54"/>
  <c r="C13" i="54"/>
  <c r="B13" i="54"/>
  <c r="R12" i="54"/>
  <c r="P12" i="54"/>
  <c r="N12" i="54"/>
  <c r="L12" i="54"/>
  <c r="J12" i="54"/>
  <c r="H12" i="54"/>
  <c r="F12" i="54"/>
  <c r="D12" i="54"/>
  <c r="C12" i="54"/>
  <c r="B12" i="54"/>
  <c r="R11" i="54"/>
  <c r="P11" i="54"/>
  <c r="N11" i="54"/>
  <c r="L11" i="54"/>
  <c r="J11" i="54"/>
  <c r="H11" i="54"/>
  <c r="F11" i="54"/>
  <c r="D11" i="54"/>
  <c r="C11" i="54"/>
  <c r="B11" i="54"/>
  <c r="R10" i="54"/>
  <c r="P10" i="54"/>
  <c r="N10" i="54"/>
  <c r="L10" i="54"/>
  <c r="J10" i="54"/>
  <c r="H10" i="54"/>
  <c r="F10" i="54"/>
  <c r="D10" i="54"/>
  <c r="C10" i="54"/>
  <c r="B10" i="54"/>
  <c r="R9" i="54"/>
  <c r="P9" i="54"/>
  <c r="N9" i="54"/>
  <c r="L9" i="54"/>
  <c r="J9" i="54"/>
  <c r="H9" i="54"/>
  <c r="F9" i="54"/>
  <c r="D9" i="54"/>
  <c r="C9" i="54"/>
  <c r="B9" i="54"/>
  <c r="R8" i="54"/>
  <c r="P8" i="54"/>
  <c r="N8" i="54"/>
  <c r="L8" i="54"/>
  <c r="J8" i="54"/>
  <c r="H8" i="54"/>
  <c r="F8" i="54"/>
  <c r="D8" i="54"/>
  <c r="C8" i="54"/>
  <c r="B8" i="54"/>
  <c r="R33" i="55"/>
  <c r="P33" i="55"/>
  <c r="N33" i="55"/>
  <c r="L33" i="55"/>
  <c r="J33" i="55"/>
  <c r="H33" i="55"/>
  <c r="F33" i="55"/>
  <c r="D33" i="55"/>
  <c r="C33" i="55"/>
  <c r="B33" i="55"/>
  <c r="R32" i="55"/>
  <c r="P32" i="55"/>
  <c r="N32" i="55"/>
  <c r="L32" i="55"/>
  <c r="J32" i="55"/>
  <c r="H32" i="55"/>
  <c r="F32" i="55"/>
  <c r="D32" i="55"/>
  <c r="C32" i="55"/>
  <c r="B32" i="55"/>
  <c r="R31" i="55"/>
  <c r="P31" i="55"/>
  <c r="N31" i="55"/>
  <c r="L31" i="55"/>
  <c r="J31" i="55"/>
  <c r="H31" i="55"/>
  <c r="F31" i="55"/>
  <c r="D31" i="55"/>
  <c r="C31" i="55"/>
  <c r="B31" i="55"/>
  <c r="R30" i="55"/>
  <c r="P30" i="55"/>
  <c r="N30" i="55"/>
  <c r="L30" i="55"/>
  <c r="J30" i="55"/>
  <c r="H30" i="55"/>
  <c r="F30" i="55"/>
  <c r="D30" i="55"/>
  <c r="C30" i="55"/>
  <c r="B30" i="55"/>
  <c r="R29" i="55"/>
  <c r="P29" i="55"/>
  <c r="N29" i="55"/>
  <c r="L29" i="55"/>
  <c r="J29" i="55"/>
  <c r="H29" i="55"/>
  <c r="F29" i="55"/>
  <c r="D29" i="55"/>
  <c r="C29" i="55"/>
  <c r="B29" i="55"/>
  <c r="R28" i="55"/>
  <c r="P28" i="55"/>
  <c r="N28" i="55"/>
  <c r="L28" i="55"/>
  <c r="J28" i="55"/>
  <c r="H28" i="55"/>
  <c r="F28" i="55"/>
  <c r="D28" i="55"/>
  <c r="C28" i="55"/>
  <c r="B28" i="55"/>
  <c r="R27" i="55"/>
  <c r="P27" i="55"/>
  <c r="N27" i="55"/>
  <c r="L27" i="55"/>
  <c r="J27" i="55"/>
  <c r="H27" i="55"/>
  <c r="F27" i="55"/>
  <c r="D27" i="55"/>
  <c r="C27" i="55"/>
  <c r="B27" i="55"/>
  <c r="R26" i="55"/>
  <c r="N26" i="55"/>
  <c r="L26" i="55"/>
  <c r="J26" i="55"/>
  <c r="H26" i="55"/>
  <c r="F26" i="55"/>
  <c r="D26" i="55"/>
  <c r="C26" i="55"/>
  <c r="B26" i="55"/>
  <c r="R25" i="55"/>
  <c r="L25" i="55"/>
  <c r="J25" i="55"/>
  <c r="H25" i="55"/>
  <c r="F25" i="55"/>
  <c r="D25" i="55"/>
  <c r="C25" i="55"/>
  <c r="B25" i="55"/>
  <c r="R24" i="55"/>
  <c r="P24" i="55"/>
  <c r="N24" i="55"/>
  <c r="L24" i="55"/>
  <c r="J24" i="55"/>
  <c r="H24" i="55"/>
  <c r="F24" i="55"/>
  <c r="D24" i="55"/>
  <c r="C24" i="55"/>
  <c r="B24" i="55"/>
  <c r="R23" i="55"/>
  <c r="P23" i="55"/>
  <c r="N23" i="55"/>
  <c r="L23" i="55"/>
  <c r="J23" i="55"/>
  <c r="H23" i="55"/>
  <c r="F23" i="55"/>
  <c r="D23" i="55"/>
  <c r="C23" i="55"/>
  <c r="B23" i="55"/>
  <c r="R22" i="55"/>
  <c r="P22" i="55"/>
  <c r="N22" i="55"/>
  <c r="L22" i="55"/>
  <c r="J22" i="55"/>
  <c r="H22" i="55"/>
  <c r="F22" i="55"/>
  <c r="D22" i="55"/>
  <c r="C22" i="55"/>
  <c r="B22" i="55"/>
  <c r="R21" i="55"/>
  <c r="P21" i="55"/>
  <c r="N21" i="55"/>
  <c r="L21" i="55"/>
  <c r="J21" i="55"/>
  <c r="H21" i="55"/>
  <c r="F21" i="55"/>
  <c r="D21" i="55"/>
  <c r="C21" i="55"/>
  <c r="B21" i="55"/>
  <c r="R20" i="55"/>
  <c r="P20" i="55"/>
  <c r="N20" i="55"/>
  <c r="L20" i="55"/>
  <c r="J20" i="55"/>
  <c r="H20" i="55"/>
  <c r="F20" i="55"/>
  <c r="D20" i="55"/>
  <c r="C20" i="55"/>
  <c r="B20" i="55"/>
  <c r="R19" i="55"/>
  <c r="P19" i="55"/>
  <c r="N19" i="55"/>
  <c r="L19" i="55"/>
  <c r="J19" i="55"/>
  <c r="H19" i="55"/>
  <c r="F19" i="55"/>
  <c r="D19" i="55"/>
  <c r="C19" i="55"/>
  <c r="B19" i="55"/>
  <c r="R18" i="55"/>
  <c r="P18" i="55"/>
  <c r="N18" i="55"/>
  <c r="L18" i="55"/>
  <c r="J18" i="55"/>
  <c r="H18" i="55"/>
  <c r="F18" i="55"/>
  <c r="D18" i="55"/>
  <c r="C18" i="55"/>
  <c r="B18" i="55"/>
  <c r="R17" i="55"/>
  <c r="P17" i="55"/>
  <c r="N17" i="55"/>
  <c r="L17" i="55"/>
  <c r="J17" i="55"/>
  <c r="H17" i="55"/>
  <c r="F17" i="55"/>
  <c r="D17" i="55"/>
  <c r="C17" i="55"/>
  <c r="B17" i="55"/>
  <c r="R16" i="55"/>
  <c r="P16" i="55"/>
  <c r="N16" i="55"/>
  <c r="L16" i="55"/>
  <c r="J16" i="55"/>
  <c r="H16" i="55"/>
  <c r="F16" i="55"/>
  <c r="D16" i="55"/>
  <c r="C16" i="55"/>
  <c r="B16" i="55"/>
  <c r="R15" i="55"/>
  <c r="P15" i="55"/>
  <c r="N15" i="55"/>
  <c r="L15" i="55"/>
  <c r="J15" i="55"/>
  <c r="H15" i="55"/>
  <c r="F15" i="55"/>
  <c r="D15" i="55"/>
  <c r="C15" i="55"/>
  <c r="B15" i="55"/>
  <c r="R14" i="55"/>
  <c r="P14" i="55"/>
  <c r="N14" i="55"/>
  <c r="L14" i="55"/>
  <c r="J14" i="55"/>
  <c r="H14" i="55"/>
  <c r="F14" i="55"/>
  <c r="D14" i="55"/>
  <c r="C14" i="55"/>
  <c r="B14" i="55"/>
  <c r="R13" i="55"/>
  <c r="P13" i="55"/>
  <c r="N13" i="55"/>
  <c r="L13" i="55"/>
  <c r="J13" i="55"/>
  <c r="H13" i="55"/>
  <c r="F13" i="55"/>
  <c r="D13" i="55"/>
  <c r="C13" i="55"/>
  <c r="B13" i="55"/>
  <c r="R12" i="55"/>
  <c r="P12" i="55"/>
  <c r="N12" i="55"/>
  <c r="L12" i="55"/>
  <c r="J12" i="55"/>
  <c r="H12" i="55"/>
  <c r="F12" i="55"/>
  <c r="D12" i="55"/>
  <c r="C12" i="55"/>
  <c r="B12" i="55"/>
  <c r="R11" i="55"/>
  <c r="P11" i="55"/>
  <c r="N11" i="55"/>
  <c r="L11" i="55"/>
  <c r="J11" i="55"/>
  <c r="H11" i="55"/>
  <c r="F11" i="55"/>
  <c r="D11" i="55"/>
  <c r="C11" i="55"/>
  <c r="B11" i="55"/>
  <c r="R10" i="55"/>
  <c r="P10" i="55"/>
  <c r="N10" i="55"/>
  <c r="L10" i="55"/>
  <c r="J10" i="55"/>
  <c r="H10" i="55"/>
  <c r="F10" i="55"/>
  <c r="D10" i="55"/>
  <c r="C10" i="55"/>
  <c r="B10" i="55"/>
  <c r="R9" i="55"/>
  <c r="P9" i="55"/>
  <c r="N9" i="55"/>
  <c r="L9" i="55"/>
  <c r="J9" i="55"/>
  <c r="H9" i="55"/>
  <c r="F9" i="55"/>
  <c r="D9" i="55"/>
  <c r="C9" i="55"/>
  <c r="B9" i="55"/>
  <c r="R8" i="55"/>
  <c r="P8" i="55"/>
  <c r="N8" i="55"/>
  <c r="L8" i="55"/>
  <c r="J8" i="55"/>
  <c r="H8" i="55"/>
  <c r="F8" i="55"/>
  <c r="D8" i="55"/>
  <c r="C8" i="55"/>
  <c r="B8" i="55"/>
  <c r="P10" i="11"/>
  <c r="N10" i="11"/>
  <c r="L10" i="11"/>
  <c r="J10" i="11"/>
  <c r="H10" i="11"/>
  <c r="F10" i="11"/>
  <c r="D10" i="11"/>
  <c r="C10" i="11"/>
  <c r="B10" i="11"/>
  <c r="P9" i="11"/>
  <c r="N9" i="11"/>
  <c r="L9" i="11"/>
  <c r="J9" i="11"/>
  <c r="H9" i="11"/>
  <c r="F9" i="11"/>
  <c r="D9" i="11"/>
  <c r="C9" i="11"/>
  <c r="B9" i="11"/>
  <c r="P8" i="11"/>
  <c r="J8" i="11"/>
  <c r="H8" i="11"/>
  <c r="F8" i="11"/>
  <c r="D8" i="11"/>
  <c r="C8" i="11"/>
  <c r="B8" i="11"/>
  <c r="P10" i="9"/>
  <c r="N10" i="9"/>
  <c r="L10" i="9"/>
  <c r="J10" i="9"/>
  <c r="H10" i="9"/>
  <c r="F10" i="9"/>
  <c r="D10" i="9"/>
  <c r="C10" i="9"/>
  <c r="B10" i="9"/>
  <c r="P9" i="9"/>
  <c r="N9" i="9"/>
  <c r="L9" i="9"/>
  <c r="J9" i="9"/>
  <c r="H9" i="9"/>
  <c r="F9" i="9"/>
  <c r="D9" i="9"/>
  <c r="C9" i="9"/>
  <c r="B9" i="9"/>
  <c r="P8" i="9"/>
  <c r="J8" i="9"/>
  <c r="H8" i="9"/>
  <c r="F8" i="9"/>
  <c r="D8" i="9"/>
  <c r="C8" i="9"/>
  <c r="B8" i="9"/>
  <c r="R73" i="8"/>
  <c r="P73" i="8"/>
  <c r="N73" i="8"/>
  <c r="L73" i="8"/>
  <c r="J73" i="8"/>
  <c r="H73" i="8"/>
  <c r="F73" i="8"/>
  <c r="D73" i="8"/>
  <c r="C73" i="8"/>
  <c r="B73" i="8"/>
  <c r="R72" i="8"/>
  <c r="P72" i="8"/>
  <c r="N72" i="8"/>
  <c r="L72" i="8"/>
  <c r="J72" i="8"/>
  <c r="H72" i="8"/>
  <c r="F72" i="8"/>
  <c r="D72" i="8"/>
  <c r="C72" i="8"/>
  <c r="B72" i="8"/>
  <c r="R71" i="8"/>
  <c r="L71" i="8"/>
  <c r="J71" i="8"/>
  <c r="H71" i="8"/>
  <c r="F71" i="8"/>
  <c r="D71" i="8"/>
  <c r="C71" i="8"/>
  <c r="B71" i="8"/>
  <c r="R70" i="8"/>
  <c r="L70" i="8"/>
  <c r="J70" i="8"/>
  <c r="H70" i="8"/>
  <c r="F70" i="8"/>
  <c r="D70" i="8"/>
  <c r="C70" i="8"/>
  <c r="B70" i="8"/>
  <c r="R69" i="8"/>
  <c r="N69" i="8"/>
  <c r="L69" i="8"/>
  <c r="J69" i="8"/>
  <c r="H69" i="8"/>
  <c r="F69" i="8"/>
  <c r="D69" i="8"/>
  <c r="C69" i="8"/>
  <c r="B69" i="8"/>
  <c r="R68" i="8"/>
  <c r="N68" i="8"/>
  <c r="L68" i="8"/>
  <c r="J68" i="8"/>
  <c r="H68" i="8"/>
  <c r="F68" i="8"/>
  <c r="D68" i="8"/>
  <c r="C68" i="8"/>
  <c r="B68" i="8"/>
  <c r="R67" i="8"/>
  <c r="N67" i="8"/>
  <c r="L67" i="8"/>
  <c r="J67" i="8"/>
  <c r="H67" i="8"/>
  <c r="F67" i="8"/>
  <c r="D67" i="8"/>
  <c r="C67" i="8"/>
  <c r="B67" i="8"/>
  <c r="R66" i="8"/>
  <c r="P66" i="8"/>
  <c r="N66" i="8"/>
  <c r="L66" i="8"/>
  <c r="J66" i="8"/>
  <c r="H66" i="8"/>
  <c r="F66" i="8"/>
  <c r="D66" i="8"/>
  <c r="C66" i="8"/>
  <c r="B66" i="8"/>
  <c r="R65" i="8"/>
  <c r="P65" i="8"/>
  <c r="N65" i="8"/>
  <c r="L65" i="8"/>
  <c r="J65" i="8"/>
  <c r="H65" i="8"/>
  <c r="F65" i="8"/>
  <c r="D65" i="8"/>
  <c r="C65" i="8"/>
  <c r="B65" i="8"/>
  <c r="R64" i="8"/>
  <c r="P64" i="8"/>
  <c r="N64" i="8"/>
  <c r="L64" i="8"/>
  <c r="J64" i="8"/>
  <c r="H64" i="8"/>
  <c r="F64" i="8"/>
  <c r="D64" i="8"/>
  <c r="C64" i="8"/>
  <c r="B64" i="8"/>
  <c r="R63" i="8"/>
  <c r="J63" i="8"/>
  <c r="H63" i="8"/>
  <c r="F63" i="8"/>
  <c r="D63" i="8"/>
  <c r="C63" i="8"/>
  <c r="B63" i="8"/>
  <c r="R62" i="8"/>
  <c r="P62" i="8"/>
  <c r="N62" i="8"/>
  <c r="L62" i="8"/>
  <c r="J62" i="8"/>
  <c r="H62" i="8"/>
  <c r="F62" i="8"/>
  <c r="D62" i="8"/>
  <c r="C62" i="8"/>
  <c r="B62" i="8"/>
  <c r="R61" i="8"/>
  <c r="N61" i="8"/>
  <c r="L61" i="8"/>
  <c r="J61" i="8"/>
  <c r="H61" i="8"/>
  <c r="F61" i="8"/>
  <c r="D61" i="8"/>
  <c r="C61" i="8"/>
  <c r="B61" i="8"/>
  <c r="R60" i="8"/>
  <c r="L60" i="8"/>
  <c r="J60" i="8"/>
  <c r="H60" i="8"/>
  <c r="F60" i="8"/>
  <c r="D60" i="8"/>
  <c r="C60" i="8"/>
  <c r="B60" i="8"/>
  <c r="R59" i="8"/>
  <c r="L59" i="8"/>
  <c r="J59" i="8"/>
  <c r="H59" i="8"/>
  <c r="F59" i="8"/>
  <c r="D59" i="8"/>
  <c r="C59" i="8"/>
  <c r="B59" i="8"/>
  <c r="R58" i="8"/>
  <c r="L58" i="8"/>
  <c r="J58" i="8"/>
  <c r="H58" i="8"/>
  <c r="F58" i="8"/>
  <c r="D58" i="8"/>
  <c r="C58" i="8"/>
  <c r="B58" i="8"/>
  <c r="R57" i="8"/>
  <c r="N57" i="8"/>
  <c r="L57" i="8"/>
  <c r="J57" i="8"/>
  <c r="H57" i="8"/>
  <c r="F57" i="8"/>
  <c r="D57" i="8"/>
  <c r="C57" i="8"/>
  <c r="B57" i="8"/>
  <c r="R56" i="8"/>
  <c r="N56" i="8"/>
  <c r="L56" i="8"/>
  <c r="J56" i="8"/>
  <c r="H56" i="8"/>
  <c r="F56" i="8"/>
  <c r="D56" i="8"/>
  <c r="C56" i="8"/>
  <c r="B56" i="8"/>
  <c r="R55" i="8"/>
  <c r="P55" i="8"/>
  <c r="N55" i="8"/>
  <c r="L55" i="8"/>
  <c r="J55" i="8"/>
  <c r="H55" i="8"/>
  <c r="F55" i="8"/>
  <c r="D55" i="8"/>
  <c r="C55" i="8"/>
  <c r="B55" i="8"/>
  <c r="R54" i="8"/>
  <c r="J54" i="8"/>
  <c r="H54" i="8"/>
  <c r="F54" i="8"/>
  <c r="D54" i="8"/>
  <c r="C54" i="8"/>
  <c r="B54" i="8"/>
  <c r="R53" i="8"/>
  <c r="P53" i="8"/>
  <c r="N53" i="8"/>
  <c r="L53" i="8"/>
  <c r="J53" i="8"/>
  <c r="H53" i="8"/>
  <c r="F53" i="8"/>
  <c r="D53" i="8"/>
  <c r="C53" i="8"/>
  <c r="B53" i="8"/>
  <c r="R52" i="8"/>
  <c r="P52" i="8"/>
  <c r="N52" i="8"/>
  <c r="L52" i="8"/>
  <c r="J52" i="8"/>
  <c r="H52" i="8"/>
  <c r="F52" i="8"/>
  <c r="D52" i="8"/>
  <c r="C52" i="8"/>
  <c r="B52" i="8"/>
  <c r="R51" i="8"/>
  <c r="L51" i="8"/>
  <c r="J51" i="8"/>
  <c r="H51" i="8"/>
  <c r="F51" i="8"/>
  <c r="D51" i="8"/>
  <c r="C51" i="8"/>
  <c r="B51" i="8"/>
  <c r="R50" i="8"/>
  <c r="J50" i="8"/>
  <c r="H50" i="8"/>
  <c r="F50" i="8"/>
  <c r="D50" i="8"/>
  <c r="C50" i="8"/>
  <c r="B50" i="8"/>
  <c r="R49" i="8"/>
  <c r="N49" i="8"/>
  <c r="L49" i="8"/>
  <c r="J49" i="8"/>
  <c r="H49" i="8"/>
  <c r="F49" i="8"/>
  <c r="D49" i="8"/>
  <c r="C49" i="8"/>
  <c r="B49" i="8"/>
  <c r="R48" i="8"/>
  <c r="P48" i="8"/>
  <c r="N48" i="8"/>
  <c r="L48" i="8"/>
  <c r="J48" i="8"/>
  <c r="H48" i="8"/>
  <c r="F48" i="8"/>
  <c r="D48" i="8"/>
  <c r="C48" i="8"/>
  <c r="B48" i="8"/>
  <c r="R47" i="8"/>
  <c r="P47" i="8"/>
  <c r="N47" i="8"/>
  <c r="L47" i="8"/>
  <c r="J47" i="8"/>
  <c r="H47" i="8"/>
  <c r="F47" i="8"/>
  <c r="D47" i="8"/>
  <c r="C47" i="8"/>
  <c r="B47" i="8"/>
  <c r="R46" i="8"/>
  <c r="N46" i="8"/>
  <c r="L46" i="8"/>
  <c r="J46" i="8"/>
  <c r="H46" i="8"/>
  <c r="F46" i="8"/>
  <c r="D46" i="8"/>
  <c r="C46" i="8"/>
  <c r="B46" i="8"/>
  <c r="R45" i="8"/>
  <c r="P45" i="8"/>
  <c r="N45" i="8"/>
  <c r="L45" i="8"/>
  <c r="J45" i="8"/>
  <c r="H45" i="8"/>
  <c r="F45" i="8"/>
  <c r="D45" i="8"/>
  <c r="C45" i="8"/>
  <c r="B45" i="8"/>
  <c r="R44" i="8"/>
  <c r="P44" i="8"/>
  <c r="N44" i="8"/>
  <c r="L44" i="8"/>
  <c r="J44" i="8"/>
  <c r="H44" i="8"/>
  <c r="F44" i="8"/>
  <c r="D44" i="8"/>
  <c r="C44" i="8"/>
  <c r="B44" i="8"/>
  <c r="R43" i="8"/>
  <c r="P43" i="8"/>
  <c r="N43" i="8"/>
  <c r="L43" i="8"/>
  <c r="J43" i="8"/>
  <c r="H43" i="8"/>
  <c r="F43" i="8"/>
  <c r="D43" i="8"/>
  <c r="C43" i="8"/>
  <c r="B43" i="8"/>
  <c r="R42" i="8"/>
  <c r="P42" i="8"/>
  <c r="N42" i="8"/>
  <c r="L42" i="8"/>
  <c r="J42" i="8"/>
  <c r="H42" i="8"/>
  <c r="F42" i="8"/>
  <c r="D42" i="8"/>
  <c r="C42" i="8"/>
  <c r="B42" i="8"/>
  <c r="R41" i="8"/>
  <c r="P41" i="8"/>
  <c r="N41" i="8"/>
  <c r="L41" i="8"/>
  <c r="J41" i="8"/>
  <c r="H41" i="8"/>
  <c r="F41" i="8"/>
  <c r="D41" i="8"/>
  <c r="C41" i="8"/>
  <c r="B41" i="8"/>
  <c r="R40" i="8"/>
  <c r="N40" i="8"/>
  <c r="L40" i="8"/>
  <c r="J40" i="8"/>
  <c r="H40" i="8"/>
  <c r="F40" i="8"/>
  <c r="D40" i="8"/>
  <c r="C40" i="8"/>
  <c r="B40" i="8"/>
  <c r="R39" i="8"/>
  <c r="F39" i="8"/>
  <c r="D39" i="8"/>
  <c r="C39" i="8"/>
  <c r="B39" i="8"/>
  <c r="R38" i="8"/>
  <c r="P38" i="8"/>
  <c r="N38" i="8"/>
  <c r="L38" i="8"/>
  <c r="J38" i="8"/>
  <c r="H38" i="8"/>
  <c r="F38" i="8"/>
  <c r="D38" i="8"/>
  <c r="C38" i="8"/>
  <c r="B38" i="8"/>
  <c r="R37" i="8"/>
  <c r="P37" i="8"/>
  <c r="N37" i="8"/>
  <c r="L37" i="8"/>
  <c r="J37" i="8"/>
  <c r="H37" i="8"/>
  <c r="F37" i="8"/>
  <c r="D37" i="8"/>
  <c r="C37" i="8"/>
  <c r="B37" i="8"/>
  <c r="R36" i="8"/>
  <c r="N36" i="8"/>
  <c r="L36" i="8"/>
  <c r="J36" i="8"/>
  <c r="H36" i="8"/>
  <c r="F36" i="8"/>
  <c r="D36" i="8"/>
  <c r="C36" i="8"/>
  <c r="B36" i="8"/>
  <c r="R35" i="8"/>
  <c r="N35" i="8"/>
  <c r="L35" i="8"/>
  <c r="J35" i="8"/>
  <c r="H35" i="8"/>
  <c r="F35" i="8"/>
  <c r="D35" i="8"/>
  <c r="C35" i="8"/>
  <c r="B35" i="8"/>
  <c r="R34" i="8"/>
  <c r="P34" i="8"/>
  <c r="N34" i="8"/>
  <c r="L34" i="8"/>
  <c r="J34" i="8"/>
  <c r="H34" i="8"/>
  <c r="F34" i="8"/>
  <c r="D34" i="8"/>
  <c r="C34" i="8"/>
  <c r="B34" i="8"/>
  <c r="R33" i="8"/>
  <c r="P33" i="8"/>
  <c r="N33" i="8"/>
  <c r="L33" i="8"/>
  <c r="J33" i="8"/>
  <c r="H33" i="8"/>
  <c r="F33" i="8"/>
  <c r="D33" i="8"/>
  <c r="C33" i="8"/>
  <c r="B33" i="8"/>
  <c r="R32" i="8"/>
  <c r="P32" i="8"/>
  <c r="N32" i="8"/>
  <c r="L32" i="8"/>
  <c r="J32" i="8"/>
  <c r="H32" i="8"/>
  <c r="F32" i="8"/>
  <c r="D32" i="8"/>
  <c r="C32" i="8"/>
  <c r="B32" i="8"/>
  <c r="R31" i="8"/>
  <c r="P31" i="8"/>
  <c r="N31" i="8"/>
  <c r="L31" i="8"/>
  <c r="J31" i="8"/>
  <c r="H31" i="8"/>
  <c r="F31" i="8"/>
  <c r="D31" i="8"/>
  <c r="C31" i="8"/>
  <c r="B31" i="8"/>
  <c r="R30" i="8"/>
  <c r="F30" i="8"/>
  <c r="D30" i="8"/>
  <c r="C30" i="8"/>
  <c r="B30" i="8"/>
  <c r="R29" i="8"/>
  <c r="P29" i="8"/>
  <c r="N29" i="8"/>
  <c r="L29" i="8"/>
  <c r="J29" i="8"/>
  <c r="H29" i="8"/>
  <c r="F29" i="8"/>
  <c r="D29" i="8"/>
  <c r="C29" i="8"/>
  <c r="B29" i="8"/>
  <c r="R28" i="8"/>
  <c r="L28" i="8"/>
  <c r="J28" i="8"/>
  <c r="H28" i="8"/>
  <c r="F28" i="8"/>
  <c r="D28" i="8"/>
  <c r="C28" i="8"/>
  <c r="B28" i="8"/>
  <c r="R27" i="8"/>
  <c r="P27" i="8"/>
  <c r="N27" i="8"/>
  <c r="L27" i="8"/>
  <c r="J27" i="8"/>
  <c r="H27" i="8"/>
  <c r="F27" i="8"/>
  <c r="D27" i="8"/>
  <c r="C27" i="8"/>
  <c r="B27" i="8"/>
  <c r="R26" i="8"/>
  <c r="P26" i="8"/>
  <c r="N26" i="8"/>
  <c r="L26" i="8"/>
  <c r="J26" i="8"/>
  <c r="H26" i="8"/>
  <c r="F26" i="8"/>
  <c r="D26" i="8"/>
  <c r="C26" i="8"/>
  <c r="B26" i="8"/>
  <c r="R25" i="8"/>
  <c r="L25" i="8"/>
  <c r="J25" i="8"/>
  <c r="H25" i="8"/>
  <c r="F25" i="8"/>
  <c r="D25" i="8"/>
  <c r="C25" i="8"/>
  <c r="B25" i="8"/>
  <c r="R24" i="8"/>
  <c r="P24" i="8"/>
  <c r="N24" i="8"/>
  <c r="L24" i="8"/>
  <c r="J24" i="8"/>
  <c r="H24" i="8"/>
  <c r="F24" i="8"/>
  <c r="D24" i="8"/>
  <c r="C24" i="8"/>
  <c r="B24" i="8"/>
  <c r="R23" i="8"/>
  <c r="P23" i="8"/>
  <c r="N23" i="8"/>
  <c r="L23" i="8"/>
  <c r="J23" i="8"/>
  <c r="H23" i="8"/>
  <c r="F23" i="8"/>
  <c r="D23" i="8"/>
  <c r="C23" i="8"/>
  <c r="B23" i="8"/>
  <c r="R22" i="8"/>
  <c r="P22" i="8"/>
  <c r="N22" i="8"/>
  <c r="L22" i="8"/>
  <c r="J22" i="8"/>
  <c r="H22" i="8"/>
  <c r="F22" i="8"/>
  <c r="D22" i="8"/>
  <c r="C22" i="8"/>
  <c r="B22" i="8"/>
  <c r="R21" i="8"/>
  <c r="P21" i="8"/>
  <c r="N21" i="8"/>
  <c r="L21" i="8"/>
  <c r="J21" i="8"/>
  <c r="H21" i="8"/>
  <c r="F21" i="8"/>
  <c r="D21" i="8"/>
  <c r="C21" i="8"/>
  <c r="B21" i="8"/>
  <c r="R20" i="8"/>
  <c r="P20" i="8"/>
  <c r="N20" i="8"/>
  <c r="L20" i="8"/>
  <c r="J20" i="8"/>
  <c r="H20" i="8"/>
  <c r="F20" i="8"/>
  <c r="D20" i="8"/>
  <c r="C20" i="8"/>
  <c r="B20" i="8"/>
  <c r="R19" i="8"/>
  <c r="N19" i="8"/>
  <c r="L19" i="8"/>
  <c r="J19" i="8"/>
  <c r="H19" i="8"/>
  <c r="F19" i="8"/>
  <c r="D19" i="8"/>
  <c r="C19" i="8"/>
  <c r="B19" i="8"/>
  <c r="R18" i="8"/>
  <c r="P18" i="8"/>
  <c r="N18" i="8"/>
  <c r="L18" i="8"/>
  <c r="J18" i="8"/>
  <c r="H18" i="8"/>
  <c r="F18" i="8"/>
  <c r="D18" i="8"/>
  <c r="C18" i="8"/>
  <c r="B18" i="8"/>
  <c r="R17" i="8"/>
  <c r="P17" i="8"/>
  <c r="N17" i="8"/>
  <c r="L17" i="8"/>
  <c r="J17" i="8"/>
  <c r="H17" i="8"/>
  <c r="F17" i="8"/>
  <c r="D17" i="8"/>
  <c r="C17" i="8"/>
  <c r="B17" i="8"/>
  <c r="R16" i="8"/>
  <c r="P16" i="8"/>
  <c r="N16" i="8"/>
  <c r="L16" i="8"/>
  <c r="J16" i="8"/>
  <c r="H16" i="8"/>
  <c r="F16" i="8"/>
  <c r="D16" i="8"/>
  <c r="C16" i="8"/>
  <c r="B16" i="8"/>
  <c r="R15" i="8"/>
  <c r="P15" i="8"/>
  <c r="N15" i="8"/>
  <c r="L15" i="8"/>
  <c r="J15" i="8"/>
  <c r="H15" i="8"/>
  <c r="F15" i="8"/>
  <c r="D15" i="8"/>
  <c r="C15" i="8"/>
  <c r="B15" i="8"/>
  <c r="R14" i="8"/>
  <c r="J14" i="8"/>
  <c r="H14" i="8"/>
  <c r="F14" i="8"/>
  <c r="D14" i="8"/>
  <c r="C14" i="8"/>
  <c r="B14" i="8"/>
  <c r="R13" i="8"/>
  <c r="L13" i="8"/>
  <c r="J13" i="8"/>
  <c r="H13" i="8"/>
  <c r="F13" i="8"/>
  <c r="D13" i="8"/>
  <c r="C13" i="8"/>
  <c r="B13" i="8"/>
  <c r="R12" i="8"/>
  <c r="P12" i="8"/>
  <c r="N12" i="8"/>
  <c r="L12" i="8"/>
  <c r="J12" i="8"/>
  <c r="H12" i="8"/>
  <c r="F12" i="8"/>
  <c r="D12" i="8"/>
  <c r="C12" i="8"/>
  <c r="B12" i="8"/>
  <c r="R11" i="8"/>
  <c r="P11" i="8"/>
  <c r="N11" i="8"/>
  <c r="L11" i="8"/>
  <c r="J11" i="8"/>
  <c r="H11" i="8"/>
  <c r="F11" i="8"/>
  <c r="D11" i="8"/>
  <c r="C11" i="8"/>
  <c r="B11" i="8"/>
  <c r="R10" i="8"/>
  <c r="P10" i="8"/>
  <c r="N10" i="8"/>
  <c r="L10" i="8"/>
  <c r="J10" i="8"/>
  <c r="H10" i="8"/>
  <c r="F10" i="8"/>
  <c r="D10" i="8"/>
  <c r="C10" i="8"/>
  <c r="B10" i="8"/>
  <c r="R9" i="8"/>
  <c r="P9" i="8"/>
  <c r="N9" i="8"/>
  <c r="L9" i="8"/>
  <c r="J9" i="8"/>
  <c r="H9" i="8"/>
  <c r="F9" i="8"/>
  <c r="D9" i="8"/>
  <c r="C9" i="8"/>
  <c r="B9" i="8"/>
  <c r="R8" i="8"/>
  <c r="P8" i="8"/>
  <c r="N8" i="8"/>
  <c r="L8" i="8"/>
  <c r="J8" i="8"/>
  <c r="H8" i="8"/>
  <c r="F8" i="8"/>
  <c r="D8" i="8"/>
  <c r="C8" i="8"/>
  <c r="B8" i="8"/>
  <c r="R71" i="7"/>
  <c r="P71" i="7"/>
  <c r="N71" i="7"/>
  <c r="L71" i="7"/>
  <c r="J71" i="7"/>
  <c r="H71" i="7"/>
  <c r="F71" i="7"/>
  <c r="D71" i="7"/>
  <c r="C71" i="7"/>
  <c r="B71" i="7"/>
  <c r="R70" i="7"/>
  <c r="L70" i="7"/>
  <c r="J70" i="7"/>
  <c r="H70" i="7"/>
  <c r="F70" i="7"/>
  <c r="D70" i="7"/>
  <c r="C70" i="7"/>
  <c r="B70" i="7"/>
  <c r="R69" i="7"/>
  <c r="L69" i="7"/>
  <c r="J69" i="7"/>
  <c r="H69" i="7"/>
  <c r="F69" i="7"/>
  <c r="D69" i="7"/>
  <c r="C69" i="7"/>
  <c r="B69" i="7"/>
  <c r="R68" i="7"/>
  <c r="N68" i="7"/>
  <c r="L68" i="7"/>
  <c r="J68" i="7"/>
  <c r="H68" i="7"/>
  <c r="F68" i="7"/>
  <c r="D68" i="7"/>
  <c r="C68" i="7"/>
  <c r="B68" i="7"/>
  <c r="R67" i="7"/>
  <c r="N67" i="7"/>
  <c r="L67" i="7"/>
  <c r="J67" i="7"/>
  <c r="H67" i="7"/>
  <c r="F67" i="7"/>
  <c r="D67" i="7"/>
  <c r="C67" i="7"/>
  <c r="B67" i="7"/>
  <c r="R66" i="7"/>
  <c r="N66" i="7"/>
  <c r="L66" i="7"/>
  <c r="J66" i="7"/>
  <c r="H66" i="7"/>
  <c r="F66" i="7"/>
  <c r="D66" i="7"/>
  <c r="C66" i="7"/>
  <c r="B66" i="7"/>
  <c r="R65" i="7"/>
  <c r="P65" i="7"/>
  <c r="N65" i="7"/>
  <c r="L65" i="7"/>
  <c r="J65" i="7"/>
  <c r="H65" i="7"/>
  <c r="F65" i="7"/>
  <c r="D65" i="7"/>
  <c r="C65" i="7"/>
  <c r="B65" i="7"/>
  <c r="R64" i="7"/>
  <c r="P64" i="7"/>
  <c r="N64" i="7"/>
  <c r="L64" i="7"/>
  <c r="J64" i="7"/>
  <c r="H64" i="7"/>
  <c r="F64" i="7"/>
  <c r="D64" i="7"/>
  <c r="C64" i="7"/>
  <c r="B64" i="7"/>
  <c r="R63" i="7"/>
  <c r="N63" i="7"/>
  <c r="L63" i="7"/>
  <c r="J63" i="7"/>
  <c r="H63" i="7"/>
  <c r="F63" i="7"/>
  <c r="D63" i="7"/>
  <c r="C63" i="7"/>
  <c r="B63" i="7"/>
  <c r="R62" i="7"/>
  <c r="J62" i="7"/>
  <c r="H62" i="7"/>
  <c r="F62" i="7"/>
  <c r="D62" i="7"/>
  <c r="C62" i="7"/>
  <c r="B62" i="7"/>
  <c r="R61" i="7"/>
  <c r="L61" i="7"/>
  <c r="J61" i="7"/>
  <c r="H61" i="7"/>
  <c r="F61" i="7"/>
  <c r="D61" i="7"/>
  <c r="C61" i="7"/>
  <c r="B61" i="7"/>
  <c r="R60" i="7"/>
  <c r="N60" i="7"/>
  <c r="L60" i="7"/>
  <c r="J60" i="7"/>
  <c r="H60" i="7"/>
  <c r="F60" i="7"/>
  <c r="D60" i="7"/>
  <c r="C60" i="7"/>
  <c r="B60" i="7"/>
  <c r="R59" i="7"/>
  <c r="P59" i="7"/>
  <c r="L59" i="7"/>
  <c r="J59" i="7"/>
  <c r="H59" i="7"/>
  <c r="F59" i="7"/>
  <c r="D59" i="7"/>
  <c r="C59" i="7"/>
  <c r="B59" i="7"/>
  <c r="R58" i="7"/>
  <c r="L58" i="7"/>
  <c r="J58" i="7"/>
  <c r="H58" i="7"/>
  <c r="F58" i="7"/>
  <c r="D58" i="7"/>
  <c r="C58" i="7"/>
  <c r="B58" i="7"/>
  <c r="R57" i="7"/>
  <c r="L57" i="7"/>
  <c r="J57" i="7"/>
  <c r="H57" i="7"/>
  <c r="F57" i="7"/>
  <c r="D57" i="7"/>
  <c r="C57" i="7"/>
  <c r="B57" i="7"/>
  <c r="R56" i="7"/>
  <c r="N56" i="7"/>
  <c r="L56" i="7"/>
  <c r="J56" i="7"/>
  <c r="H56" i="7"/>
  <c r="F56" i="7"/>
  <c r="D56" i="7"/>
  <c r="C56" i="7"/>
  <c r="B56" i="7"/>
  <c r="R55" i="7"/>
  <c r="N55" i="7"/>
  <c r="L55" i="7"/>
  <c r="J55" i="7"/>
  <c r="H55" i="7"/>
  <c r="F55" i="7"/>
  <c r="D55" i="7"/>
  <c r="C55" i="7"/>
  <c r="B55" i="7"/>
  <c r="R54" i="7"/>
  <c r="P54" i="7"/>
  <c r="N54" i="7"/>
  <c r="L54" i="7"/>
  <c r="J54" i="7"/>
  <c r="H54" i="7"/>
  <c r="F54" i="7"/>
  <c r="D54" i="7"/>
  <c r="C54" i="7"/>
  <c r="B54" i="7"/>
  <c r="R53" i="7"/>
  <c r="J53" i="7"/>
  <c r="H53" i="7"/>
  <c r="F53" i="7"/>
  <c r="D53" i="7"/>
  <c r="C53" i="7"/>
  <c r="B53" i="7"/>
  <c r="R52" i="7"/>
  <c r="P52" i="7"/>
  <c r="N52" i="7"/>
  <c r="L52" i="7"/>
  <c r="J52" i="7"/>
  <c r="H52" i="7"/>
  <c r="F52" i="7"/>
  <c r="D52" i="7"/>
  <c r="C52" i="7"/>
  <c r="B52" i="7"/>
  <c r="R51" i="7"/>
  <c r="J51" i="7"/>
  <c r="H51" i="7"/>
  <c r="F51" i="7"/>
  <c r="D51" i="7"/>
  <c r="C51" i="7"/>
  <c r="B51" i="7"/>
  <c r="R50" i="7"/>
  <c r="L50" i="7"/>
  <c r="J50" i="7"/>
  <c r="H50" i="7"/>
  <c r="F50" i="7"/>
  <c r="D50" i="7"/>
  <c r="C50" i="7"/>
  <c r="B50" i="7"/>
  <c r="R49" i="7"/>
  <c r="N49" i="7"/>
  <c r="L49" i="7"/>
  <c r="J49" i="7"/>
  <c r="H49" i="7"/>
  <c r="F49" i="7"/>
  <c r="D49" i="7"/>
  <c r="C49" i="7"/>
  <c r="B49" i="7"/>
  <c r="R48" i="7"/>
  <c r="N48" i="7"/>
  <c r="L48" i="7"/>
  <c r="J48" i="7"/>
  <c r="H48" i="7"/>
  <c r="F48" i="7"/>
  <c r="D48" i="7"/>
  <c r="C48" i="7"/>
  <c r="B48" i="7"/>
  <c r="R47" i="7"/>
  <c r="P47" i="7"/>
  <c r="N47" i="7"/>
  <c r="L47" i="7"/>
  <c r="J47" i="7"/>
  <c r="H47" i="7"/>
  <c r="F47" i="7"/>
  <c r="D47" i="7"/>
  <c r="C47" i="7"/>
  <c r="B47" i="7"/>
  <c r="R46" i="7"/>
  <c r="P46" i="7"/>
  <c r="N46" i="7"/>
  <c r="L46" i="7"/>
  <c r="J46" i="7"/>
  <c r="H46" i="7"/>
  <c r="F46" i="7"/>
  <c r="D46" i="7"/>
  <c r="C46" i="7"/>
  <c r="B46" i="7"/>
  <c r="R45" i="7"/>
  <c r="P45" i="7"/>
  <c r="N45" i="7"/>
  <c r="L45" i="7"/>
  <c r="J45" i="7"/>
  <c r="H45" i="7"/>
  <c r="F45" i="7"/>
  <c r="D45" i="7"/>
  <c r="C45" i="7"/>
  <c r="B45" i="7"/>
  <c r="R44" i="7"/>
  <c r="P44" i="7"/>
  <c r="N44" i="7"/>
  <c r="L44" i="7"/>
  <c r="J44" i="7"/>
  <c r="H44" i="7"/>
  <c r="F44" i="7"/>
  <c r="D44" i="7"/>
  <c r="C44" i="7"/>
  <c r="B44" i="7"/>
  <c r="R43" i="7"/>
  <c r="P43" i="7"/>
  <c r="N43" i="7"/>
  <c r="L43" i="7"/>
  <c r="J43" i="7"/>
  <c r="H43" i="7"/>
  <c r="F43" i="7"/>
  <c r="D43" i="7"/>
  <c r="C43" i="7"/>
  <c r="B43" i="7"/>
  <c r="R42" i="7"/>
  <c r="P42" i="7"/>
  <c r="N42" i="7"/>
  <c r="L42" i="7"/>
  <c r="J42" i="7"/>
  <c r="H42" i="7"/>
  <c r="F42" i="7"/>
  <c r="D42" i="7"/>
  <c r="C42" i="7"/>
  <c r="B42" i="7"/>
  <c r="R41" i="7"/>
  <c r="P41" i="7"/>
  <c r="N41" i="7"/>
  <c r="L41" i="7"/>
  <c r="J41" i="7"/>
  <c r="H41" i="7"/>
  <c r="F41" i="7"/>
  <c r="D41" i="7"/>
  <c r="C41" i="7"/>
  <c r="B41" i="7"/>
  <c r="R40" i="7"/>
  <c r="N40" i="7"/>
  <c r="L40" i="7"/>
  <c r="J40" i="7"/>
  <c r="H40" i="7"/>
  <c r="F40" i="7"/>
  <c r="D40" i="7"/>
  <c r="C40" i="7"/>
  <c r="B40" i="7"/>
  <c r="R39" i="7"/>
  <c r="H39" i="7"/>
  <c r="F39" i="7"/>
  <c r="D39" i="7"/>
  <c r="C39" i="7"/>
  <c r="B39" i="7"/>
  <c r="R38" i="7"/>
  <c r="P38" i="7"/>
  <c r="N38" i="7"/>
  <c r="L38" i="7"/>
  <c r="J38" i="7"/>
  <c r="H38" i="7"/>
  <c r="F38" i="7"/>
  <c r="D38" i="7"/>
  <c r="C38" i="7"/>
  <c r="B38" i="7"/>
  <c r="R37" i="7"/>
  <c r="P37" i="7"/>
  <c r="N37" i="7"/>
  <c r="L37" i="7"/>
  <c r="J37" i="7"/>
  <c r="H37" i="7"/>
  <c r="F37" i="7"/>
  <c r="D37" i="7"/>
  <c r="C37" i="7"/>
  <c r="B37" i="7"/>
  <c r="R36" i="7"/>
  <c r="N36" i="7"/>
  <c r="L36" i="7"/>
  <c r="J36" i="7"/>
  <c r="H36" i="7"/>
  <c r="F36" i="7"/>
  <c r="D36" i="7"/>
  <c r="C36" i="7"/>
  <c r="B36" i="7"/>
  <c r="R35" i="7"/>
  <c r="N35" i="7"/>
  <c r="L35" i="7"/>
  <c r="J35" i="7"/>
  <c r="H35" i="7"/>
  <c r="F35" i="7"/>
  <c r="D35" i="7"/>
  <c r="C35" i="7"/>
  <c r="B35" i="7"/>
  <c r="R34" i="7"/>
  <c r="P34" i="7"/>
  <c r="N34" i="7"/>
  <c r="L34" i="7"/>
  <c r="J34" i="7"/>
  <c r="H34" i="7"/>
  <c r="F34" i="7"/>
  <c r="D34" i="7"/>
  <c r="C34" i="7"/>
  <c r="B34" i="7"/>
  <c r="R33" i="7"/>
  <c r="P33" i="7"/>
  <c r="N33" i="7"/>
  <c r="L33" i="7"/>
  <c r="J33" i="7"/>
  <c r="H33" i="7"/>
  <c r="F33" i="7"/>
  <c r="D33" i="7"/>
  <c r="C33" i="7"/>
  <c r="B33" i="7"/>
  <c r="R32" i="7"/>
  <c r="P32" i="7"/>
  <c r="N32" i="7"/>
  <c r="L32" i="7"/>
  <c r="J32" i="7"/>
  <c r="H32" i="7"/>
  <c r="F32" i="7"/>
  <c r="D32" i="7"/>
  <c r="C32" i="7"/>
  <c r="B32" i="7"/>
  <c r="R31" i="7"/>
  <c r="P31" i="7"/>
  <c r="N31" i="7"/>
  <c r="L31" i="7"/>
  <c r="J31" i="7"/>
  <c r="H31" i="7"/>
  <c r="F31" i="7"/>
  <c r="D31" i="7"/>
  <c r="C31" i="7"/>
  <c r="B31" i="7"/>
  <c r="R30" i="7"/>
  <c r="F30" i="7"/>
  <c r="D30" i="7"/>
  <c r="C30" i="7"/>
  <c r="B30" i="7"/>
  <c r="R29" i="7"/>
  <c r="P29" i="7"/>
  <c r="N29" i="7"/>
  <c r="L29" i="7"/>
  <c r="J29" i="7"/>
  <c r="H29" i="7"/>
  <c r="F29" i="7"/>
  <c r="D29" i="7"/>
  <c r="C29" i="7"/>
  <c r="B29" i="7"/>
  <c r="R28" i="7"/>
  <c r="L28" i="7"/>
  <c r="J28" i="7"/>
  <c r="H28" i="7"/>
  <c r="F28" i="7"/>
  <c r="D28" i="7"/>
  <c r="C28" i="7"/>
  <c r="B28" i="7"/>
  <c r="R27" i="7"/>
  <c r="P27" i="7"/>
  <c r="N27" i="7"/>
  <c r="L27" i="7"/>
  <c r="J27" i="7"/>
  <c r="H27" i="7"/>
  <c r="F27" i="7"/>
  <c r="D27" i="7"/>
  <c r="C27" i="7"/>
  <c r="B27" i="7"/>
  <c r="R26" i="7"/>
  <c r="P26" i="7"/>
  <c r="N26" i="7"/>
  <c r="L26" i="7"/>
  <c r="J26" i="7"/>
  <c r="H26" i="7"/>
  <c r="F26" i="7"/>
  <c r="D26" i="7"/>
  <c r="C26" i="7"/>
  <c r="B26" i="7"/>
  <c r="R25" i="7"/>
  <c r="L25" i="7"/>
  <c r="J25" i="7"/>
  <c r="H25" i="7"/>
  <c r="F25" i="7"/>
  <c r="D25" i="7"/>
  <c r="C25" i="7"/>
  <c r="B25" i="7"/>
  <c r="R24" i="7"/>
  <c r="P24" i="7"/>
  <c r="N24" i="7"/>
  <c r="L24" i="7"/>
  <c r="J24" i="7"/>
  <c r="H24" i="7"/>
  <c r="F24" i="7"/>
  <c r="D24" i="7"/>
  <c r="C24" i="7"/>
  <c r="B24" i="7"/>
  <c r="R23" i="7"/>
  <c r="P23" i="7"/>
  <c r="N23" i="7"/>
  <c r="L23" i="7"/>
  <c r="J23" i="7"/>
  <c r="H23" i="7"/>
  <c r="F23" i="7"/>
  <c r="D23" i="7"/>
  <c r="C23" i="7"/>
  <c r="B23" i="7"/>
  <c r="R22" i="7"/>
  <c r="P22" i="7"/>
  <c r="N22" i="7"/>
  <c r="L22" i="7"/>
  <c r="J22" i="7"/>
  <c r="H22" i="7"/>
  <c r="F22" i="7"/>
  <c r="D22" i="7"/>
  <c r="C22" i="7"/>
  <c r="B22" i="7"/>
  <c r="R21" i="7"/>
  <c r="P21" i="7"/>
  <c r="N21" i="7"/>
  <c r="L21" i="7"/>
  <c r="J21" i="7"/>
  <c r="H21" i="7"/>
  <c r="F21" i="7"/>
  <c r="D21" i="7"/>
  <c r="C21" i="7"/>
  <c r="B21" i="7"/>
  <c r="R20" i="7"/>
  <c r="P20" i="7"/>
  <c r="N20" i="7"/>
  <c r="L20" i="7"/>
  <c r="J20" i="7"/>
  <c r="H20" i="7"/>
  <c r="F20" i="7"/>
  <c r="D20" i="7"/>
  <c r="C20" i="7"/>
  <c r="B20" i="7"/>
  <c r="R19" i="7"/>
  <c r="N19" i="7"/>
  <c r="L19" i="7"/>
  <c r="J19" i="7"/>
  <c r="H19" i="7"/>
  <c r="F19" i="7"/>
  <c r="D19" i="7"/>
  <c r="C19" i="7"/>
  <c r="B19" i="7"/>
  <c r="R18" i="7"/>
  <c r="P18" i="7"/>
  <c r="N18" i="7"/>
  <c r="L18" i="7"/>
  <c r="J18" i="7"/>
  <c r="H18" i="7"/>
  <c r="F18" i="7"/>
  <c r="D18" i="7"/>
  <c r="C18" i="7"/>
  <c r="B18" i="7"/>
  <c r="R17" i="7"/>
  <c r="P17" i="7"/>
  <c r="N17" i="7"/>
  <c r="L17" i="7"/>
  <c r="J17" i="7"/>
  <c r="H17" i="7"/>
  <c r="F17" i="7"/>
  <c r="D17" i="7"/>
  <c r="C17" i="7"/>
  <c r="B17" i="7"/>
  <c r="R16" i="7"/>
  <c r="P16" i="7"/>
  <c r="N16" i="7"/>
  <c r="L16" i="7"/>
  <c r="J16" i="7"/>
  <c r="H16" i="7"/>
  <c r="F16" i="7"/>
  <c r="D16" i="7"/>
  <c r="C16" i="7"/>
  <c r="B16" i="7"/>
  <c r="R15" i="7"/>
  <c r="P15" i="7"/>
  <c r="N15" i="7"/>
  <c r="L15" i="7"/>
  <c r="J15" i="7"/>
  <c r="H15" i="7"/>
  <c r="F15" i="7"/>
  <c r="D15" i="7"/>
  <c r="C15" i="7"/>
  <c r="B15" i="7"/>
  <c r="R14" i="7"/>
  <c r="J14" i="7"/>
  <c r="H14" i="7"/>
  <c r="F14" i="7"/>
  <c r="D14" i="7"/>
  <c r="C14" i="7"/>
  <c r="B14" i="7"/>
  <c r="R13" i="7"/>
  <c r="L13" i="7"/>
  <c r="J13" i="7"/>
  <c r="H13" i="7"/>
  <c r="F13" i="7"/>
  <c r="D13" i="7"/>
  <c r="C13" i="7"/>
  <c r="B13" i="7"/>
  <c r="R12" i="7"/>
  <c r="P12" i="7"/>
  <c r="N12" i="7"/>
  <c r="L12" i="7"/>
  <c r="J12" i="7"/>
  <c r="H12" i="7"/>
  <c r="F12" i="7"/>
  <c r="D12" i="7"/>
  <c r="C12" i="7"/>
  <c r="B12" i="7"/>
  <c r="R11" i="7"/>
  <c r="P11" i="7"/>
  <c r="N11" i="7"/>
  <c r="L11" i="7"/>
  <c r="J11" i="7"/>
  <c r="H11" i="7"/>
  <c r="F11" i="7"/>
  <c r="D11" i="7"/>
  <c r="C11" i="7"/>
  <c r="B11" i="7"/>
  <c r="R10" i="7"/>
  <c r="P10" i="7"/>
  <c r="N10" i="7"/>
  <c r="L10" i="7"/>
  <c r="J10" i="7"/>
  <c r="H10" i="7"/>
  <c r="F10" i="7"/>
  <c r="D10" i="7"/>
  <c r="C10" i="7"/>
  <c r="B10" i="7"/>
  <c r="R9" i="7"/>
  <c r="P9" i="7"/>
  <c r="N9" i="7"/>
  <c r="L9" i="7"/>
  <c r="J9" i="7"/>
  <c r="H9" i="7"/>
  <c r="F9" i="7"/>
  <c r="D9" i="7"/>
  <c r="C9" i="7"/>
  <c r="B9" i="7"/>
  <c r="R8" i="7"/>
  <c r="P8" i="7"/>
  <c r="N8" i="7"/>
  <c r="L8" i="7"/>
  <c r="J8" i="7"/>
  <c r="H8" i="7"/>
  <c r="F8" i="7"/>
  <c r="D8" i="7"/>
  <c r="C8" i="7"/>
  <c r="B8" i="7"/>
  <c r="R34" i="24"/>
  <c r="P34" i="24"/>
  <c r="N34" i="24"/>
  <c r="L34" i="24"/>
  <c r="J34" i="24"/>
  <c r="H34" i="24"/>
  <c r="F34" i="24"/>
  <c r="D34" i="24"/>
  <c r="C34" i="24"/>
  <c r="B34" i="24"/>
  <c r="R33" i="24"/>
  <c r="F33" i="24"/>
  <c r="D33" i="24"/>
  <c r="C33" i="24"/>
  <c r="B33" i="24"/>
  <c r="R32" i="24"/>
  <c r="P32" i="24"/>
  <c r="N32" i="24"/>
  <c r="L32" i="24"/>
  <c r="J32" i="24"/>
  <c r="H32" i="24"/>
  <c r="F32" i="24"/>
  <c r="D32" i="24"/>
  <c r="C32" i="24"/>
  <c r="B32" i="24"/>
  <c r="R31" i="24"/>
  <c r="P31" i="24"/>
  <c r="N31" i="24"/>
  <c r="L31" i="24"/>
  <c r="J31" i="24"/>
  <c r="H31" i="24"/>
  <c r="F31" i="24"/>
  <c r="D31" i="24"/>
  <c r="C31" i="24"/>
  <c r="B31" i="24"/>
  <c r="R30" i="24"/>
  <c r="P30" i="24"/>
  <c r="N30" i="24"/>
  <c r="L30" i="24"/>
  <c r="J30" i="24"/>
  <c r="H30" i="24"/>
  <c r="F30" i="24"/>
  <c r="D30" i="24"/>
  <c r="C30" i="24"/>
  <c r="B30" i="24"/>
  <c r="R29" i="24"/>
  <c r="P29" i="24"/>
  <c r="N29" i="24"/>
  <c r="L29" i="24"/>
  <c r="J29" i="24"/>
  <c r="H29" i="24"/>
  <c r="F29" i="24"/>
  <c r="D29" i="24"/>
  <c r="C29" i="24"/>
  <c r="B29" i="24"/>
  <c r="R28" i="24"/>
  <c r="P28" i="24"/>
  <c r="N28" i="24"/>
  <c r="L28" i="24"/>
  <c r="J28" i="24"/>
  <c r="H28" i="24"/>
  <c r="F28" i="24"/>
  <c r="D28" i="24"/>
  <c r="C28" i="24"/>
  <c r="B28" i="24"/>
  <c r="R27" i="24"/>
  <c r="P27" i="24"/>
  <c r="N27" i="24"/>
  <c r="L27" i="24"/>
  <c r="J27" i="24"/>
  <c r="H27" i="24"/>
  <c r="F27" i="24"/>
  <c r="D27" i="24"/>
  <c r="C27" i="24"/>
  <c r="B27" i="24"/>
  <c r="R26" i="24"/>
  <c r="F26" i="24"/>
  <c r="D26" i="24"/>
  <c r="C26" i="24"/>
  <c r="B26" i="24"/>
  <c r="R25" i="24"/>
  <c r="P25" i="24"/>
  <c r="N25" i="24"/>
  <c r="L25" i="24"/>
  <c r="J25" i="24"/>
  <c r="H25" i="24"/>
  <c r="F25" i="24"/>
  <c r="D25" i="24"/>
  <c r="C25" i="24"/>
  <c r="B25" i="24"/>
  <c r="R24" i="24"/>
  <c r="D24" i="24"/>
  <c r="C24" i="24"/>
  <c r="B24" i="24"/>
  <c r="R23" i="24"/>
  <c r="P23" i="24"/>
  <c r="N23" i="24"/>
  <c r="L23" i="24"/>
  <c r="J23" i="24"/>
  <c r="H23" i="24"/>
  <c r="F23" i="24"/>
  <c r="D23" i="24"/>
  <c r="C23" i="24"/>
  <c r="B23" i="24"/>
  <c r="R22" i="24"/>
  <c r="P22" i="24"/>
  <c r="N22" i="24"/>
  <c r="L22" i="24"/>
  <c r="J22" i="24"/>
  <c r="H22" i="24"/>
  <c r="F22" i="24"/>
  <c r="D22" i="24"/>
  <c r="C22" i="24"/>
  <c r="B22" i="24"/>
  <c r="R21" i="24"/>
  <c r="P21" i="24"/>
  <c r="N21" i="24"/>
  <c r="L21" i="24"/>
  <c r="J21" i="24"/>
  <c r="H21" i="24"/>
  <c r="F21" i="24"/>
  <c r="D21" i="24"/>
  <c r="C21" i="24"/>
  <c r="B21" i="24"/>
  <c r="R20" i="24"/>
  <c r="P20" i="24"/>
  <c r="N20" i="24"/>
  <c r="L20" i="24"/>
  <c r="J20" i="24"/>
  <c r="H20" i="24"/>
  <c r="F20" i="24"/>
  <c r="D20" i="24"/>
  <c r="C20" i="24"/>
  <c r="B20" i="24"/>
  <c r="R19" i="24"/>
  <c r="P19" i="24"/>
  <c r="N19" i="24"/>
  <c r="L19" i="24"/>
  <c r="J19" i="24"/>
  <c r="H19" i="24"/>
  <c r="F19" i="24"/>
  <c r="D19" i="24"/>
  <c r="C19" i="24"/>
  <c r="B19" i="24"/>
  <c r="R18" i="24"/>
  <c r="P18" i="24"/>
  <c r="N18" i="24"/>
  <c r="L18" i="24"/>
  <c r="J18" i="24"/>
  <c r="H18" i="24"/>
  <c r="F18" i="24"/>
  <c r="D18" i="24"/>
  <c r="C18" i="24"/>
  <c r="B18" i="24"/>
  <c r="R17" i="24"/>
  <c r="J17" i="24"/>
  <c r="H17" i="24"/>
  <c r="F17" i="24"/>
  <c r="D17" i="24"/>
  <c r="C17" i="24"/>
  <c r="B17" i="24"/>
  <c r="R16" i="24"/>
  <c r="P16" i="24"/>
  <c r="N16" i="24"/>
  <c r="L16" i="24"/>
  <c r="J16" i="24"/>
  <c r="H16" i="24"/>
  <c r="F16" i="24"/>
  <c r="D16" i="24"/>
  <c r="C16" i="24"/>
  <c r="B16" i="24"/>
  <c r="R15" i="24"/>
  <c r="P15" i="24"/>
  <c r="N15" i="24"/>
  <c r="L15" i="24"/>
  <c r="J15" i="24"/>
  <c r="H15" i="24"/>
  <c r="F15" i="24"/>
  <c r="D15" i="24"/>
  <c r="C15" i="24"/>
  <c r="B15" i="24"/>
  <c r="R14" i="24"/>
  <c r="N14" i="24"/>
  <c r="L14" i="24"/>
  <c r="J14" i="24"/>
  <c r="H14" i="24"/>
  <c r="F14" i="24"/>
  <c r="D14" i="24"/>
  <c r="C14" i="24"/>
  <c r="B14" i="24"/>
  <c r="R13" i="24"/>
  <c r="P13" i="24"/>
  <c r="N13" i="24"/>
  <c r="L13" i="24"/>
  <c r="J13" i="24"/>
  <c r="H13" i="24"/>
  <c r="F13" i="24"/>
  <c r="D13" i="24"/>
  <c r="C13" i="24"/>
  <c r="B13" i="24"/>
  <c r="R12" i="24"/>
  <c r="P12" i="24"/>
  <c r="N12" i="24"/>
  <c r="L12" i="24"/>
  <c r="J12" i="24"/>
  <c r="H12" i="24"/>
  <c r="F12" i="24"/>
  <c r="D12" i="24"/>
  <c r="C12" i="24"/>
  <c r="B12" i="24"/>
  <c r="R11" i="24"/>
  <c r="P11" i="24"/>
  <c r="N11" i="24"/>
  <c r="L11" i="24"/>
  <c r="J11" i="24"/>
  <c r="H11" i="24"/>
  <c r="F11" i="24"/>
  <c r="D11" i="24"/>
  <c r="C11" i="24"/>
  <c r="B11" i="24"/>
  <c r="R10" i="24"/>
  <c r="P10" i="24"/>
  <c r="N10" i="24"/>
  <c r="L10" i="24"/>
  <c r="J10" i="24"/>
  <c r="H10" i="24"/>
  <c r="F10" i="24"/>
  <c r="D10" i="24"/>
  <c r="C10" i="24"/>
  <c r="B10" i="24"/>
  <c r="R9" i="24"/>
  <c r="J9" i="24"/>
  <c r="H9" i="24"/>
  <c r="F9" i="24"/>
  <c r="D9" i="24"/>
  <c r="C9" i="24"/>
  <c r="B9" i="24"/>
  <c r="R8" i="24"/>
  <c r="P8" i="24"/>
  <c r="N8" i="24"/>
  <c r="L8" i="24"/>
  <c r="J8" i="24"/>
  <c r="H8" i="24"/>
  <c r="F8" i="24"/>
  <c r="D8" i="24"/>
  <c r="C8" i="24"/>
  <c r="B8" i="24"/>
  <c r="R34" i="23"/>
  <c r="P34" i="23"/>
  <c r="N34" i="23"/>
  <c r="L34" i="23"/>
  <c r="J34" i="23"/>
  <c r="H34" i="23"/>
  <c r="F34" i="23"/>
  <c r="D34" i="23"/>
  <c r="C34" i="23"/>
  <c r="B34" i="23"/>
  <c r="R33" i="23"/>
  <c r="F33" i="23"/>
  <c r="D33" i="23"/>
  <c r="C33" i="23"/>
  <c r="B33" i="23"/>
  <c r="R32" i="23"/>
  <c r="P32" i="23"/>
  <c r="N32" i="23"/>
  <c r="L32" i="23"/>
  <c r="J32" i="23"/>
  <c r="H32" i="23"/>
  <c r="F32" i="23"/>
  <c r="D32" i="23"/>
  <c r="C32" i="23"/>
  <c r="B32" i="23"/>
  <c r="R31" i="23"/>
  <c r="P31" i="23"/>
  <c r="N31" i="23"/>
  <c r="L31" i="23"/>
  <c r="J31" i="23"/>
  <c r="H31" i="23"/>
  <c r="F31" i="23"/>
  <c r="D31" i="23"/>
  <c r="C31" i="23"/>
  <c r="B31" i="23"/>
  <c r="R30" i="23"/>
  <c r="P30" i="23"/>
  <c r="N30" i="23"/>
  <c r="L30" i="23"/>
  <c r="J30" i="23"/>
  <c r="H30" i="23"/>
  <c r="F30" i="23"/>
  <c r="D30" i="23"/>
  <c r="C30" i="23"/>
  <c r="B30" i="23"/>
  <c r="R29" i="23"/>
  <c r="P29" i="23"/>
  <c r="N29" i="23"/>
  <c r="L29" i="23"/>
  <c r="J29" i="23"/>
  <c r="H29" i="23"/>
  <c r="F29" i="23"/>
  <c r="D29" i="23"/>
  <c r="C29" i="23"/>
  <c r="B29" i="23"/>
  <c r="R28" i="23"/>
  <c r="P28" i="23"/>
  <c r="N28" i="23"/>
  <c r="L28" i="23"/>
  <c r="J28" i="23"/>
  <c r="H28" i="23"/>
  <c r="F28" i="23"/>
  <c r="D28" i="23"/>
  <c r="C28" i="23"/>
  <c r="B28" i="23"/>
  <c r="R27" i="23"/>
  <c r="P27" i="23"/>
  <c r="N27" i="23"/>
  <c r="L27" i="23"/>
  <c r="J27" i="23"/>
  <c r="H27" i="23"/>
  <c r="F27" i="23"/>
  <c r="D27" i="23"/>
  <c r="C27" i="23"/>
  <c r="B27" i="23"/>
  <c r="R26" i="23"/>
  <c r="F26" i="23"/>
  <c r="D26" i="23"/>
  <c r="C26" i="23"/>
  <c r="B26" i="23"/>
  <c r="R25" i="23"/>
  <c r="P25" i="23"/>
  <c r="N25" i="23"/>
  <c r="L25" i="23"/>
  <c r="J25" i="23"/>
  <c r="H25" i="23"/>
  <c r="F25" i="23"/>
  <c r="D25" i="23"/>
  <c r="C25" i="23"/>
  <c r="B25" i="23"/>
  <c r="R24" i="23"/>
  <c r="D24" i="23"/>
  <c r="C24" i="23"/>
  <c r="B24" i="23"/>
  <c r="R23" i="23"/>
  <c r="P23" i="23"/>
  <c r="N23" i="23"/>
  <c r="L23" i="23"/>
  <c r="J23" i="23"/>
  <c r="H23" i="23"/>
  <c r="F23" i="23"/>
  <c r="D23" i="23"/>
  <c r="C23" i="23"/>
  <c r="B23" i="23"/>
  <c r="R22" i="23"/>
  <c r="P22" i="23"/>
  <c r="N22" i="23"/>
  <c r="L22" i="23"/>
  <c r="J22" i="23"/>
  <c r="H22" i="23"/>
  <c r="F22" i="23"/>
  <c r="D22" i="23"/>
  <c r="C22" i="23"/>
  <c r="B22" i="23"/>
  <c r="R21" i="23"/>
  <c r="P21" i="23"/>
  <c r="N21" i="23"/>
  <c r="L21" i="23"/>
  <c r="J21" i="23"/>
  <c r="H21" i="23"/>
  <c r="F21" i="23"/>
  <c r="D21" i="23"/>
  <c r="C21" i="23"/>
  <c r="B21" i="23"/>
  <c r="R20" i="23"/>
  <c r="P20" i="23"/>
  <c r="N20" i="23"/>
  <c r="L20" i="23"/>
  <c r="J20" i="23"/>
  <c r="H20" i="23"/>
  <c r="F20" i="23"/>
  <c r="D20" i="23"/>
  <c r="C20" i="23"/>
  <c r="B20" i="23"/>
  <c r="R19" i="23"/>
  <c r="P19" i="23"/>
  <c r="N19" i="23"/>
  <c r="L19" i="23"/>
  <c r="J19" i="23"/>
  <c r="H19" i="23"/>
  <c r="F19" i="23"/>
  <c r="D19" i="23"/>
  <c r="C19" i="23"/>
  <c r="B19" i="23"/>
  <c r="R18" i="23"/>
  <c r="P18" i="23"/>
  <c r="N18" i="23"/>
  <c r="L18" i="23"/>
  <c r="J18" i="23"/>
  <c r="H18" i="23"/>
  <c r="F18" i="23"/>
  <c r="D18" i="23"/>
  <c r="C18" i="23"/>
  <c r="B18" i="23"/>
  <c r="R17" i="23"/>
  <c r="J17" i="23"/>
  <c r="H17" i="23"/>
  <c r="F17" i="23"/>
  <c r="D17" i="23"/>
  <c r="C17" i="23"/>
  <c r="B17" i="23"/>
  <c r="R16" i="23"/>
  <c r="P16" i="23"/>
  <c r="N16" i="23"/>
  <c r="L16" i="23"/>
  <c r="J16" i="23"/>
  <c r="H16" i="23"/>
  <c r="F16" i="23"/>
  <c r="D16" i="23"/>
  <c r="C16" i="23"/>
  <c r="B16" i="23"/>
  <c r="R15" i="23"/>
  <c r="P15" i="23"/>
  <c r="N15" i="23"/>
  <c r="L15" i="23"/>
  <c r="J15" i="23"/>
  <c r="H15" i="23"/>
  <c r="F15" i="23"/>
  <c r="D15" i="23"/>
  <c r="C15" i="23"/>
  <c r="B15" i="23"/>
  <c r="R14" i="23"/>
  <c r="N14" i="23"/>
  <c r="L14" i="23"/>
  <c r="J14" i="23"/>
  <c r="H14" i="23"/>
  <c r="F14" i="23"/>
  <c r="D14" i="23"/>
  <c r="C14" i="23"/>
  <c r="B14" i="23"/>
  <c r="R13" i="23"/>
  <c r="P13" i="23"/>
  <c r="N13" i="23"/>
  <c r="L13" i="23"/>
  <c r="J13" i="23"/>
  <c r="H13" i="23"/>
  <c r="F13" i="23"/>
  <c r="D13" i="23"/>
  <c r="C13" i="23"/>
  <c r="B13" i="23"/>
  <c r="R12" i="23"/>
  <c r="P12" i="23"/>
  <c r="N12" i="23"/>
  <c r="L12" i="23"/>
  <c r="J12" i="23"/>
  <c r="H12" i="23"/>
  <c r="F12" i="23"/>
  <c r="D12" i="23"/>
  <c r="C12" i="23"/>
  <c r="B12" i="23"/>
  <c r="R11" i="23"/>
  <c r="P11" i="23"/>
  <c r="N11" i="23"/>
  <c r="L11" i="23"/>
  <c r="J11" i="23"/>
  <c r="H11" i="23"/>
  <c r="F11" i="23"/>
  <c r="D11" i="23"/>
  <c r="C11" i="23"/>
  <c r="B11" i="23"/>
  <c r="R10" i="23"/>
  <c r="P10" i="23"/>
  <c r="N10" i="23"/>
  <c r="L10" i="23"/>
  <c r="J10" i="23"/>
  <c r="H10" i="23"/>
  <c r="F10" i="23"/>
  <c r="D10" i="23"/>
  <c r="C10" i="23"/>
  <c r="B10" i="23"/>
  <c r="R9" i="23"/>
  <c r="J9" i="23"/>
  <c r="H9" i="23"/>
  <c r="F9" i="23"/>
  <c r="D9" i="23"/>
  <c r="C9" i="23"/>
  <c r="B9" i="23"/>
  <c r="R8" i="23"/>
  <c r="P8" i="23"/>
  <c r="N8" i="23"/>
  <c r="L8" i="23"/>
  <c r="J8" i="23"/>
  <c r="H8" i="23"/>
  <c r="F8" i="23"/>
  <c r="D8" i="23"/>
  <c r="C8" i="23"/>
  <c r="B8" i="23"/>
  <c r="R41" i="25"/>
  <c r="P41" i="25"/>
  <c r="N41" i="25"/>
  <c r="L41" i="25"/>
  <c r="J41" i="25"/>
  <c r="H41" i="25"/>
  <c r="F41" i="25"/>
  <c r="D41" i="25"/>
  <c r="C41" i="25"/>
  <c r="B41" i="25"/>
  <c r="R40" i="25"/>
  <c r="P40" i="25"/>
  <c r="N40" i="25"/>
  <c r="L40" i="25"/>
  <c r="J40" i="25"/>
  <c r="H40" i="25"/>
  <c r="F40" i="25"/>
  <c r="D40" i="25"/>
  <c r="C40" i="25"/>
  <c r="B40" i="25"/>
  <c r="R39" i="25"/>
  <c r="P39" i="25"/>
  <c r="N39" i="25"/>
  <c r="L39" i="25"/>
  <c r="J39" i="25"/>
  <c r="H39" i="25"/>
  <c r="F39" i="25"/>
  <c r="D39" i="25"/>
  <c r="C39" i="25"/>
  <c r="B39" i="25"/>
  <c r="R38" i="25"/>
  <c r="J38" i="25"/>
  <c r="H38" i="25"/>
  <c r="F38" i="25"/>
  <c r="D38" i="25"/>
  <c r="C38" i="25"/>
  <c r="B38" i="25"/>
  <c r="R37" i="25"/>
  <c r="H37" i="25"/>
  <c r="F37" i="25"/>
  <c r="D37" i="25"/>
  <c r="C37" i="25"/>
  <c r="B37" i="25"/>
  <c r="R36" i="25"/>
  <c r="J36" i="25"/>
  <c r="H36" i="25"/>
  <c r="F36" i="25"/>
  <c r="D36" i="25"/>
  <c r="C36" i="25"/>
  <c r="B36" i="25"/>
  <c r="R35" i="25"/>
  <c r="P35" i="25"/>
  <c r="N35" i="25"/>
  <c r="L35" i="25"/>
  <c r="J35" i="25"/>
  <c r="H35" i="25"/>
  <c r="F35" i="25"/>
  <c r="D35" i="25"/>
  <c r="C35" i="25"/>
  <c r="B35" i="25"/>
  <c r="R34" i="25"/>
  <c r="P34" i="25"/>
  <c r="N34" i="25"/>
  <c r="L34" i="25"/>
  <c r="J34" i="25"/>
  <c r="H34" i="25"/>
  <c r="F34" i="25"/>
  <c r="D34" i="25"/>
  <c r="C34" i="25"/>
  <c r="B34" i="25"/>
  <c r="R33" i="25"/>
  <c r="P33" i="25"/>
  <c r="N33" i="25"/>
  <c r="L33" i="25"/>
  <c r="J33" i="25"/>
  <c r="H33" i="25"/>
  <c r="F33" i="25"/>
  <c r="D33" i="25"/>
  <c r="C33" i="25"/>
  <c r="B33" i="25"/>
  <c r="R32" i="25"/>
  <c r="P32" i="25"/>
  <c r="N32" i="25"/>
  <c r="L32" i="25"/>
  <c r="J32" i="25"/>
  <c r="H32" i="25"/>
  <c r="F32" i="25"/>
  <c r="D32" i="25"/>
  <c r="C32" i="25"/>
  <c r="B32" i="25"/>
  <c r="R31" i="25"/>
  <c r="P31" i="25"/>
  <c r="N31" i="25"/>
  <c r="L31" i="25"/>
  <c r="J31" i="25"/>
  <c r="H31" i="25"/>
  <c r="F31" i="25"/>
  <c r="D31" i="25"/>
  <c r="C31" i="25"/>
  <c r="B31" i="25"/>
  <c r="R30" i="25"/>
  <c r="P30" i="25"/>
  <c r="N30" i="25"/>
  <c r="L30" i="25"/>
  <c r="J30" i="25"/>
  <c r="H30" i="25"/>
  <c r="F30" i="25"/>
  <c r="D30" i="25"/>
  <c r="C30" i="25"/>
  <c r="B30" i="25"/>
  <c r="R29" i="25"/>
  <c r="P29" i="25"/>
  <c r="N29" i="25"/>
  <c r="L29" i="25"/>
  <c r="J29" i="25"/>
  <c r="H29" i="25"/>
  <c r="F29" i="25"/>
  <c r="D29" i="25"/>
  <c r="C29" i="25"/>
  <c r="B29" i="25"/>
  <c r="R28" i="25"/>
  <c r="N28" i="25"/>
  <c r="L28" i="25"/>
  <c r="J28" i="25"/>
  <c r="H28" i="25"/>
  <c r="F28" i="25"/>
  <c r="D28" i="25"/>
  <c r="C28" i="25"/>
  <c r="B28" i="25"/>
  <c r="R27" i="25"/>
  <c r="P27" i="25"/>
  <c r="N27" i="25"/>
  <c r="L27" i="25"/>
  <c r="J27" i="25"/>
  <c r="H27" i="25"/>
  <c r="F27" i="25"/>
  <c r="D27" i="25"/>
  <c r="C27" i="25"/>
  <c r="B27" i="25"/>
  <c r="R26" i="25"/>
  <c r="P26" i="25"/>
  <c r="N26" i="25"/>
  <c r="L26" i="25"/>
  <c r="J26" i="25"/>
  <c r="H26" i="25"/>
  <c r="F26" i="25"/>
  <c r="D26" i="25"/>
  <c r="C26" i="25"/>
  <c r="B26" i="25"/>
  <c r="R25" i="25"/>
  <c r="P25" i="25"/>
  <c r="N25" i="25"/>
  <c r="L25" i="25"/>
  <c r="J25" i="25"/>
  <c r="H25" i="25"/>
  <c r="F25" i="25"/>
  <c r="D25" i="25"/>
  <c r="C25" i="25"/>
  <c r="B25" i="25"/>
  <c r="R24" i="25"/>
  <c r="P24" i="25"/>
  <c r="N24" i="25"/>
  <c r="L24" i="25"/>
  <c r="J24" i="25"/>
  <c r="H24" i="25"/>
  <c r="F24" i="25"/>
  <c r="D24" i="25"/>
  <c r="C24" i="25"/>
  <c r="B24" i="25"/>
  <c r="R23" i="25"/>
  <c r="J23" i="25"/>
  <c r="H23" i="25"/>
  <c r="F23" i="25"/>
  <c r="D23" i="25"/>
  <c r="C23" i="25"/>
  <c r="B23" i="25"/>
  <c r="R22" i="25"/>
  <c r="P22" i="25"/>
  <c r="N22" i="25"/>
  <c r="L22" i="25"/>
  <c r="J22" i="25"/>
  <c r="H22" i="25"/>
  <c r="F22" i="25"/>
  <c r="D22" i="25"/>
  <c r="C22" i="25"/>
  <c r="B22" i="25"/>
  <c r="R21" i="25"/>
  <c r="P21" i="25"/>
  <c r="N21" i="25"/>
  <c r="L21" i="25"/>
  <c r="J21" i="25"/>
  <c r="H21" i="25"/>
  <c r="F21" i="25"/>
  <c r="D21" i="25"/>
  <c r="C21" i="25"/>
  <c r="B21" i="25"/>
  <c r="R20" i="25"/>
  <c r="P20" i="25"/>
  <c r="N20" i="25"/>
  <c r="L20" i="25"/>
  <c r="J20" i="25"/>
  <c r="H20" i="25"/>
  <c r="F20" i="25"/>
  <c r="D20" i="25"/>
  <c r="C20" i="25"/>
  <c r="B20" i="25"/>
  <c r="R19" i="25"/>
  <c r="P19" i="25"/>
  <c r="N19" i="25"/>
  <c r="L19" i="25"/>
  <c r="J19" i="25"/>
  <c r="H19" i="25"/>
  <c r="F19" i="25"/>
  <c r="D19" i="25"/>
  <c r="C19" i="25"/>
  <c r="B19" i="25"/>
  <c r="R18" i="25"/>
  <c r="P18" i="25"/>
  <c r="N18" i="25"/>
  <c r="L18" i="25"/>
  <c r="J18" i="25"/>
  <c r="H18" i="25"/>
  <c r="F18" i="25"/>
  <c r="D18" i="25"/>
  <c r="C18" i="25"/>
  <c r="B18" i="25"/>
  <c r="R17" i="25"/>
  <c r="P17" i="25"/>
  <c r="N17" i="25"/>
  <c r="L17" i="25"/>
  <c r="J17" i="25"/>
  <c r="H17" i="25"/>
  <c r="F17" i="25"/>
  <c r="D17" i="25"/>
  <c r="C17" i="25"/>
  <c r="B17" i="25"/>
  <c r="R16" i="25"/>
  <c r="P16" i="25"/>
  <c r="N16" i="25"/>
  <c r="L16" i="25"/>
  <c r="J16" i="25"/>
  <c r="H16" i="25"/>
  <c r="F16" i="25"/>
  <c r="D16" i="25"/>
  <c r="C16" i="25"/>
  <c r="B16" i="25"/>
  <c r="R15" i="25"/>
  <c r="J15" i="25"/>
  <c r="H15" i="25"/>
  <c r="F15" i="25"/>
  <c r="D15" i="25"/>
  <c r="C15" i="25"/>
  <c r="B15" i="25"/>
  <c r="R14" i="25"/>
  <c r="P14" i="25"/>
  <c r="N14" i="25"/>
  <c r="L14" i="25"/>
  <c r="J14" i="25"/>
  <c r="H14" i="25"/>
  <c r="F14" i="25"/>
  <c r="D14" i="25"/>
  <c r="C14" i="25"/>
  <c r="B14" i="25"/>
  <c r="R13" i="25"/>
  <c r="P13" i="25"/>
  <c r="N13" i="25"/>
  <c r="L13" i="25"/>
  <c r="J13" i="25"/>
  <c r="H13" i="25"/>
  <c r="F13" i="25"/>
  <c r="D13" i="25"/>
  <c r="C13" i="25"/>
  <c r="B13" i="25"/>
  <c r="R12" i="25"/>
  <c r="P12" i="25"/>
  <c r="N12" i="25"/>
  <c r="L12" i="25"/>
  <c r="J12" i="25"/>
  <c r="H12" i="25"/>
  <c r="F12" i="25"/>
  <c r="D12" i="25"/>
  <c r="C12" i="25"/>
  <c r="B12" i="25"/>
  <c r="R11" i="25"/>
  <c r="P11" i="25"/>
  <c r="N11" i="25"/>
  <c r="L11" i="25"/>
  <c r="J11" i="25"/>
  <c r="H11" i="25"/>
  <c r="F11" i="25"/>
  <c r="D11" i="25"/>
  <c r="C11" i="25"/>
  <c r="B11" i="25"/>
  <c r="R10" i="25"/>
  <c r="P10" i="25"/>
  <c r="N10" i="25"/>
  <c r="L10" i="25"/>
  <c r="J10" i="25"/>
  <c r="H10" i="25"/>
  <c r="F10" i="25"/>
  <c r="D10" i="25"/>
  <c r="C10" i="25"/>
  <c r="B10" i="25"/>
  <c r="R9" i="25"/>
  <c r="L9" i="25"/>
  <c r="J9" i="25"/>
  <c r="H9" i="25"/>
  <c r="F9" i="25"/>
  <c r="D9" i="25"/>
  <c r="C9" i="25"/>
  <c r="B9" i="25"/>
  <c r="R8" i="25"/>
  <c r="P8" i="25"/>
  <c r="N8" i="25"/>
  <c r="L8" i="25"/>
  <c r="J8" i="25"/>
  <c r="H8" i="25"/>
  <c r="F8" i="25"/>
  <c r="D8" i="25"/>
  <c r="C8" i="25"/>
  <c r="B8" i="25"/>
  <c r="R41" i="26"/>
  <c r="P41" i="26"/>
  <c r="N41" i="26"/>
  <c r="L41" i="26"/>
  <c r="J41" i="26"/>
  <c r="H41" i="26"/>
  <c r="F41" i="26"/>
  <c r="D41" i="26"/>
  <c r="C41" i="26"/>
  <c r="B41" i="26"/>
  <c r="R40" i="26"/>
  <c r="P40" i="26"/>
  <c r="N40" i="26"/>
  <c r="L40" i="26"/>
  <c r="J40" i="26"/>
  <c r="H40" i="26"/>
  <c r="F40" i="26"/>
  <c r="D40" i="26"/>
  <c r="C40" i="26"/>
  <c r="B40" i="26"/>
  <c r="R39" i="26"/>
  <c r="P39" i="26"/>
  <c r="N39" i="26"/>
  <c r="L39" i="26"/>
  <c r="J39" i="26"/>
  <c r="H39" i="26"/>
  <c r="F39" i="26"/>
  <c r="D39" i="26"/>
  <c r="C39" i="26"/>
  <c r="B39" i="26"/>
  <c r="R38" i="26"/>
  <c r="J38" i="26"/>
  <c r="H38" i="26"/>
  <c r="F38" i="26"/>
  <c r="D38" i="26"/>
  <c r="C38" i="26"/>
  <c r="B38" i="26"/>
  <c r="R37" i="26"/>
  <c r="H37" i="26"/>
  <c r="F37" i="26"/>
  <c r="D37" i="26"/>
  <c r="C37" i="26"/>
  <c r="B37" i="26"/>
  <c r="R36" i="26"/>
  <c r="J36" i="26"/>
  <c r="H36" i="26"/>
  <c r="F36" i="26"/>
  <c r="D36" i="26"/>
  <c r="C36" i="26"/>
  <c r="B36" i="26"/>
  <c r="R35" i="26"/>
  <c r="P35" i="26"/>
  <c r="N35" i="26"/>
  <c r="L35" i="26"/>
  <c r="J35" i="26"/>
  <c r="H35" i="26"/>
  <c r="F35" i="26"/>
  <c r="D35" i="26"/>
  <c r="C35" i="26"/>
  <c r="B35" i="26"/>
  <c r="R34" i="26"/>
  <c r="P34" i="26"/>
  <c r="N34" i="26"/>
  <c r="L34" i="26"/>
  <c r="J34" i="26"/>
  <c r="H34" i="26"/>
  <c r="F34" i="26"/>
  <c r="D34" i="26"/>
  <c r="C34" i="26"/>
  <c r="B34" i="26"/>
  <c r="R33" i="26"/>
  <c r="P33" i="26"/>
  <c r="N33" i="26"/>
  <c r="L33" i="26"/>
  <c r="J33" i="26"/>
  <c r="H33" i="26"/>
  <c r="F33" i="26"/>
  <c r="D33" i="26"/>
  <c r="C33" i="26"/>
  <c r="B33" i="26"/>
  <c r="R32" i="26"/>
  <c r="P32" i="26"/>
  <c r="N32" i="26"/>
  <c r="L32" i="26"/>
  <c r="J32" i="26"/>
  <c r="H32" i="26"/>
  <c r="F32" i="26"/>
  <c r="D32" i="26"/>
  <c r="C32" i="26"/>
  <c r="B32" i="26"/>
  <c r="R31" i="26"/>
  <c r="P31" i="26"/>
  <c r="N31" i="26"/>
  <c r="L31" i="26"/>
  <c r="J31" i="26"/>
  <c r="H31" i="26"/>
  <c r="F31" i="26"/>
  <c r="D31" i="26"/>
  <c r="C31" i="26"/>
  <c r="B31" i="26"/>
  <c r="R30" i="26"/>
  <c r="P30" i="26"/>
  <c r="N30" i="26"/>
  <c r="L30" i="26"/>
  <c r="J30" i="26"/>
  <c r="H30" i="26"/>
  <c r="F30" i="26"/>
  <c r="D30" i="26"/>
  <c r="C30" i="26"/>
  <c r="B30" i="26"/>
  <c r="R29" i="26"/>
  <c r="P29" i="26"/>
  <c r="N29" i="26"/>
  <c r="L29" i="26"/>
  <c r="J29" i="26"/>
  <c r="H29" i="26"/>
  <c r="F29" i="26"/>
  <c r="D29" i="26"/>
  <c r="C29" i="26"/>
  <c r="B29" i="26"/>
  <c r="R28" i="26"/>
  <c r="N28" i="26"/>
  <c r="L28" i="26"/>
  <c r="J28" i="26"/>
  <c r="H28" i="26"/>
  <c r="F28" i="26"/>
  <c r="D28" i="26"/>
  <c r="C28" i="26"/>
  <c r="B28" i="26"/>
  <c r="R27" i="26"/>
  <c r="P27" i="26"/>
  <c r="N27" i="26"/>
  <c r="L27" i="26"/>
  <c r="J27" i="26"/>
  <c r="H27" i="26"/>
  <c r="F27" i="26"/>
  <c r="D27" i="26"/>
  <c r="C27" i="26"/>
  <c r="B27" i="26"/>
  <c r="R26" i="26"/>
  <c r="P26" i="26"/>
  <c r="N26" i="26"/>
  <c r="L26" i="26"/>
  <c r="J26" i="26"/>
  <c r="H26" i="26"/>
  <c r="F26" i="26"/>
  <c r="D26" i="26"/>
  <c r="C26" i="26"/>
  <c r="B26" i="26"/>
  <c r="R25" i="26"/>
  <c r="P25" i="26"/>
  <c r="N25" i="26"/>
  <c r="L25" i="26"/>
  <c r="J25" i="26"/>
  <c r="H25" i="26"/>
  <c r="F25" i="26"/>
  <c r="D25" i="26"/>
  <c r="C25" i="26"/>
  <c r="B25" i="26"/>
  <c r="R24" i="26"/>
  <c r="P24" i="26"/>
  <c r="N24" i="26"/>
  <c r="L24" i="26"/>
  <c r="J24" i="26"/>
  <c r="H24" i="26"/>
  <c r="F24" i="26"/>
  <c r="D24" i="26"/>
  <c r="C24" i="26"/>
  <c r="B24" i="26"/>
  <c r="R23" i="26"/>
  <c r="J23" i="26"/>
  <c r="H23" i="26"/>
  <c r="F23" i="26"/>
  <c r="D23" i="26"/>
  <c r="C23" i="26"/>
  <c r="B23" i="26"/>
  <c r="R22" i="26"/>
  <c r="P22" i="26"/>
  <c r="N22" i="26"/>
  <c r="L22" i="26"/>
  <c r="J22" i="26"/>
  <c r="H22" i="26"/>
  <c r="F22" i="26"/>
  <c r="D22" i="26"/>
  <c r="C22" i="26"/>
  <c r="B22" i="26"/>
  <c r="R21" i="26"/>
  <c r="P21" i="26"/>
  <c r="N21" i="26"/>
  <c r="L21" i="26"/>
  <c r="J21" i="26"/>
  <c r="H21" i="26"/>
  <c r="F21" i="26"/>
  <c r="D21" i="26"/>
  <c r="C21" i="26"/>
  <c r="B21" i="26"/>
  <c r="R20" i="26"/>
  <c r="P20" i="26"/>
  <c r="N20" i="26"/>
  <c r="L20" i="26"/>
  <c r="J20" i="26"/>
  <c r="H20" i="26"/>
  <c r="F20" i="26"/>
  <c r="D20" i="26"/>
  <c r="C20" i="26"/>
  <c r="B20" i="26"/>
  <c r="R19" i="26"/>
  <c r="P19" i="26"/>
  <c r="N19" i="26"/>
  <c r="L19" i="26"/>
  <c r="J19" i="26"/>
  <c r="H19" i="26"/>
  <c r="F19" i="26"/>
  <c r="D19" i="26"/>
  <c r="C19" i="26"/>
  <c r="B19" i="26"/>
  <c r="R18" i="26"/>
  <c r="P18" i="26"/>
  <c r="N18" i="26"/>
  <c r="L18" i="26"/>
  <c r="J18" i="26"/>
  <c r="H18" i="26"/>
  <c r="F18" i="26"/>
  <c r="D18" i="26"/>
  <c r="C18" i="26"/>
  <c r="B18" i="26"/>
  <c r="R17" i="26"/>
  <c r="P17" i="26"/>
  <c r="N17" i="26"/>
  <c r="L17" i="26"/>
  <c r="J17" i="26"/>
  <c r="H17" i="26"/>
  <c r="F17" i="26"/>
  <c r="D17" i="26"/>
  <c r="C17" i="26"/>
  <c r="B17" i="26"/>
  <c r="R16" i="26"/>
  <c r="P16" i="26"/>
  <c r="N16" i="26"/>
  <c r="L16" i="26"/>
  <c r="J16" i="26"/>
  <c r="H16" i="26"/>
  <c r="F16" i="26"/>
  <c r="D16" i="26"/>
  <c r="C16" i="26"/>
  <c r="B16" i="26"/>
  <c r="R15" i="26"/>
  <c r="J15" i="26"/>
  <c r="H15" i="26"/>
  <c r="F15" i="26"/>
  <c r="D15" i="26"/>
  <c r="C15" i="26"/>
  <c r="B15" i="26"/>
  <c r="R14" i="26"/>
  <c r="P14" i="26"/>
  <c r="N14" i="26"/>
  <c r="L14" i="26"/>
  <c r="J14" i="26"/>
  <c r="H14" i="26"/>
  <c r="F14" i="26"/>
  <c r="D14" i="26"/>
  <c r="C14" i="26"/>
  <c r="B14" i="26"/>
  <c r="R13" i="26"/>
  <c r="P13" i="26"/>
  <c r="N13" i="26"/>
  <c r="L13" i="26"/>
  <c r="J13" i="26"/>
  <c r="H13" i="26"/>
  <c r="F13" i="26"/>
  <c r="D13" i="26"/>
  <c r="C13" i="26"/>
  <c r="B13" i="26"/>
  <c r="R12" i="26"/>
  <c r="P12" i="26"/>
  <c r="N12" i="26"/>
  <c r="L12" i="26"/>
  <c r="J12" i="26"/>
  <c r="H12" i="26"/>
  <c r="F12" i="26"/>
  <c r="D12" i="26"/>
  <c r="C12" i="26"/>
  <c r="B12" i="26"/>
  <c r="R11" i="26"/>
  <c r="P11" i="26"/>
  <c r="N11" i="26"/>
  <c r="L11" i="26"/>
  <c r="J11" i="26"/>
  <c r="H11" i="26"/>
  <c r="F11" i="26"/>
  <c r="D11" i="26"/>
  <c r="C11" i="26"/>
  <c r="B11" i="26"/>
  <c r="R10" i="26"/>
  <c r="P10" i="26"/>
  <c r="N10" i="26"/>
  <c r="L10" i="26"/>
  <c r="J10" i="26"/>
  <c r="H10" i="26"/>
  <c r="F10" i="26"/>
  <c r="D10" i="26"/>
  <c r="C10" i="26"/>
  <c r="B10" i="26"/>
  <c r="R9" i="26"/>
  <c r="L9" i="26"/>
  <c r="J9" i="26"/>
  <c r="H9" i="26"/>
  <c r="F9" i="26"/>
  <c r="D9" i="26"/>
  <c r="C9" i="26"/>
  <c r="B9" i="26"/>
  <c r="R8" i="26"/>
  <c r="P8" i="26"/>
  <c r="N8" i="26"/>
  <c r="L8" i="26"/>
  <c r="J8" i="26"/>
  <c r="H8" i="26"/>
  <c r="F8" i="26"/>
  <c r="D8" i="26"/>
  <c r="C8" i="26"/>
  <c r="B8" i="26"/>
  <c r="R33" i="27"/>
  <c r="P33" i="27"/>
  <c r="N33" i="27"/>
  <c r="L33" i="27"/>
  <c r="J33" i="27"/>
  <c r="H33" i="27"/>
  <c r="F33" i="27"/>
  <c r="D33" i="27"/>
  <c r="C33" i="27"/>
  <c r="B33" i="27"/>
  <c r="R32" i="27"/>
  <c r="D32" i="27"/>
  <c r="C32" i="27"/>
  <c r="B32" i="27"/>
  <c r="R31" i="27"/>
  <c r="P31" i="27"/>
  <c r="N31" i="27"/>
  <c r="L31" i="27"/>
  <c r="J31" i="27"/>
  <c r="H31" i="27"/>
  <c r="F31" i="27"/>
  <c r="D31" i="27"/>
  <c r="C31" i="27"/>
  <c r="B31" i="27"/>
  <c r="R30" i="27"/>
  <c r="P30" i="27"/>
  <c r="N30" i="27"/>
  <c r="L30" i="27"/>
  <c r="J30" i="27"/>
  <c r="H30" i="27"/>
  <c r="F30" i="27"/>
  <c r="D30" i="27"/>
  <c r="C30" i="27"/>
  <c r="B30" i="27"/>
  <c r="R29" i="27"/>
  <c r="P29" i="27"/>
  <c r="N29" i="27"/>
  <c r="L29" i="27"/>
  <c r="J29" i="27"/>
  <c r="H29" i="27"/>
  <c r="F29" i="27"/>
  <c r="D29" i="27"/>
  <c r="C29" i="27"/>
  <c r="B29" i="27"/>
  <c r="R28" i="27"/>
  <c r="P28" i="27"/>
  <c r="N28" i="27"/>
  <c r="L28" i="27"/>
  <c r="J28" i="27"/>
  <c r="H28" i="27"/>
  <c r="F28" i="27"/>
  <c r="D28" i="27"/>
  <c r="C28" i="27"/>
  <c r="B28" i="27"/>
  <c r="R27" i="27"/>
  <c r="P27" i="27"/>
  <c r="N27" i="27"/>
  <c r="L27" i="27"/>
  <c r="J27" i="27"/>
  <c r="H27" i="27"/>
  <c r="F27" i="27"/>
  <c r="D27" i="27"/>
  <c r="C27" i="27"/>
  <c r="B27" i="27"/>
  <c r="R26" i="27"/>
  <c r="D26" i="27"/>
  <c r="C26" i="27"/>
  <c r="B26" i="27"/>
  <c r="R25" i="27"/>
  <c r="P25" i="27"/>
  <c r="N25" i="27"/>
  <c r="L25" i="27"/>
  <c r="J25" i="27"/>
  <c r="H25" i="27"/>
  <c r="F25" i="27"/>
  <c r="D25" i="27"/>
  <c r="C25" i="27"/>
  <c r="B25" i="27"/>
  <c r="R24" i="27"/>
  <c r="P24" i="27"/>
  <c r="N24" i="27"/>
  <c r="L24" i="27"/>
  <c r="J24" i="27"/>
  <c r="H24" i="27"/>
  <c r="F24" i="27"/>
  <c r="D24" i="27"/>
  <c r="C24" i="27"/>
  <c r="B24" i="27"/>
  <c r="R23" i="27"/>
  <c r="P23" i="27"/>
  <c r="N23" i="27"/>
  <c r="L23" i="27"/>
  <c r="J23" i="27"/>
  <c r="H23" i="27"/>
  <c r="F23" i="27"/>
  <c r="D23" i="27"/>
  <c r="C23" i="27"/>
  <c r="B23" i="27"/>
  <c r="R22" i="27"/>
  <c r="H22" i="27"/>
  <c r="F22" i="27"/>
  <c r="D22" i="27"/>
  <c r="C22" i="27"/>
  <c r="B22" i="27"/>
  <c r="R21" i="27"/>
  <c r="L21" i="27"/>
  <c r="J21" i="27"/>
  <c r="H21" i="27"/>
  <c r="F21" i="27"/>
  <c r="D21" i="27"/>
  <c r="C21" i="27"/>
  <c r="B21" i="27"/>
  <c r="R20" i="27"/>
  <c r="P20" i="27"/>
  <c r="N20" i="27"/>
  <c r="L20" i="27"/>
  <c r="J20" i="27"/>
  <c r="H20" i="27"/>
  <c r="F20" i="27"/>
  <c r="D20" i="27"/>
  <c r="C20" i="27"/>
  <c r="B20" i="27"/>
  <c r="R19" i="27"/>
  <c r="P19" i="27"/>
  <c r="N19" i="27"/>
  <c r="L19" i="27"/>
  <c r="J19" i="27"/>
  <c r="H19" i="27"/>
  <c r="F19" i="27"/>
  <c r="D19" i="27"/>
  <c r="C19" i="27"/>
  <c r="B19" i="27"/>
  <c r="R18" i="27"/>
  <c r="P18" i="27"/>
  <c r="N18" i="27"/>
  <c r="L18" i="27"/>
  <c r="J18" i="27"/>
  <c r="H18" i="27"/>
  <c r="F18" i="27"/>
  <c r="D18" i="27"/>
  <c r="C18" i="27"/>
  <c r="B18" i="27"/>
  <c r="R17" i="27"/>
  <c r="N17" i="27"/>
  <c r="L17" i="27"/>
  <c r="J17" i="27"/>
  <c r="H17" i="27"/>
  <c r="F17" i="27"/>
  <c r="D17" i="27"/>
  <c r="C17" i="27"/>
  <c r="B17" i="27"/>
  <c r="R16" i="27"/>
  <c r="P16" i="27"/>
  <c r="N16" i="27"/>
  <c r="L16" i="27"/>
  <c r="J16" i="27"/>
  <c r="H16" i="27"/>
  <c r="F16" i="27"/>
  <c r="D16" i="27"/>
  <c r="C16" i="27"/>
  <c r="B16" i="27"/>
  <c r="R15" i="27"/>
  <c r="P15" i="27"/>
  <c r="N15" i="27"/>
  <c r="L15" i="27"/>
  <c r="J15" i="27"/>
  <c r="H15" i="27"/>
  <c r="F15" i="27"/>
  <c r="D15" i="27"/>
  <c r="C15" i="27"/>
  <c r="B15" i="27"/>
  <c r="R14" i="27"/>
  <c r="P14" i="27"/>
  <c r="N14" i="27"/>
  <c r="L14" i="27"/>
  <c r="J14" i="27"/>
  <c r="H14" i="27"/>
  <c r="F14" i="27"/>
  <c r="D14" i="27"/>
  <c r="C14" i="27"/>
  <c r="B14" i="27"/>
  <c r="R13" i="27"/>
  <c r="P13" i="27"/>
  <c r="N13" i="27"/>
  <c r="L13" i="27"/>
  <c r="J13" i="27"/>
  <c r="H13" i="27"/>
  <c r="F13" i="27"/>
  <c r="D13" i="27"/>
  <c r="C13" i="27"/>
  <c r="B13" i="27"/>
  <c r="R12" i="27"/>
  <c r="P12" i="27"/>
  <c r="N12" i="27"/>
  <c r="L12" i="27"/>
  <c r="J12" i="27"/>
  <c r="H12" i="27"/>
  <c r="F12" i="27"/>
  <c r="D12" i="27"/>
  <c r="C12" i="27"/>
  <c r="B12" i="27"/>
  <c r="R11" i="27"/>
  <c r="P11" i="27"/>
  <c r="N11" i="27"/>
  <c r="L11" i="27"/>
  <c r="J11" i="27"/>
  <c r="H11" i="27"/>
  <c r="F11" i="27"/>
  <c r="D11" i="27"/>
  <c r="C11" i="27"/>
  <c r="B11" i="27"/>
  <c r="R10" i="27"/>
  <c r="P10" i="27"/>
  <c r="N10" i="27"/>
  <c r="L10" i="27"/>
  <c r="J10" i="27"/>
  <c r="H10" i="27"/>
  <c r="F10" i="27"/>
  <c r="D10" i="27"/>
  <c r="C10" i="27"/>
  <c r="B10" i="27"/>
  <c r="R9" i="27"/>
  <c r="P9" i="27"/>
  <c r="N9" i="27"/>
  <c r="L9" i="27"/>
  <c r="J9" i="27"/>
  <c r="H9" i="27"/>
  <c r="F9" i="27"/>
  <c r="D9" i="27"/>
  <c r="C9" i="27"/>
  <c r="B9" i="27"/>
  <c r="R8" i="27"/>
  <c r="P8" i="27"/>
  <c r="N8" i="27"/>
  <c r="L8" i="27"/>
  <c r="J8" i="27"/>
  <c r="H8" i="27"/>
  <c r="F8" i="27"/>
  <c r="D8" i="27"/>
  <c r="C8" i="27"/>
  <c r="B8" i="27"/>
  <c r="R33" i="28"/>
  <c r="P33" i="28"/>
  <c r="N33" i="28"/>
  <c r="L33" i="28"/>
  <c r="J33" i="28"/>
  <c r="H33" i="28"/>
  <c r="F33" i="28"/>
  <c r="D33" i="28"/>
  <c r="C33" i="28"/>
  <c r="B33" i="28"/>
  <c r="R32" i="28"/>
  <c r="D32" i="28"/>
  <c r="C32" i="28"/>
  <c r="B32" i="28"/>
  <c r="R31" i="28"/>
  <c r="P31" i="28"/>
  <c r="N31" i="28"/>
  <c r="L31" i="28"/>
  <c r="J31" i="28"/>
  <c r="H31" i="28"/>
  <c r="F31" i="28"/>
  <c r="D31" i="28"/>
  <c r="C31" i="28"/>
  <c r="B31" i="28"/>
  <c r="R30" i="28"/>
  <c r="P30" i="28"/>
  <c r="N30" i="28"/>
  <c r="L30" i="28"/>
  <c r="J30" i="28"/>
  <c r="H30" i="28"/>
  <c r="F30" i="28"/>
  <c r="D30" i="28"/>
  <c r="C30" i="28"/>
  <c r="B30" i="28"/>
  <c r="R29" i="28"/>
  <c r="P29" i="28"/>
  <c r="N29" i="28"/>
  <c r="L29" i="28"/>
  <c r="J29" i="28"/>
  <c r="H29" i="28"/>
  <c r="F29" i="28"/>
  <c r="D29" i="28"/>
  <c r="C29" i="28"/>
  <c r="B29" i="28"/>
  <c r="R28" i="28"/>
  <c r="P28" i="28"/>
  <c r="N28" i="28"/>
  <c r="L28" i="28"/>
  <c r="J28" i="28"/>
  <c r="H28" i="28"/>
  <c r="F28" i="28"/>
  <c r="D28" i="28"/>
  <c r="C28" i="28"/>
  <c r="B28" i="28"/>
  <c r="R27" i="28"/>
  <c r="P27" i="28"/>
  <c r="N27" i="28"/>
  <c r="L27" i="28"/>
  <c r="J27" i="28"/>
  <c r="H27" i="28"/>
  <c r="F27" i="28"/>
  <c r="D27" i="28"/>
  <c r="C27" i="28"/>
  <c r="B27" i="28"/>
  <c r="R26" i="28"/>
  <c r="D26" i="28"/>
  <c r="C26" i="28"/>
  <c r="B26" i="28"/>
  <c r="R25" i="28"/>
  <c r="P25" i="28"/>
  <c r="N25" i="28"/>
  <c r="L25" i="28"/>
  <c r="J25" i="28"/>
  <c r="H25" i="28"/>
  <c r="F25" i="28"/>
  <c r="D25" i="28"/>
  <c r="C25" i="28"/>
  <c r="B25" i="28"/>
  <c r="R24" i="28"/>
  <c r="P24" i="28"/>
  <c r="N24" i="28"/>
  <c r="L24" i="28"/>
  <c r="J24" i="28"/>
  <c r="H24" i="28"/>
  <c r="F24" i="28"/>
  <c r="D24" i="28"/>
  <c r="C24" i="28"/>
  <c r="B24" i="28"/>
  <c r="R23" i="28"/>
  <c r="P23" i="28"/>
  <c r="N23" i="28"/>
  <c r="L23" i="28"/>
  <c r="J23" i="28"/>
  <c r="H23" i="28"/>
  <c r="F23" i="28"/>
  <c r="D23" i="28"/>
  <c r="C23" i="28"/>
  <c r="B23" i="28"/>
  <c r="R22" i="28"/>
  <c r="H22" i="28"/>
  <c r="F22" i="28"/>
  <c r="D22" i="28"/>
  <c r="C22" i="28"/>
  <c r="B22" i="28"/>
  <c r="R21" i="28"/>
  <c r="L21" i="28"/>
  <c r="J21" i="28"/>
  <c r="H21" i="28"/>
  <c r="F21" i="28"/>
  <c r="D21" i="28"/>
  <c r="C21" i="28"/>
  <c r="B21" i="28"/>
  <c r="R20" i="28"/>
  <c r="P20" i="28"/>
  <c r="N20" i="28"/>
  <c r="L20" i="28"/>
  <c r="J20" i="28"/>
  <c r="H20" i="28"/>
  <c r="F20" i="28"/>
  <c r="D20" i="28"/>
  <c r="C20" i="28"/>
  <c r="B20" i="28"/>
  <c r="R19" i="28"/>
  <c r="P19" i="28"/>
  <c r="N19" i="28"/>
  <c r="L19" i="28"/>
  <c r="J19" i="28"/>
  <c r="H19" i="28"/>
  <c r="F19" i="28"/>
  <c r="D19" i="28"/>
  <c r="C19" i="28"/>
  <c r="B19" i="28"/>
  <c r="R18" i="28"/>
  <c r="P18" i="28"/>
  <c r="N18" i="28"/>
  <c r="L18" i="28"/>
  <c r="J18" i="28"/>
  <c r="H18" i="28"/>
  <c r="F18" i="28"/>
  <c r="D18" i="28"/>
  <c r="C18" i="28"/>
  <c r="B18" i="28"/>
  <c r="R17" i="28"/>
  <c r="N17" i="28"/>
  <c r="L17" i="28"/>
  <c r="J17" i="28"/>
  <c r="H17" i="28"/>
  <c r="F17" i="28"/>
  <c r="D17" i="28"/>
  <c r="C17" i="28"/>
  <c r="B17" i="28"/>
  <c r="R16" i="28"/>
  <c r="P16" i="28"/>
  <c r="N16" i="28"/>
  <c r="L16" i="28"/>
  <c r="J16" i="28"/>
  <c r="H16" i="28"/>
  <c r="F16" i="28"/>
  <c r="D16" i="28"/>
  <c r="C16" i="28"/>
  <c r="B16" i="28"/>
  <c r="R15" i="28"/>
  <c r="P15" i="28"/>
  <c r="N15" i="28"/>
  <c r="L15" i="28"/>
  <c r="J15" i="28"/>
  <c r="H15" i="28"/>
  <c r="F15" i="28"/>
  <c r="D15" i="28"/>
  <c r="C15" i="28"/>
  <c r="B15" i="28"/>
  <c r="R14" i="28"/>
  <c r="P14" i="28"/>
  <c r="N14" i="28"/>
  <c r="L14" i="28"/>
  <c r="J14" i="28"/>
  <c r="H14" i="28"/>
  <c r="F14" i="28"/>
  <c r="D14" i="28"/>
  <c r="C14" i="28"/>
  <c r="B14" i="28"/>
  <c r="R13" i="28"/>
  <c r="P13" i="28"/>
  <c r="N13" i="28"/>
  <c r="L13" i="28"/>
  <c r="J13" i="28"/>
  <c r="H13" i="28"/>
  <c r="F13" i="28"/>
  <c r="D13" i="28"/>
  <c r="C13" i="28"/>
  <c r="B13" i="28"/>
  <c r="R12" i="28"/>
  <c r="P12" i="28"/>
  <c r="N12" i="28"/>
  <c r="L12" i="28"/>
  <c r="J12" i="28"/>
  <c r="H12" i="28"/>
  <c r="F12" i="28"/>
  <c r="D12" i="28"/>
  <c r="C12" i="28"/>
  <c r="B12" i="28"/>
  <c r="R11" i="28"/>
  <c r="P11" i="28"/>
  <c r="N11" i="28"/>
  <c r="L11" i="28"/>
  <c r="J11" i="28"/>
  <c r="H11" i="28"/>
  <c r="F11" i="28"/>
  <c r="D11" i="28"/>
  <c r="C11" i="28"/>
  <c r="B11" i="28"/>
  <c r="R10" i="28"/>
  <c r="P10" i="28"/>
  <c r="N10" i="28"/>
  <c r="L10" i="28"/>
  <c r="J10" i="28"/>
  <c r="H10" i="28"/>
  <c r="F10" i="28"/>
  <c r="D10" i="28"/>
  <c r="C10" i="28"/>
  <c r="B10" i="28"/>
  <c r="R9" i="28"/>
  <c r="P9" i="28"/>
  <c r="N9" i="28"/>
  <c r="L9" i="28"/>
  <c r="J9" i="28"/>
  <c r="H9" i="28"/>
  <c r="F9" i="28"/>
  <c r="D9" i="28"/>
  <c r="C9" i="28"/>
  <c r="B9" i="28"/>
  <c r="R8" i="28"/>
  <c r="P8" i="28"/>
  <c r="N8" i="28"/>
  <c r="L8" i="28"/>
  <c r="J8" i="28"/>
  <c r="H8" i="28"/>
  <c r="F8" i="28"/>
  <c r="D8" i="28"/>
  <c r="C8" i="28"/>
  <c r="B8" i="28"/>
  <c r="R30" i="29"/>
  <c r="P30" i="29"/>
  <c r="N30" i="29"/>
  <c r="L30" i="29"/>
  <c r="J30" i="29"/>
  <c r="H30" i="29"/>
  <c r="F30" i="29"/>
  <c r="D30" i="29"/>
  <c r="C30" i="29"/>
  <c r="B30" i="29"/>
  <c r="R29" i="29"/>
  <c r="J29" i="29"/>
  <c r="H29" i="29"/>
  <c r="F29" i="29"/>
  <c r="D29" i="29"/>
  <c r="C29" i="29"/>
  <c r="B29" i="29"/>
  <c r="R28" i="29"/>
  <c r="P28" i="29"/>
  <c r="N28" i="29"/>
  <c r="L28" i="29"/>
  <c r="J28" i="29"/>
  <c r="H28" i="29"/>
  <c r="F28" i="29"/>
  <c r="D28" i="29"/>
  <c r="C28" i="29"/>
  <c r="B28" i="29"/>
  <c r="R27" i="29"/>
  <c r="P27" i="29"/>
  <c r="N27" i="29"/>
  <c r="L27" i="29"/>
  <c r="J27" i="29"/>
  <c r="H27" i="29"/>
  <c r="F27" i="29"/>
  <c r="D27" i="29"/>
  <c r="C27" i="29"/>
  <c r="B27" i="29"/>
  <c r="R26" i="29"/>
  <c r="P26" i="29"/>
  <c r="N26" i="29"/>
  <c r="L26" i="29"/>
  <c r="J26" i="29"/>
  <c r="H26" i="29"/>
  <c r="F26" i="29"/>
  <c r="D26" i="29"/>
  <c r="C26" i="29"/>
  <c r="B26" i="29"/>
  <c r="R25" i="29"/>
  <c r="J25" i="29"/>
  <c r="H25" i="29"/>
  <c r="F25" i="29"/>
  <c r="D25" i="29"/>
  <c r="C25" i="29"/>
  <c r="B25" i="29"/>
  <c r="R24" i="29"/>
  <c r="P24" i="29"/>
  <c r="N24" i="29"/>
  <c r="L24" i="29"/>
  <c r="J24" i="29"/>
  <c r="H24" i="29"/>
  <c r="F24" i="29"/>
  <c r="D24" i="29"/>
  <c r="C24" i="29"/>
  <c r="B24" i="29"/>
  <c r="R23" i="29"/>
  <c r="P23" i="29"/>
  <c r="N23" i="29"/>
  <c r="L23" i="29"/>
  <c r="J23" i="29"/>
  <c r="H23" i="29"/>
  <c r="F23" i="29"/>
  <c r="D23" i="29"/>
  <c r="C23" i="29"/>
  <c r="B23" i="29"/>
  <c r="R22" i="29"/>
  <c r="P22" i="29"/>
  <c r="N22" i="29"/>
  <c r="L22" i="29"/>
  <c r="J22" i="29"/>
  <c r="H22" i="29"/>
  <c r="F22" i="29"/>
  <c r="D22" i="29"/>
  <c r="C22" i="29"/>
  <c r="B22" i="29"/>
  <c r="R21" i="29"/>
  <c r="D21" i="29"/>
  <c r="C21" i="29"/>
  <c r="B21" i="29"/>
  <c r="R20" i="29"/>
  <c r="J20" i="29"/>
  <c r="H20" i="29"/>
  <c r="F20" i="29"/>
  <c r="D20" i="29"/>
  <c r="C20" i="29"/>
  <c r="B20" i="29"/>
  <c r="R19" i="29"/>
  <c r="D19" i="29"/>
  <c r="C19" i="29"/>
  <c r="B19" i="29"/>
  <c r="R18" i="29"/>
  <c r="N18" i="29"/>
  <c r="L18" i="29"/>
  <c r="J18" i="29"/>
  <c r="H18" i="29"/>
  <c r="F18" i="29"/>
  <c r="D18" i="29"/>
  <c r="C18" i="29"/>
  <c r="B18" i="29"/>
  <c r="R17" i="29"/>
  <c r="P17" i="29"/>
  <c r="N17" i="29"/>
  <c r="L17" i="29"/>
  <c r="J17" i="29"/>
  <c r="H17" i="29"/>
  <c r="F17" i="29"/>
  <c r="D17" i="29"/>
  <c r="C17" i="29"/>
  <c r="B17" i="29"/>
  <c r="R16" i="29"/>
  <c r="P16" i="29"/>
  <c r="N16" i="29"/>
  <c r="L16" i="29"/>
  <c r="J16" i="29"/>
  <c r="H16" i="29"/>
  <c r="F16" i="29"/>
  <c r="D16" i="29"/>
  <c r="C16" i="29"/>
  <c r="B16" i="29"/>
  <c r="R15" i="29"/>
  <c r="P15" i="29"/>
  <c r="N15" i="29"/>
  <c r="L15" i="29"/>
  <c r="J15" i="29"/>
  <c r="H15" i="29"/>
  <c r="F15" i="29"/>
  <c r="D15" i="29"/>
  <c r="C15" i="29"/>
  <c r="B15" i="29"/>
  <c r="R14" i="29"/>
  <c r="P14" i="29"/>
  <c r="N14" i="29"/>
  <c r="L14" i="29"/>
  <c r="J14" i="29"/>
  <c r="H14" i="29"/>
  <c r="F14" i="29"/>
  <c r="D14" i="29"/>
  <c r="C14" i="29"/>
  <c r="B14" i="29"/>
  <c r="R13" i="29"/>
  <c r="J13" i="29"/>
  <c r="H13" i="29"/>
  <c r="F13" i="29"/>
  <c r="D13" i="29"/>
  <c r="C13" i="29"/>
  <c r="B13" i="29"/>
  <c r="R12" i="29"/>
  <c r="P12" i="29"/>
  <c r="N12" i="29"/>
  <c r="L12" i="29"/>
  <c r="J12" i="29"/>
  <c r="H12" i="29"/>
  <c r="F12" i="29"/>
  <c r="D12" i="29"/>
  <c r="C12" i="29"/>
  <c r="B12" i="29"/>
  <c r="R11" i="29"/>
  <c r="J11" i="29"/>
  <c r="H11" i="29"/>
  <c r="F11" i="29"/>
  <c r="D11" i="29"/>
  <c r="C11" i="29"/>
  <c r="B11" i="29"/>
  <c r="R10" i="29"/>
  <c r="J10" i="29"/>
  <c r="H10" i="29"/>
  <c r="F10" i="29"/>
  <c r="D10" i="29"/>
  <c r="C10" i="29"/>
  <c r="B10" i="29"/>
  <c r="R9" i="29"/>
  <c r="P9" i="29"/>
  <c r="N9" i="29"/>
  <c r="L9" i="29"/>
  <c r="J9" i="29"/>
  <c r="H9" i="29"/>
  <c r="F9" i="29"/>
  <c r="D9" i="29"/>
  <c r="C9" i="29"/>
  <c r="B9" i="29"/>
  <c r="R8" i="29"/>
  <c r="P8" i="29"/>
  <c r="N8" i="29"/>
  <c r="L8" i="29"/>
  <c r="J8" i="29"/>
  <c r="H8" i="29"/>
  <c r="F8" i="29"/>
  <c r="D8" i="29"/>
  <c r="C8" i="29"/>
  <c r="B8" i="29"/>
  <c r="R30" i="30"/>
  <c r="P30" i="30"/>
  <c r="N30" i="30"/>
  <c r="L30" i="30"/>
  <c r="J30" i="30"/>
  <c r="H30" i="30"/>
  <c r="F30" i="30"/>
  <c r="D30" i="30"/>
  <c r="C30" i="30"/>
  <c r="B30" i="30"/>
  <c r="R29" i="30"/>
  <c r="J29" i="30"/>
  <c r="H29" i="30"/>
  <c r="F29" i="30"/>
  <c r="D29" i="30"/>
  <c r="C29" i="30"/>
  <c r="B29" i="30"/>
  <c r="R28" i="30"/>
  <c r="P28" i="30"/>
  <c r="N28" i="30"/>
  <c r="L28" i="30"/>
  <c r="J28" i="30"/>
  <c r="H28" i="30"/>
  <c r="F28" i="30"/>
  <c r="D28" i="30"/>
  <c r="C28" i="30"/>
  <c r="B28" i="30"/>
  <c r="R27" i="30"/>
  <c r="P27" i="30"/>
  <c r="N27" i="30"/>
  <c r="L27" i="30"/>
  <c r="J27" i="30"/>
  <c r="H27" i="30"/>
  <c r="F27" i="30"/>
  <c r="D27" i="30"/>
  <c r="C27" i="30"/>
  <c r="B27" i="30"/>
  <c r="R26" i="30"/>
  <c r="P26" i="30"/>
  <c r="N26" i="30"/>
  <c r="L26" i="30"/>
  <c r="J26" i="30"/>
  <c r="H26" i="30"/>
  <c r="F26" i="30"/>
  <c r="D26" i="30"/>
  <c r="C26" i="30"/>
  <c r="B26" i="30"/>
  <c r="R25" i="30"/>
  <c r="J25" i="30"/>
  <c r="H25" i="30"/>
  <c r="F25" i="30"/>
  <c r="D25" i="30"/>
  <c r="C25" i="30"/>
  <c r="B25" i="30"/>
  <c r="R24" i="30"/>
  <c r="P24" i="30"/>
  <c r="N24" i="30"/>
  <c r="L24" i="30"/>
  <c r="J24" i="30"/>
  <c r="H24" i="30"/>
  <c r="F24" i="30"/>
  <c r="D24" i="30"/>
  <c r="C24" i="30"/>
  <c r="B24" i="30"/>
  <c r="R23" i="30"/>
  <c r="P23" i="30"/>
  <c r="N23" i="30"/>
  <c r="L23" i="30"/>
  <c r="J23" i="30"/>
  <c r="H23" i="30"/>
  <c r="F23" i="30"/>
  <c r="D23" i="30"/>
  <c r="C23" i="30"/>
  <c r="B23" i="30"/>
  <c r="R22" i="30"/>
  <c r="P22" i="30"/>
  <c r="N22" i="30"/>
  <c r="L22" i="30"/>
  <c r="J22" i="30"/>
  <c r="H22" i="30"/>
  <c r="F22" i="30"/>
  <c r="D22" i="30"/>
  <c r="C22" i="30"/>
  <c r="B22" i="30"/>
  <c r="R21" i="30"/>
  <c r="D21" i="30"/>
  <c r="C21" i="30"/>
  <c r="B21" i="30"/>
  <c r="R20" i="30"/>
  <c r="J20" i="30"/>
  <c r="H20" i="30"/>
  <c r="F20" i="30"/>
  <c r="D20" i="30"/>
  <c r="C20" i="30"/>
  <c r="B20" i="30"/>
  <c r="R19" i="30"/>
  <c r="D19" i="30"/>
  <c r="C19" i="30"/>
  <c r="B19" i="30"/>
  <c r="R18" i="30"/>
  <c r="N18" i="30"/>
  <c r="L18" i="30"/>
  <c r="J18" i="30"/>
  <c r="H18" i="30"/>
  <c r="F18" i="30"/>
  <c r="D18" i="30"/>
  <c r="C18" i="30"/>
  <c r="B18" i="30"/>
  <c r="R17" i="30"/>
  <c r="P17" i="30"/>
  <c r="N17" i="30"/>
  <c r="L17" i="30"/>
  <c r="J17" i="30"/>
  <c r="H17" i="30"/>
  <c r="F17" i="30"/>
  <c r="D17" i="30"/>
  <c r="C17" i="30"/>
  <c r="B17" i="30"/>
  <c r="R16" i="30"/>
  <c r="P16" i="30"/>
  <c r="N16" i="30"/>
  <c r="L16" i="30"/>
  <c r="J16" i="30"/>
  <c r="H16" i="30"/>
  <c r="F16" i="30"/>
  <c r="D16" i="30"/>
  <c r="C16" i="30"/>
  <c r="B16" i="30"/>
  <c r="R15" i="30"/>
  <c r="P15" i="30"/>
  <c r="N15" i="30"/>
  <c r="L15" i="30"/>
  <c r="J15" i="30"/>
  <c r="H15" i="30"/>
  <c r="F15" i="30"/>
  <c r="D15" i="30"/>
  <c r="C15" i="30"/>
  <c r="B15" i="30"/>
  <c r="R14" i="30"/>
  <c r="P14" i="30"/>
  <c r="N14" i="30"/>
  <c r="L14" i="30"/>
  <c r="J14" i="30"/>
  <c r="H14" i="30"/>
  <c r="F14" i="30"/>
  <c r="D14" i="30"/>
  <c r="C14" i="30"/>
  <c r="B14" i="30"/>
  <c r="R13" i="30"/>
  <c r="J13" i="30"/>
  <c r="H13" i="30"/>
  <c r="F13" i="30"/>
  <c r="D13" i="30"/>
  <c r="C13" i="30"/>
  <c r="B13" i="30"/>
  <c r="R12" i="30"/>
  <c r="P12" i="30"/>
  <c r="N12" i="30"/>
  <c r="L12" i="30"/>
  <c r="J12" i="30"/>
  <c r="H12" i="30"/>
  <c r="F12" i="30"/>
  <c r="D12" i="30"/>
  <c r="C12" i="30"/>
  <c r="B12" i="30"/>
  <c r="R11" i="30"/>
  <c r="J11" i="30"/>
  <c r="H11" i="30"/>
  <c r="F11" i="30"/>
  <c r="D11" i="30"/>
  <c r="C11" i="30"/>
  <c r="B11" i="30"/>
  <c r="R10" i="30"/>
  <c r="J10" i="30"/>
  <c r="H10" i="30"/>
  <c r="F10" i="30"/>
  <c r="D10" i="30"/>
  <c r="C10" i="30"/>
  <c r="B10" i="30"/>
  <c r="R9" i="30"/>
  <c r="P9" i="30"/>
  <c r="N9" i="30"/>
  <c r="L9" i="30"/>
  <c r="J9" i="30"/>
  <c r="H9" i="30"/>
  <c r="F9" i="30"/>
  <c r="D9" i="30"/>
  <c r="C9" i="30"/>
  <c r="B9" i="30"/>
  <c r="R8" i="30"/>
  <c r="P8" i="30"/>
  <c r="N8" i="30"/>
  <c r="L8" i="30"/>
  <c r="J8" i="30"/>
  <c r="H8" i="30"/>
  <c r="F8" i="30"/>
  <c r="D8" i="30"/>
  <c r="C8" i="30"/>
  <c r="B8" i="30"/>
  <c r="R29" i="31"/>
  <c r="H29" i="31"/>
  <c r="F29" i="31"/>
  <c r="D29" i="31"/>
  <c r="C29" i="31"/>
  <c r="B29" i="31"/>
  <c r="R28" i="31"/>
  <c r="F28" i="31"/>
  <c r="D28" i="31"/>
  <c r="C28" i="31"/>
  <c r="B28" i="31"/>
  <c r="R27" i="31"/>
  <c r="P27" i="31"/>
  <c r="N27" i="31"/>
  <c r="L27" i="31"/>
  <c r="J27" i="31"/>
  <c r="H27" i="31"/>
  <c r="F27" i="31"/>
  <c r="D27" i="31"/>
  <c r="C27" i="31"/>
  <c r="B27" i="31"/>
  <c r="R26" i="31"/>
  <c r="P26" i="31"/>
  <c r="N26" i="31"/>
  <c r="L26" i="31"/>
  <c r="J26" i="31"/>
  <c r="H26" i="31"/>
  <c r="F26" i="31"/>
  <c r="D26" i="31"/>
  <c r="C26" i="31"/>
  <c r="B26" i="31"/>
  <c r="R25" i="31"/>
  <c r="P25" i="31"/>
  <c r="N25" i="31"/>
  <c r="L25" i="31"/>
  <c r="J25" i="31"/>
  <c r="H25" i="31"/>
  <c r="F25" i="31"/>
  <c r="D25" i="31"/>
  <c r="C25" i="31"/>
  <c r="B25" i="31"/>
  <c r="R24" i="31"/>
  <c r="P24" i="31"/>
  <c r="N24" i="31"/>
  <c r="L24" i="31"/>
  <c r="J24" i="31"/>
  <c r="H24" i="31"/>
  <c r="F24" i="31"/>
  <c r="D24" i="31"/>
  <c r="C24" i="31"/>
  <c r="B24" i="31"/>
  <c r="R23" i="31"/>
  <c r="P23" i="31"/>
  <c r="N23" i="31"/>
  <c r="L23" i="31"/>
  <c r="J23" i="31"/>
  <c r="H23" i="31"/>
  <c r="F23" i="31"/>
  <c r="D23" i="31"/>
  <c r="C23" i="31"/>
  <c r="B23" i="31"/>
  <c r="R22" i="31"/>
  <c r="P22" i="31"/>
  <c r="N22" i="31"/>
  <c r="L22" i="31"/>
  <c r="J22" i="31"/>
  <c r="H22" i="31"/>
  <c r="F22" i="31"/>
  <c r="D22" i="31"/>
  <c r="C22" i="31"/>
  <c r="B22" i="31"/>
  <c r="R21" i="31"/>
  <c r="J21" i="31"/>
  <c r="H21" i="31"/>
  <c r="F21" i="31"/>
  <c r="D21" i="31"/>
  <c r="C21" i="31"/>
  <c r="B21" i="31"/>
  <c r="R20" i="31"/>
  <c r="J20" i="31"/>
  <c r="H20" i="31"/>
  <c r="F20" i="31"/>
  <c r="D20" i="31"/>
  <c r="C20" i="31"/>
  <c r="B20" i="31"/>
  <c r="R19" i="31"/>
  <c r="H19" i="31"/>
  <c r="F19" i="31"/>
  <c r="D19" i="31"/>
  <c r="C19" i="31"/>
  <c r="B19" i="31"/>
  <c r="R18" i="31"/>
  <c r="P18" i="31"/>
  <c r="N18" i="31"/>
  <c r="L18" i="31"/>
  <c r="J18" i="31"/>
  <c r="H18" i="31"/>
  <c r="F18" i="31"/>
  <c r="D18" i="31"/>
  <c r="C18" i="31"/>
  <c r="B18" i="31"/>
  <c r="R17" i="31"/>
  <c r="P17" i="31"/>
  <c r="N17" i="31"/>
  <c r="L17" i="31"/>
  <c r="J17" i="31"/>
  <c r="H17" i="31"/>
  <c r="F17" i="31"/>
  <c r="D17" i="31"/>
  <c r="C17" i="31"/>
  <c r="B17" i="31"/>
  <c r="R16" i="31"/>
  <c r="P16" i="31"/>
  <c r="N16" i="31"/>
  <c r="L16" i="31"/>
  <c r="J16" i="31"/>
  <c r="H16" i="31"/>
  <c r="F16" i="31"/>
  <c r="D16" i="31"/>
  <c r="C16" i="31"/>
  <c r="B16" i="31"/>
  <c r="R15" i="31"/>
  <c r="L15" i="31"/>
  <c r="J15" i="31"/>
  <c r="H15" i="31"/>
  <c r="F15" i="31"/>
  <c r="D15" i="31"/>
  <c r="C15" i="31"/>
  <c r="B15" i="31"/>
  <c r="R14" i="31"/>
  <c r="P14" i="31"/>
  <c r="N14" i="31"/>
  <c r="L14" i="31"/>
  <c r="J14" i="31"/>
  <c r="H14" i="31"/>
  <c r="F14" i="31"/>
  <c r="D14" i="31"/>
  <c r="C14" i="31"/>
  <c r="B14" i="31"/>
  <c r="R13" i="31"/>
  <c r="P13" i="31"/>
  <c r="N13" i="31"/>
  <c r="L13" i="31"/>
  <c r="J13" i="31"/>
  <c r="H13" i="31"/>
  <c r="F13" i="31"/>
  <c r="D13" i="31"/>
  <c r="C13" i="31"/>
  <c r="B13" i="31"/>
  <c r="R12" i="31"/>
  <c r="P12" i="31"/>
  <c r="N12" i="31"/>
  <c r="L12" i="31"/>
  <c r="J12" i="31"/>
  <c r="H12" i="31"/>
  <c r="F12" i="31"/>
  <c r="D12" i="31"/>
  <c r="C12" i="31"/>
  <c r="B12" i="31"/>
  <c r="R11" i="31"/>
  <c r="P11" i="31"/>
  <c r="N11" i="31"/>
  <c r="L11" i="31"/>
  <c r="J11" i="31"/>
  <c r="H11" i="31"/>
  <c r="F11" i="31"/>
  <c r="D11" i="31"/>
  <c r="C11" i="31"/>
  <c r="B11" i="31"/>
  <c r="R10" i="31"/>
  <c r="L10" i="31"/>
  <c r="J10" i="31"/>
  <c r="H10" i="31"/>
  <c r="F10" i="31"/>
  <c r="D10" i="31"/>
  <c r="C10" i="31"/>
  <c r="B10" i="31"/>
  <c r="R9" i="31"/>
  <c r="P9" i="31"/>
  <c r="N9" i="31"/>
  <c r="L9" i="31"/>
  <c r="J9" i="31"/>
  <c r="H9" i="31"/>
  <c r="F9" i="31"/>
  <c r="D9" i="31"/>
  <c r="C9" i="31"/>
  <c r="B9" i="31"/>
  <c r="R8" i="31"/>
  <c r="P8" i="31"/>
  <c r="N8" i="31"/>
  <c r="L8" i="31"/>
  <c r="J8" i="31"/>
  <c r="H8" i="31"/>
  <c r="F8" i="31"/>
  <c r="D8" i="31"/>
  <c r="C8" i="31"/>
  <c r="B8" i="31"/>
  <c r="R29" i="32"/>
  <c r="H29" i="32"/>
  <c r="F29" i="32"/>
  <c r="D29" i="32"/>
  <c r="C29" i="32"/>
  <c r="B29" i="32"/>
  <c r="R28" i="32"/>
  <c r="F28" i="32"/>
  <c r="D28" i="32"/>
  <c r="C28" i="32"/>
  <c r="B28" i="32"/>
  <c r="R27" i="32"/>
  <c r="P27" i="32"/>
  <c r="N27" i="32"/>
  <c r="L27" i="32"/>
  <c r="J27" i="32"/>
  <c r="H27" i="32"/>
  <c r="F27" i="32"/>
  <c r="D27" i="32"/>
  <c r="C27" i="32"/>
  <c r="B27" i="32"/>
  <c r="R26" i="32"/>
  <c r="P26" i="32"/>
  <c r="N26" i="32"/>
  <c r="L26" i="32"/>
  <c r="J26" i="32"/>
  <c r="H26" i="32"/>
  <c r="F26" i="32"/>
  <c r="D26" i="32"/>
  <c r="C26" i="32"/>
  <c r="B26" i="32"/>
  <c r="R25" i="32"/>
  <c r="P25" i="32"/>
  <c r="N25" i="32"/>
  <c r="L25" i="32"/>
  <c r="J25" i="32"/>
  <c r="H25" i="32"/>
  <c r="F25" i="32"/>
  <c r="D25" i="32"/>
  <c r="C25" i="32"/>
  <c r="B25" i="32"/>
  <c r="R24" i="32"/>
  <c r="P24" i="32"/>
  <c r="N24" i="32"/>
  <c r="L24" i="32"/>
  <c r="J24" i="32"/>
  <c r="H24" i="32"/>
  <c r="F24" i="32"/>
  <c r="D24" i="32"/>
  <c r="C24" i="32"/>
  <c r="B24" i="32"/>
  <c r="R23" i="32"/>
  <c r="P23" i="32"/>
  <c r="N23" i="32"/>
  <c r="L23" i="32"/>
  <c r="J23" i="32"/>
  <c r="H23" i="32"/>
  <c r="F23" i="32"/>
  <c r="D23" i="32"/>
  <c r="C23" i="32"/>
  <c r="B23" i="32"/>
  <c r="R22" i="32"/>
  <c r="P22" i="32"/>
  <c r="N22" i="32"/>
  <c r="L22" i="32"/>
  <c r="J22" i="32"/>
  <c r="H22" i="32"/>
  <c r="F22" i="32"/>
  <c r="D22" i="32"/>
  <c r="C22" i="32"/>
  <c r="B22" i="32"/>
  <c r="R21" i="32"/>
  <c r="J21" i="32"/>
  <c r="H21" i="32"/>
  <c r="F21" i="32"/>
  <c r="D21" i="32"/>
  <c r="C21" i="32"/>
  <c r="B21" i="32"/>
  <c r="R20" i="32"/>
  <c r="J20" i="32"/>
  <c r="H20" i="32"/>
  <c r="F20" i="32"/>
  <c r="D20" i="32"/>
  <c r="C20" i="32"/>
  <c r="B20" i="32"/>
  <c r="R19" i="32"/>
  <c r="H19" i="32"/>
  <c r="F19" i="32"/>
  <c r="D19" i="32"/>
  <c r="C19" i="32"/>
  <c r="B19" i="32"/>
  <c r="R18" i="32"/>
  <c r="P18" i="32"/>
  <c r="N18" i="32"/>
  <c r="L18" i="32"/>
  <c r="J18" i="32"/>
  <c r="H18" i="32"/>
  <c r="F18" i="32"/>
  <c r="D18" i="32"/>
  <c r="C18" i="32"/>
  <c r="B18" i="32"/>
  <c r="R17" i="32"/>
  <c r="P17" i="32"/>
  <c r="N17" i="32"/>
  <c r="L17" i="32"/>
  <c r="J17" i="32"/>
  <c r="H17" i="32"/>
  <c r="F17" i="32"/>
  <c r="D17" i="32"/>
  <c r="C17" i="32"/>
  <c r="B17" i="32"/>
  <c r="R16" i="32"/>
  <c r="P16" i="32"/>
  <c r="N16" i="32"/>
  <c r="L16" i="32"/>
  <c r="J16" i="32"/>
  <c r="H16" i="32"/>
  <c r="F16" i="32"/>
  <c r="D16" i="32"/>
  <c r="C16" i="32"/>
  <c r="B16" i="32"/>
  <c r="R15" i="32"/>
  <c r="L15" i="32"/>
  <c r="J15" i="32"/>
  <c r="H15" i="32"/>
  <c r="F15" i="32"/>
  <c r="D15" i="32"/>
  <c r="C15" i="32"/>
  <c r="B15" i="32"/>
  <c r="R14" i="32"/>
  <c r="P14" i="32"/>
  <c r="N14" i="32"/>
  <c r="L14" i="32"/>
  <c r="J14" i="32"/>
  <c r="H14" i="32"/>
  <c r="F14" i="32"/>
  <c r="D14" i="32"/>
  <c r="C14" i="32"/>
  <c r="B14" i="32"/>
  <c r="R13" i="32"/>
  <c r="P13" i="32"/>
  <c r="N13" i="32"/>
  <c r="L13" i="32"/>
  <c r="J13" i="32"/>
  <c r="H13" i="32"/>
  <c r="F13" i="32"/>
  <c r="D13" i="32"/>
  <c r="C13" i="32"/>
  <c r="B13" i="32"/>
  <c r="R12" i="32"/>
  <c r="P12" i="32"/>
  <c r="N12" i="32"/>
  <c r="L12" i="32"/>
  <c r="J12" i="32"/>
  <c r="H12" i="32"/>
  <c r="F12" i="32"/>
  <c r="D12" i="32"/>
  <c r="C12" i="32"/>
  <c r="B12" i="32"/>
  <c r="R11" i="32"/>
  <c r="P11" i="32"/>
  <c r="N11" i="32"/>
  <c r="L11" i="32"/>
  <c r="J11" i="32"/>
  <c r="H11" i="32"/>
  <c r="F11" i="32"/>
  <c r="D11" i="32"/>
  <c r="C11" i="32"/>
  <c r="B11" i="32"/>
  <c r="R10" i="32"/>
  <c r="L10" i="32"/>
  <c r="J10" i="32"/>
  <c r="H10" i="32"/>
  <c r="F10" i="32"/>
  <c r="D10" i="32"/>
  <c r="C10" i="32"/>
  <c r="B10" i="32"/>
  <c r="R9" i="32"/>
  <c r="P9" i="32"/>
  <c r="N9" i="32"/>
  <c r="L9" i="32"/>
  <c r="J9" i="32"/>
  <c r="H9" i="32"/>
  <c r="F9" i="32"/>
  <c r="D9" i="32"/>
  <c r="C9" i="32"/>
  <c r="B9" i="32"/>
  <c r="R8" i="32"/>
  <c r="P8" i="32"/>
  <c r="N8" i="32"/>
  <c r="L8" i="32"/>
  <c r="J8" i="32"/>
  <c r="H8" i="32"/>
  <c r="F8" i="32"/>
  <c r="D8" i="32"/>
  <c r="C8" i="32"/>
  <c r="B8" i="32"/>
  <c r="R13" i="33"/>
  <c r="P13" i="33"/>
  <c r="N13" i="33"/>
  <c r="L13" i="33"/>
  <c r="J13" i="33"/>
  <c r="H13" i="33"/>
  <c r="F13" i="33"/>
  <c r="D13" i="33"/>
  <c r="C13" i="33"/>
  <c r="B13" i="33"/>
  <c r="R12" i="33"/>
  <c r="P12" i="33"/>
  <c r="N12" i="33"/>
  <c r="L12" i="33"/>
  <c r="J12" i="33"/>
  <c r="H12" i="33"/>
  <c r="F12" i="33"/>
  <c r="D12" i="33"/>
  <c r="C12" i="33"/>
  <c r="B12" i="33"/>
  <c r="R11" i="33"/>
  <c r="P11" i="33"/>
  <c r="N11" i="33"/>
  <c r="L11" i="33"/>
  <c r="J11" i="33"/>
  <c r="H11" i="33"/>
  <c r="F11" i="33"/>
  <c r="D11" i="33"/>
  <c r="C11" i="33"/>
  <c r="B11" i="33"/>
  <c r="R10" i="33"/>
  <c r="J10" i="33"/>
  <c r="H10" i="33"/>
  <c r="F10" i="33"/>
  <c r="D10" i="33"/>
  <c r="C10" i="33"/>
  <c r="B10" i="33"/>
  <c r="R9" i="33"/>
  <c r="P9" i="33"/>
  <c r="N9" i="33"/>
  <c r="L9" i="33"/>
  <c r="J9" i="33"/>
  <c r="H9" i="33"/>
  <c r="F9" i="33"/>
  <c r="D9" i="33"/>
  <c r="C9" i="33"/>
  <c r="B9" i="33"/>
  <c r="R8" i="33"/>
  <c r="P8" i="33"/>
  <c r="N8" i="33"/>
  <c r="L8" i="33"/>
  <c r="J8" i="33"/>
  <c r="H8" i="33"/>
  <c r="F8" i="33"/>
  <c r="D8" i="33"/>
  <c r="C8" i="33"/>
  <c r="B8" i="33"/>
  <c r="R13" i="34"/>
  <c r="P13" i="34"/>
  <c r="N13" i="34"/>
  <c r="L13" i="34"/>
  <c r="J13" i="34"/>
  <c r="H13" i="34"/>
  <c r="F13" i="34"/>
  <c r="D13" i="34"/>
  <c r="C13" i="34"/>
  <c r="B13" i="34"/>
  <c r="R12" i="34"/>
  <c r="P12" i="34"/>
  <c r="N12" i="34"/>
  <c r="L12" i="34"/>
  <c r="J12" i="34"/>
  <c r="H12" i="34"/>
  <c r="F12" i="34"/>
  <c r="D12" i="34"/>
  <c r="C12" i="34"/>
  <c r="B12" i="34"/>
  <c r="R11" i="34"/>
  <c r="P11" i="34"/>
  <c r="N11" i="34"/>
  <c r="L11" i="34"/>
  <c r="J11" i="34"/>
  <c r="H11" i="34"/>
  <c r="F11" i="34"/>
  <c r="D11" i="34"/>
  <c r="C11" i="34"/>
  <c r="B11" i="34"/>
  <c r="R10" i="34"/>
  <c r="J10" i="34"/>
  <c r="H10" i="34"/>
  <c r="F10" i="34"/>
  <c r="D10" i="34"/>
  <c r="C10" i="34"/>
  <c r="B10" i="34"/>
  <c r="R9" i="34"/>
  <c r="P9" i="34"/>
  <c r="N9" i="34"/>
  <c r="L9" i="34"/>
  <c r="J9" i="34"/>
  <c r="H9" i="34"/>
  <c r="F9" i="34"/>
  <c r="D9" i="34"/>
  <c r="C9" i="34"/>
  <c r="B9" i="34"/>
  <c r="R8" i="34"/>
  <c r="P8" i="34"/>
  <c r="N8" i="34"/>
  <c r="L8" i="34"/>
  <c r="J8" i="34"/>
  <c r="H8" i="34"/>
  <c r="F8" i="34"/>
  <c r="D8" i="34"/>
  <c r="C8" i="34"/>
  <c r="B8" i="34"/>
  <c r="R10" i="35"/>
  <c r="P10" i="35"/>
  <c r="N10" i="35"/>
  <c r="L10" i="35"/>
  <c r="J10" i="35"/>
  <c r="H10" i="35"/>
  <c r="F10" i="35"/>
  <c r="D10" i="35"/>
  <c r="C10" i="35"/>
  <c r="B10" i="35"/>
  <c r="R9" i="35"/>
  <c r="P9" i="35"/>
  <c r="N9" i="35"/>
  <c r="L9" i="35"/>
  <c r="J9" i="35"/>
  <c r="H9" i="35"/>
  <c r="F9" i="35"/>
  <c r="D9" i="35"/>
  <c r="C9" i="35"/>
  <c r="B9" i="35"/>
  <c r="R8" i="35"/>
  <c r="P8" i="35"/>
  <c r="N8" i="35"/>
  <c r="L8" i="35"/>
  <c r="J8" i="35"/>
  <c r="H8" i="35"/>
  <c r="F8" i="35"/>
  <c r="D8" i="35"/>
  <c r="C8" i="35"/>
  <c r="B8" i="35"/>
  <c r="R10" i="36"/>
  <c r="P10" i="36"/>
  <c r="N10" i="36"/>
  <c r="L10" i="36"/>
  <c r="J10" i="36"/>
  <c r="H10" i="36"/>
  <c r="F10" i="36"/>
  <c r="D10" i="36"/>
  <c r="C10" i="36"/>
  <c r="B10" i="36"/>
  <c r="R9" i="36"/>
  <c r="P9" i="36"/>
  <c r="N9" i="36"/>
  <c r="L9" i="36"/>
  <c r="J9" i="36"/>
  <c r="H9" i="36"/>
  <c r="F9" i="36"/>
  <c r="D9" i="36"/>
  <c r="C9" i="36"/>
  <c r="B9" i="36"/>
  <c r="R8" i="36"/>
  <c r="P8" i="36"/>
  <c r="N8" i="36"/>
  <c r="L8" i="36"/>
  <c r="J8" i="36"/>
  <c r="H8" i="36"/>
  <c r="F8" i="36"/>
  <c r="D8" i="36"/>
  <c r="C8" i="36"/>
  <c r="B8" i="36"/>
  <c r="R40" i="38"/>
  <c r="P40" i="38"/>
  <c r="N40" i="38"/>
  <c r="L40" i="38"/>
  <c r="J40" i="38"/>
  <c r="H40" i="38"/>
  <c r="F40" i="38"/>
  <c r="D40" i="38"/>
  <c r="C40" i="38"/>
  <c r="B40" i="38"/>
  <c r="R39" i="38"/>
  <c r="P39" i="38"/>
  <c r="N39" i="38"/>
  <c r="L39" i="38"/>
  <c r="J39" i="38"/>
  <c r="H39" i="38"/>
  <c r="F39" i="38"/>
  <c r="D39" i="38"/>
  <c r="C39" i="38"/>
  <c r="B39" i="38"/>
  <c r="R38" i="38"/>
  <c r="P38" i="38"/>
  <c r="N38" i="38"/>
  <c r="L38" i="38"/>
  <c r="J38" i="38"/>
  <c r="H38" i="38"/>
  <c r="F38" i="38"/>
  <c r="D38" i="38"/>
  <c r="C38" i="38"/>
  <c r="B38" i="38"/>
  <c r="R37" i="38"/>
  <c r="P37" i="38"/>
  <c r="N37" i="38"/>
  <c r="L37" i="38"/>
  <c r="J37" i="38"/>
  <c r="H37" i="38"/>
  <c r="F37" i="38"/>
  <c r="D37" i="38"/>
  <c r="C37" i="38"/>
  <c r="B37" i="38"/>
  <c r="R36" i="38"/>
  <c r="P36" i="38"/>
  <c r="N36" i="38"/>
  <c r="L36" i="38"/>
  <c r="J36" i="38"/>
  <c r="H36" i="38"/>
  <c r="F36" i="38"/>
  <c r="D36" i="38"/>
  <c r="C36" i="38"/>
  <c r="B36" i="38"/>
  <c r="R35" i="38"/>
  <c r="P35" i="38"/>
  <c r="N35" i="38"/>
  <c r="L35" i="38"/>
  <c r="J35" i="38"/>
  <c r="H35" i="38"/>
  <c r="F35" i="38"/>
  <c r="D35" i="38"/>
  <c r="C35" i="38"/>
  <c r="B35" i="38"/>
  <c r="R34" i="38"/>
  <c r="P34" i="38"/>
  <c r="N34" i="38"/>
  <c r="L34" i="38"/>
  <c r="J34" i="38"/>
  <c r="H34" i="38"/>
  <c r="F34" i="38"/>
  <c r="D34" i="38"/>
  <c r="C34" i="38"/>
  <c r="B34" i="38"/>
  <c r="R33" i="38"/>
  <c r="P33" i="38"/>
  <c r="N33" i="38"/>
  <c r="L33" i="38"/>
  <c r="J33" i="38"/>
  <c r="H33" i="38"/>
  <c r="F33" i="38"/>
  <c r="D33" i="38"/>
  <c r="C33" i="38"/>
  <c r="B33" i="38"/>
  <c r="R32" i="38"/>
  <c r="P32" i="38"/>
  <c r="N32" i="38"/>
  <c r="L32" i="38"/>
  <c r="J32" i="38"/>
  <c r="H32" i="38"/>
  <c r="F32" i="38"/>
  <c r="D32" i="38"/>
  <c r="C32" i="38"/>
  <c r="B32" i="38"/>
  <c r="R31" i="38"/>
  <c r="J31" i="38"/>
  <c r="H31" i="38"/>
  <c r="F31" i="38"/>
  <c r="D31" i="38"/>
  <c r="C31" i="38"/>
  <c r="B31" i="38"/>
  <c r="R30" i="38"/>
  <c r="N30" i="38"/>
  <c r="L30" i="38"/>
  <c r="J30" i="38"/>
  <c r="H30" i="38"/>
  <c r="F30" i="38"/>
  <c r="D30" i="38"/>
  <c r="C30" i="38"/>
  <c r="B30" i="38"/>
  <c r="R29" i="38"/>
  <c r="H29" i="38"/>
  <c r="F29" i="38"/>
  <c r="D29" i="38"/>
  <c r="C29" i="38"/>
  <c r="B29" i="38"/>
  <c r="R28" i="38"/>
  <c r="P28" i="38"/>
  <c r="N28" i="38"/>
  <c r="L28" i="38"/>
  <c r="J28" i="38"/>
  <c r="H28" i="38"/>
  <c r="F28" i="38"/>
  <c r="D28" i="38"/>
  <c r="C28" i="38"/>
  <c r="B28" i="38"/>
  <c r="R27" i="38"/>
  <c r="P27" i="38"/>
  <c r="N27" i="38"/>
  <c r="L27" i="38"/>
  <c r="J27" i="38"/>
  <c r="H27" i="38"/>
  <c r="F27" i="38"/>
  <c r="D27" i="38"/>
  <c r="C27" i="38"/>
  <c r="B27" i="38"/>
  <c r="R26" i="38"/>
  <c r="P26" i="38"/>
  <c r="N26" i="38"/>
  <c r="L26" i="38"/>
  <c r="J26" i="38"/>
  <c r="H26" i="38"/>
  <c r="F26" i="38"/>
  <c r="D26" i="38"/>
  <c r="C26" i="38"/>
  <c r="B26" i="38"/>
  <c r="R25" i="38"/>
  <c r="P25" i="38"/>
  <c r="N25" i="38"/>
  <c r="L25" i="38"/>
  <c r="J25" i="38"/>
  <c r="H25" i="38"/>
  <c r="F25" i="38"/>
  <c r="D25" i="38"/>
  <c r="C25" i="38"/>
  <c r="B25" i="38"/>
  <c r="R24" i="38"/>
  <c r="J24" i="38"/>
  <c r="H24" i="38"/>
  <c r="F24" i="38"/>
  <c r="D24" i="38"/>
  <c r="C24" i="38"/>
  <c r="B24" i="38"/>
  <c r="R23" i="38"/>
  <c r="J23" i="38"/>
  <c r="H23" i="38"/>
  <c r="F23" i="38"/>
  <c r="D23" i="38"/>
  <c r="C23" i="38"/>
  <c r="B23" i="38"/>
  <c r="R22" i="38"/>
  <c r="N22" i="38"/>
  <c r="L22" i="38"/>
  <c r="J22" i="38"/>
  <c r="H22" i="38"/>
  <c r="F22" i="38"/>
  <c r="D22" i="38"/>
  <c r="C22" i="38"/>
  <c r="B22" i="38"/>
  <c r="R21" i="38"/>
  <c r="N21" i="38"/>
  <c r="L21" i="38"/>
  <c r="J21" i="38"/>
  <c r="H21" i="38"/>
  <c r="F21" i="38"/>
  <c r="D21" i="38"/>
  <c r="C21" i="38"/>
  <c r="B21" i="38"/>
  <c r="R20" i="38"/>
  <c r="P20" i="38"/>
  <c r="N20" i="38"/>
  <c r="L20" i="38"/>
  <c r="J20" i="38"/>
  <c r="H20" i="38"/>
  <c r="F20" i="38"/>
  <c r="D20" i="38"/>
  <c r="C20" i="38"/>
  <c r="B20" i="38"/>
  <c r="R19" i="38"/>
  <c r="J19" i="38"/>
  <c r="H19" i="38"/>
  <c r="F19" i="38"/>
  <c r="D19" i="38"/>
  <c r="C19" i="38"/>
  <c r="B19" i="38"/>
  <c r="R18" i="38"/>
  <c r="P18" i="38"/>
  <c r="N18" i="38"/>
  <c r="L18" i="38"/>
  <c r="J18" i="38"/>
  <c r="H18" i="38"/>
  <c r="F18" i="38"/>
  <c r="D18" i="38"/>
  <c r="C18" i="38"/>
  <c r="B18" i="38"/>
  <c r="R17" i="38"/>
  <c r="P17" i="38"/>
  <c r="N17" i="38"/>
  <c r="L17" i="38"/>
  <c r="J17" i="38"/>
  <c r="H17" i="38"/>
  <c r="F17" i="38"/>
  <c r="D17" i="38"/>
  <c r="C17" i="38"/>
  <c r="B17" i="38"/>
  <c r="R16" i="38"/>
  <c r="L16" i="38"/>
  <c r="J16" i="38"/>
  <c r="H16" i="38"/>
  <c r="F16" i="38"/>
  <c r="D16" i="38"/>
  <c r="C16" i="38"/>
  <c r="B16" i="38"/>
  <c r="R15" i="38"/>
  <c r="P15" i="38"/>
  <c r="N15" i="38"/>
  <c r="L15" i="38"/>
  <c r="J15" i="38"/>
  <c r="H15" i="38"/>
  <c r="F15" i="38"/>
  <c r="D15" i="38"/>
  <c r="C15" i="38"/>
  <c r="B15" i="38"/>
  <c r="R14" i="38"/>
  <c r="P14" i="38"/>
  <c r="N14" i="38"/>
  <c r="L14" i="38"/>
  <c r="J14" i="38"/>
  <c r="H14" i="38"/>
  <c r="F14" i="38"/>
  <c r="D14" i="38"/>
  <c r="C14" i="38"/>
  <c r="B14" i="38"/>
  <c r="R13" i="38"/>
  <c r="P13" i="38"/>
  <c r="N13" i="38"/>
  <c r="L13" i="38"/>
  <c r="J13" i="38"/>
  <c r="H13" i="38"/>
  <c r="F13" i="38"/>
  <c r="D13" i="38"/>
  <c r="C13" i="38"/>
  <c r="B13" i="38"/>
  <c r="R12" i="38"/>
  <c r="N12" i="38"/>
  <c r="L12" i="38"/>
  <c r="J12" i="38"/>
  <c r="H12" i="38"/>
  <c r="F12" i="38"/>
  <c r="D12" i="38"/>
  <c r="C12" i="38"/>
  <c r="B12" i="38"/>
  <c r="R11" i="38"/>
  <c r="N11" i="38"/>
  <c r="L11" i="38"/>
  <c r="J11" i="38"/>
  <c r="H11" i="38"/>
  <c r="F11" i="38"/>
  <c r="D11" i="38"/>
  <c r="C11" i="38"/>
  <c r="B11" i="38"/>
  <c r="R10" i="38"/>
  <c r="P10" i="38"/>
  <c r="N10" i="38"/>
  <c r="L10" i="38"/>
  <c r="J10" i="38"/>
  <c r="H10" i="38"/>
  <c r="F10" i="38"/>
  <c r="D10" i="38"/>
  <c r="C10" i="38"/>
  <c r="B10" i="38"/>
  <c r="R9" i="38"/>
  <c r="J9" i="38"/>
  <c r="H9" i="38"/>
  <c r="F9" i="38"/>
  <c r="D9" i="38"/>
  <c r="C9" i="38"/>
  <c r="B9" i="38"/>
  <c r="R8" i="38"/>
  <c r="P8" i="38"/>
  <c r="N8" i="38"/>
  <c r="L8" i="38"/>
  <c r="J8" i="38"/>
  <c r="H8" i="38"/>
  <c r="F8" i="38"/>
  <c r="D8" i="38"/>
  <c r="C8" i="38"/>
  <c r="B8" i="38"/>
  <c r="R17" i="39"/>
  <c r="J17" i="39"/>
  <c r="H17" i="39"/>
  <c r="F17" i="39"/>
  <c r="D17" i="39"/>
  <c r="C17" i="39"/>
  <c r="B17" i="39"/>
  <c r="R16" i="39"/>
  <c r="J16" i="39"/>
  <c r="H16" i="39"/>
  <c r="F16" i="39"/>
  <c r="D16" i="39"/>
  <c r="C16" i="39"/>
  <c r="B16" i="39"/>
  <c r="R15" i="39"/>
  <c r="D15" i="39"/>
  <c r="C15" i="39"/>
  <c r="B15" i="39"/>
  <c r="R14" i="39"/>
  <c r="P14" i="39"/>
  <c r="N14" i="39"/>
  <c r="L14" i="39"/>
  <c r="J14" i="39"/>
  <c r="H14" i="39"/>
  <c r="F14" i="39"/>
  <c r="D14" i="39"/>
  <c r="C14" i="39"/>
  <c r="B14" i="39"/>
  <c r="R13" i="39"/>
  <c r="P13" i="39"/>
  <c r="N13" i="39"/>
  <c r="L13" i="39"/>
  <c r="J13" i="39"/>
  <c r="H13" i="39"/>
  <c r="F13" i="39"/>
  <c r="D13" i="39"/>
  <c r="C13" i="39"/>
  <c r="B13" i="39"/>
  <c r="R12" i="39"/>
  <c r="J12" i="39"/>
  <c r="H12" i="39"/>
  <c r="F12" i="39"/>
  <c r="D12" i="39"/>
  <c r="C12" i="39"/>
  <c r="B12" i="39"/>
  <c r="R11" i="39"/>
  <c r="D11" i="39"/>
  <c r="C11" i="39"/>
  <c r="B11" i="39"/>
  <c r="R10" i="39"/>
  <c r="P10" i="39"/>
  <c r="N10" i="39"/>
  <c r="L10" i="39"/>
  <c r="J10" i="39"/>
  <c r="H10" i="39"/>
  <c r="F10" i="39"/>
  <c r="D10" i="39"/>
  <c r="C10" i="39"/>
  <c r="B10" i="39"/>
  <c r="R9" i="39"/>
  <c r="P9" i="39"/>
  <c r="N9" i="39"/>
  <c r="L9" i="39"/>
  <c r="J9" i="39"/>
  <c r="H9" i="39"/>
  <c r="F9" i="39"/>
  <c r="D9" i="39"/>
  <c r="C9" i="39"/>
  <c r="B9" i="39"/>
  <c r="R8" i="39"/>
  <c r="P8" i="39"/>
  <c r="N8" i="39"/>
  <c r="L8" i="39"/>
  <c r="J8" i="39"/>
  <c r="H8" i="39"/>
  <c r="F8" i="39"/>
  <c r="D8" i="39"/>
  <c r="C8" i="39"/>
  <c r="B8" i="39"/>
  <c r="R17" i="40"/>
  <c r="L17" i="40"/>
  <c r="J17" i="40"/>
  <c r="H17" i="40"/>
  <c r="F17" i="40"/>
  <c r="D17" i="40"/>
  <c r="C17" i="40"/>
  <c r="B17" i="40"/>
  <c r="R16" i="40"/>
  <c r="J16" i="40"/>
  <c r="H16" i="40"/>
  <c r="F16" i="40"/>
  <c r="D16" i="40"/>
  <c r="C16" i="40"/>
  <c r="B16" i="40"/>
  <c r="R15" i="40"/>
  <c r="D15" i="40"/>
  <c r="C15" i="40"/>
  <c r="B15" i="40"/>
  <c r="R14" i="40"/>
  <c r="P14" i="40"/>
  <c r="N14" i="40"/>
  <c r="L14" i="40"/>
  <c r="J14" i="40"/>
  <c r="H14" i="40"/>
  <c r="F14" i="40"/>
  <c r="D14" i="40"/>
  <c r="C14" i="40"/>
  <c r="B14" i="40"/>
  <c r="R13" i="40"/>
  <c r="P13" i="40"/>
  <c r="N13" i="40"/>
  <c r="L13" i="40"/>
  <c r="J13" i="40"/>
  <c r="H13" i="40"/>
  <c r="F13" i="40"/>
  <c r="D13" i="40"/>
  <c r="C13" i="40"/>
  <c r="B13" i="40"/>
  <c r="R12" i="40"/>
  <c r="J12" i="40"/>
  <c r="H12" i="40"/>
  <c r="F12" i="40"/>
  <c r="D12" i="40"/>
  <c r="C12" i="40"/>
  <c r="B12" i="40"/>
  <c r="R11" i="40"/>
  <c r="D11" i="40"/>
  <c r="C11" i="40"/>
  <c r="B11" i="40"/>
  <c r="R10" i="40"/>
  <c r="P10" i="40"/>
  <c r="N10" i="40"/>
  <c r="L10" i="40"/>
  <c r="J10" i="40"/>
  <c r="H10" i="40"/>
  <c r="F10" i="40"/>
  <c r="D10" i="40"/>
  <c r="C10" i="40"/>
  <c r="B10" i="40"/>
  <c r="R9" i="40"/>
  <c r="P9" i="40"/>
  <c r="N9" i="40"/>
  <c r="L9" i="40"/>
  <c r="J9" i="40"/>
  <c r="H9" i="40"/>
  <c r="F9" i="40"/>
  <c r="D9" i="40"/>
  <c r="C9" i="40"/>
  <c r="B9" i="40"/>
  <c r="R8" i="40"/>
  <c r="P8" i="40"/>
  <c r="N8" i="40"/>
  <c r="L8" i="40"/>
  <c r="J8" i="40"/>
  <c r="H8" i="40"/>
  <c r="F8" i="40"/>
  <c r="D8" i="40"/>
  <c r="C8" i="40"/>
  <c r="B8" i="40"/>
  <c r="R16" i="41"/>
  <c r="P16" i="41"/>
  <c r="N16" i="41"/>
  <c r="L16" i="41"/>
  <c r="J16" i="41"/>
  <c r="H16" i="41"/>
  <c r="F16" i="41"/>
  <c r="D16" i="41"/>
  <c r="C16" i="41"/>
  <c r="B16" i="41"/>
  <c r="R15" i="41"/>
  <c r="D15" i="41"/>
  <c r="C15" i="41"/>
  <c r="B15" i="41"/>
  <c r="R14" i="41"/>
  <c r="P14" i="41"/>
  <c r="N14" i="41"/>
  <c r="L14" i="41"/>
  <c r="J14" i="41"/>
  <c r="H14" i="41"/>
  <c r="F14" i="41"/>
  <c r="D14" i="41"/>
  <c r="C14" i="41"/>
  <c r="B14" i="41"/>
  <c r="R13" i="41"/>
  <c r="P13" i="41"/>
  <c r="N13" i="41"/>
  <c r="L13" i="41"/>
  <c r="J13" i="41"/>
  <c r="H13" i="41"/>
  <c r="F13" i="41"/>
  <c r="D13" i="41"/>
  <c r="C13" i="41"/>
  <c r="B13" i="41"/>
  <c r="R12" i="41"/>
  <c r="P12" i="41"/>
  <c r="N12" i="41"/>
  <c r="L12" i="41"/>
  <c r="J12" i="41"/>
  <c r="H12" i="41"/>
  <c r="F12" i="41"/>
  <c r="D12" i="41"/>
  <c r="C12" i="41"/>
  <c r="B12" i="41"/>
  <c r="R11" i="41"/>
  <c r="P11" i="41"/>
  <c r="N11" i="41"/>
  <c r="L11" i="41"/>
  <c r="J11" i="41"/>
  <c r="H11" i="41"/>
  <c r="F11" i="41"/>
  <c r="D11" i="41"/>
  <c r="C11" i="41"/>
  <c r="B11" i="41"/>
  <c r="R10" i="41"/>
  <c r="P10" i="41"/>
  <c r="N10" i="41"/>
  <c r="L10" i="41"/>
  <c r="J10" i="41"/>
  <c r="H10" i="41"/>
  <c r="F10" i="41"/>
  <c r="D10" i="41"/>
  <c r="C10" i="41"/>
  <c r="B10" i="41"/>
  <c r="R9" i="41"/>
  <c r="P9" i="41"/>
  <c r="N9" i="41"/>
  <c r="L9" i="41"/>
  <c r="J9" i="41"/>
  <c r="H9" i="41"/>
  <c r="F9" i="41"/>
  <c r="D9" i="41"/>
  <c r="C9" i="41"/>
  <c r="B9" i="41"/>
  <c r="R8" i="41"/>
  <c r="P8" i="41"/>
  <c r="N8" i="41"/>
  <c r="L8" i="41"/>
  <c r="J8" i="41"/>
  <c r="H8" i="41"/>
  <c r="F8" i="41"/>
  <c r="D8" i="41"/>
  <c r="C8" i="41"/>
  <c r="B8" i="41"/>
  <c r="R16" i="42"/>
  <c r="P16" i="42"/>
  <c r="N16" i="42"/>
  <c r="L16" i="42"/>
  <c r="J16" i="42"/>
  <c r="H16" i="42"/>
  <c r="F16" i="42"/>
  <c r="D16" i="42"/>
  <c r="C16" i="42"/>
  <c r="B16" i="42"/>
  <c r="R15" i="42"/>
  <c r="D15" i="42"/>
  <c r="C15" i="42"/>
  <c r="B15" i="42"/>
  <c r="R14" i="42"/>
  <c r="P14" i="42"/>
  <c r="N14" i="42"/>
  <c r="L14" i="42"/>
  <c r="J14" i="42"/>
  <c r="H14" i="42"/>
  <c r="F14" i="42"/>
  <c r="D14" i="42"/>
  <c r="C14" i="42"/>
  <c r="B14" i="42"/>
  <c r="R13" i="42"/>
  <c r="P13" i="42"/>
  <c r="N13" i="42"/>
  <c r="L13" i="42"/>
  <c r="J13" i="42"/>
  <c r="H13" i="42"/>
  <c r="F13" i="42"/>
  <c r="D13" i="42"/>
  <c r="C13" i="42"/>
  <c r="B13" i="42"/>
  <c r="R12" i="42"/>
  <c r="P12" i="42"/>
  <c r="N12" i="42"/>
  <c r="L12" i="42"/>
  <c r="J12" i="42"/>
  <c r="H12" i="42"/>
  <c r="F12" i="42"/>
  <c r="D12" i="42"/>
  <c r="C12" i="42"/>
  <c r="B12" i="42"/>
  <c r="R11" i="42"/>
  <c r="P11" i="42"/>
  <c r="N11" i="42"/>
  <c r="L11" i="42"/>
  <c r="J11" i="42"/>
  <c r="H11" i="42"/>
  <c r="F11" i="42"/>
  <c r="D11" i="42"/>
  <c r="C11" i="42"/>
  <c r="B11" i="42"/>
  <c r="R10" i="42"/>
  <c r="P10" i="42"/>
  <c r="N10" i="42"/>
  <c r="L10" i="42"/>
  <c r="J10" i="42"/>
  <c r="H10" i="42"/>
  <c r="F10" i="42"/>
  <c r="D10" i="42"/>
  <c r="C10" i="42"/>
  <c r="B10" i="42"/>
  <c r="R9" i="42"/>
  <c r="P9" i="42"/>
  <c r="N9" i="42"/>
  <c r="L9" i="42"/>
  <c r="J9" i="42"/>
  <c r="H9" i="42"/>
  <c r="F9" i="42"/>
  <c r="D9" i="42"/>
  <c r="C9" i="42"/>
  <c r="B9" i="42"/>
  <c r="R8" i="42"/>
  <c r="P8" i="42"/>
  <c r="N8" i="42"/>
  <c r="L8" i="42"/>
  <c r="J8" i="42"/>
  <c r="H8" i="42"/>
  <c r="F8" i="42"/>
  <c r="D8" i="42"/>
  <c r="C8" i="42"/>
  <c r="B8" i="42"/>
  <c r="R36" i="21"/>
  <c r="P36" i="21"/>
  <c r="N36" i="21"/>
  <c r="L36" i="21"/>
  <c r="J36" i="21"/>
  <c r="H36" i="21"/>
  <c r="F36" i="21"/>
  <c r="D36" i="21"/>
  <c r="C36" i="21"/>
  <c r="B36" i="21"/>
  <c r="R35" i="21"/>
  <c r="P35" i="21"/>
  <c r="N35" i="21"/>
  <c r="L35" i="21"/>
  <c r="J35" i="21"/>
  <c r="H35" i="21"/>
  <c r="F35" i="21"/>
  <c r="D35" i="21"/>
  <c r="C35" i="21"/>
  <c r="B35" i="21"/>
  <c r="R34" i="21"/>
  <c r="P34" i="21"/>
  <c r="N34" i="21"/>
  <c r="L34" i="21"/>
  <c r="J34" i="21"/>
  <c r="H34" i="21"/>
  <c r="F34" i="21"/>
  <c r="D34" i="21"/>
  <c r="C34" i="21"/>
  <c r="B34" i="21"/>
  <c r="R33" i="21"/>
  <c r="P33" i="21"/>
  <c r="N33" i="21"/>
  <c r="L33" i="21"/>
  <c r="J33" i="21"/>
  <c r="H33" i="21"/>
  <c r="F33" i="21"/>
  <c r="D33" i="21"/>
  <c r="C33" i="21"/>
  <c r="B33" i="21"/>
  <c r="R32" i="21"/>
  <c r="P32" i="21"/>
  <c r="N32" i="21"/>
  <c r="L32" i="21"/>
  <c r="J32" i="21"/>
  <c r="H32" i="21"/>
  <c r="F32" i="21"/>
  <c r="D32" i="21"/>
  <c r="C32" i="21"/>
  <c r="B32" i="21"/>
  <c r="R31" i="21"/>
  <c r="P31" i="21"/>
  <c r="N31" i="21"/>
  <c r="L31" i="21"/>
  <c r="J31" i="21"/>
  <c r="H31" i="21"/>
  <c r="F31" i="21"/>
  <c r="D31" i="21"/>
  <c r="C31" i="21"/>
  <c r="B31" i="21"/>
  <c r="R30" i="21"/>
  <c r="P30" i="21"/>
  <c r="N30" i="21"/>
  <c r="L30" i="21"/>
  <c r="J30" i="21"/>
  <c r="H30" i="21"/>
  <c r="F30" i="21"/>
  <c r="D30" i="21"/>
  <c r="C30" i="21"/>
  <c r="B30" i="21"/>
  <c r="R29" i="21"/>
  <c r="P29" i="21"/>
  <c r="N29" i="21"/>
  <c r="L29" i="21"/>
  <c r="J29" i="21"/>
  <c r="H29" i="21"/>
  <c r="F29" i="21"/>
  <c r="D29" i="21"/>
  <c r="C29" i="21"/>
  <c r="B29" i="21"/>
  <c r="R28" i="21"/>
  <c r="J28" i="21"/>
  <c r="H28" i="21"/>
  <c r="F28" i="21"/>
  <c r="D28" i="21"/>
  <c r="C28" i="21"/>
  <c r="B28" i="21"/>
  <c r="R27" i="21"/>
  <c r="P27" i="21"/>
  <c r="N27" i="21"/>
  <c r="L27" i="21"/>
  <c r="J27" i="21"/>
  <c r="H27" i="21"/>
  <c r="F27" i="21"/>
  <c r="D27" i="21"/>
  <c r="C27" i="21"/>
  <c r="B27" i="21"/>
  <c r="R26" i="21"/>
  <c r="P26" i="21"/>
  <c r="N26" i="21"/>
  <c r="L26" i="21"/>
  <c r="J26" i="21"/>
  <c r="H26" i="21"/>
  <c r="F26" i="21"/>
  <c r="D26" i="21"/>
  <c r="C26" i="21"/>
  <c r="B26" i="21"/>
  <c r="R25" i="21"/>
  <c r="P25" i="21"/>
  <c r="N25" i="21"/>
  <c r="L25" i="21"/>
  <c r="J25" i="21"/>
  <c r="H25" i="21"/>
  <c r="F25" i="21"/>
  <c r="D25" i="21"/>
  <c r="C25" i="21"/>
  <c r="B25" i="21"/>
  <c r="R24" i="21"/>
  <c r="P24" i="21"/>
  <c r="N24" i="21"/>
  <c r="L24" i="21"/>
  <c r="J24" i="21"/>
  <c r="H24" i="21"/>
  <c r="F24" i="21"/>
  <c r="D24" i="21"/>
  <c r="C24" i="21"/>
  <c r="B24" i="21"/>
  <c r="R23" i="21"/>
  <c r="P23" i="21"/>
  <c r="N23" i="21"/>
  <c r="L23" i="21"/>
  <c r="J23" i="21"/>
  <c r="H23" i="21"/>
  <c r="F23" i="21"/>
  <c r="D23" i="21"/>
  <c r="C23" i="21"/>
  <c r="B23" i="21"/>
  <c r="R22" i="21"/>
  <c r="P22" i="21"/>
  <c r="N22" i="21"/>
  <c r="L22" i="21"/>
  <c r="J22" i="21"/>
  <c r="H22" i="21"/>
  <c r="F22" i="21"/>
  <c r="D22" i="21"/>
  <c r="C22" i="21"/>
  <c r="B22" i="21"/>
  <c r="R21" i="21"/>
  <c r="P21" i="21"/>
  <c r="N21" i="21"/>
  <c r="L21" i="21"/>
  <c r="J21" i="21"/>
  <c r="H21" i="21"/>
  <c r="F21" i="21"/>
  <c r="D21" i="21"/>
  <c r="C21" i="21"/>
  <c r="B21" i="21"/>
  <c r="R20" i="21"/>
  <c r="P20" i="21"/>
  <c r="N20" i="21"/>
  <c r="L20" i="21"/>
  <c r="J20" i="21"/>
  <c r="H20" i="21"/>
  <c r="F20" i="21"/>
  <c r="D20" i="21"/>
  <c r="C20" i="21"/>
  <c r="B20" i="21"/>
  <c r="R19" i="21"/>
  <c r="P19" i="21"/>
  <c r="N19" i="21"/>
  <c r="L19" i="21"/>
  <c r="J19" i="21"/>
  <c r="H19" i="21"/>
  <c r="F19" i="21"/>
  <c r="D19" i="21"/>
  <c r="C19" i="21"/>
  <c r="B19" i="21"/>
  <c r="R18" i="21"/>
  <c r="P18" i="21"/>
  <c r="N18" i="21"/>
  <c r="L18" i="21"/>
  <c r="J18" i="21"/>
  <c r="H18" i="21"/>
  <c r="F18" i="21"/>
  <c r="D18" i="21"/>
  <c r="C18" i="21"/>
  <c r="B18" i="21"/>
  <c r="R17" i="21"/>
  <c r="P17" i="21"/>
  <c r="N17" i="21"/>
  <c r="L17" i="21"/>
  <c r="J17" i="21"/>
  <c r="H17" i="21"/>
  <c r="F17" i="21"/>
  <c r="D17" i="21"/>
  <c r="C17" i="21"/>
  <c r="B17" i="21"/>
  <c r="R16" i="21"/>
  <c r="P16" i="21"/>
  <c r="N16" i="21"/>
  <c r="L16" i="21"/>
  <c r="J16" i="21"/>
  <c r="H16" i="21"/>
  <c r="F16" i="21"/>
  <c r="D16" i="21"/>
  <c r="C16" i="21"/>
  <c r="B16" i="21"/>
  <c r="R15" i="21"/>
  <c r="P15" i="21"/>
  <c r="N15" i="21"/>
  <c r="L15" i="21"/>
  <c r="J15" i="21"/>
  <c r="H15" i="21"/>
  <c r="F15" i="21"/>
  <c r="D15" i="21"/>
  <c r="C15" i="21"/>
  <c r="B15" i="21"/>
  <c r="R14" i="21"/>
  <c r="P14" i="21"/>
  <c r="N14" i="21"/>
  <c r="L14" i="21"/>
  <c r="J14" i="21"/>
  <c r="H14" i="21"/>
  <c r="F14" i="21"/>
  <c r="D14" i="21"/>
  <c r="C14" i="21"/>
  <c r="B14" i="21"/>
  <c r="R13" i="21"/>
  <c r="P13" i="21"/>
  <c r="N13" i="21"/>
  <c r="L13" i="21"/>
  <c r="J13" i="21"/>
  <c r="H13" i="21"/>
  <c r="F13" i="21"/>
  <c r="D13" i="21"/>
  <c r="C13" i="21"/>
  <c r="B13" i="21"/>
  <c r="R12" i="21"/>
  <c r="P12" i="21"/>
  <c r="N12" i="21"/>
  <c r="L12" i="21"/>
  <c r="J12" i="21"/>
  <c r="H12" i="21"/>
  <c r="F12" i="21"/>
  <c r="D12" i="21"/>
  <c r="C12" i="21"/>
  <c r="B12" i="21"/>
  <c r="R11" i="21"/>
  <c r="P11" i="21"/>
  <c r="N11" i="21"/>
  <c r="L11" i="21"/>
  <c r="J11" i="21"/>
  <c r="H11" i="21"/>
  <c r="F11" i="21"/>
  <c r="D11" i="21"/>
  <c r="C11" i="21"/>
  <c r="B11" i="21"/>
  <c r="R10" i="21"/>
  <c r="P10" i="21"/>
  <c r="N10" i="21"/>
  <c r="L10" i="21"/>
  <c r="J10" i="21"/>
  <c r="H10" i="21"/>
  <c r="F10" i="21"/>
  <c r="D10" i="21"/>
  <c r="C10" i="21"/>
  <c r="B10" i="21"/>
  <c r="R9" i="21"/>
  <c r="P9" i="21"/>
  <c r="N9" i="21"/>
  <c r="L9" i="21"/>
  <c r="J9" i="21"/>
  <c r="H9" i="21"/>
  <c r="F9" i="21"/>
  <c r="D9" i="21"/>
  <c r="C9" i="21"/>
  <c r="B9" i="21"/>
  <c r="R8" i="21"/>
  <c r="P8" i="21"/>
  <c r="N8" i="21"/>
  <c r="L8" i="21"/>
  <c r="J8" i="21"/>
  <c r="H8" i="21"/>
  <c r="F8" i="21"/>
  <c r="D8" i="21"/>
  <c r="C8" i="21"/>
  <c r="B8" i="21"/>
  <c r="R36" i="22"/>
  <c r="P36" i="22"/>
  <c r="N36" i="22"/>
  <c r="L36" i="22"/>
  <c r="J36" i="22"/>
  <c r="H36" i="22"/>
  <c r="F36" i="22"/>
  <c r="D36" i="22"/>
  <c r="C36" i="22"/>
  <c r="B36" i="22"/>
  <c r="R35" i="22"/>
  <c r="P35" i="22"/>
  <c r="N35" i="22"/>
  <c r="L35" i="22"/>
  <c r="J35" i="22"/>
  <c r="H35" i="22"/>
  <c r="F35" i="22"/>
  <c r="D35" i="22"/>
  <c r="C35" i="22"/>
  <c r="B35" i="22"/>
  <c r="R34" i="22"/>
  <c r="P34" i="22"/>
  <c r="N34" i="22"/>
  <c r="L34" i="22"/>
  <c r="J34" i="22"/>
  <c r="H34" i="22"/>
  <c r="F34" i="22"/>
  <c r="D34" i="22"/>
  <c r="C34" i="22"/>
  <c r="B34" i="22"/>
  <c r="R33" i="22"/>
  <c r="P33" i="22"/>
  <c r="N33" i="22"/>
  <c r="L33" i="22"/>
  <c r="J33" i="22"/>
  <c r="H33" i="22"/>
  <c r="F33" i="22"/>
  <c r="D33" i="22"/>
  <c r="C33" i="22"/>
  <c r="B33" i="22"/>
  <c r="R32" i="22"/>
  <c r="P32" i="22"/>
  <c r="N32" i="22"/>
  <c r="L32" i="22"/>
  <c r="J32" i="22"/>
  <c r="H32" i="22"/>
  <c r="F32" i="22"/>
  <c r="D32" i="22"/>
  <c r="C32" i="22"/>
  <c r="B32" i="22"/>
  <c r="R31" i="22"/>
  <c r="P31" i="22"/>
  <c r="N31" i="22"/>
  <c r="L31" i="22"/>
  <c r="J31" i="22"/>
  <c r="H31" i="22"/>
  <c r="F31" i="22"/>
  <c r="D31" i="22"/>
  <c r="C31" i="22"/>
  <c r="B31" i="22"/>
  <c r="R30" i="22"/>
  <c r="P30" i="22"/>
  <c r="N30" i="22"/>
  <c r="L30" i="22"/>
  <c r="J30" i="22"/>
  <c r="H30" i="22"/>
  <c r="F30" i="22"/>
  <c r="D30" i="22"/>
  <c r="C30" i="22"/>
  <c r="B30" i="22"/>
  <c r="R29" i="22"/>
  <c r="P29" i="22"/>
  <c r="N29" i="22"/>
  <c r="L29" i="22"/>
  <c r="J29" i="22"/>
  <c r="H29" i="22"/>
  <c r="F29" i="22"/>
  <c r="D29" i="22"/>
  <c r="C29" i="22"/>
  <c r="B29" i="22"/>
  <c r="R28" i="22"/>
  <c r="J28" i="22"/>
  <c r="H28" i="22"/>
  <c r="F28" i="22"/>
  <c r="D28" i="22"/>
  <c r="C28" i="22"/>
  <c r="B28" i="22"/>
  <c r="R27" i="22"/>
  <c r="P27" i="22"/>
  <c r="N27" i="22"/>
  <c r="L27" i="22"/>
  <c r="J27" i="22"/>
  <c r="H27" i="22"/>
  <c r="F27" i="22"/>
  <c r="D27" i="22"/>
  <c r="C27" i="22"/>
  <c r="B27" i="22"/>
  <c r="R26" i="22"/>
  <c r="P26" i="22"/>
  <c r="N26" i="22"/>
  <c r="L26" i="22"/>
  <c r="J26" i="22"/>
  <c r="H26" i="22"/>
  <c r="F26" i="22"/>
  <c r="D26" i="22"/>
  <c r="C26" i="22"/>
  <c r="B26" i="22"/>
  <c r="R25" i="22"/>
  <c r="P25" i="22"/>
  <c r="N25" i="22"/>
  <c r="L25" i="22"/>
  <c r="J25" i="22"/>
  <c r="H25" i="22"/>
  <c r="F25" i="22"/>
  <c r="D25" i="22"/>
  <c r="C25" i="22"/>
  <c r="B25" i="22"/>
  <c r="R24" i="22"/>
  <c r="P24" i="22"/>
  <c r="N24" i="22"/>
  <c r="L24" i="22"/>
  <c r="J24" i="22"/>
  <c r="H24" i="22"/>
  <c r="F24" i="22"/>
  <c r="D24" i="22"/>
  <c r="C24" i="22"/>
  <c r="B24" i="22"/>
  <c r="R23" i="22"/>
  <c r="P23" i="22"/>
  <c r="N23" i="22"/>
  <c r="L23" i="22"/>
  <c r="J23" i="22"/>
  <c r="H23" i="22"/>
  <c r="F23" i="22"/>
  <c r="D23" i="22"/>
  <c r="C23" i="22"/>
  <c r="B23" i="22"/>
  <c r="R22" i="22"/>
  <c r="P22" i="22"/>
  <c r="N22" i="22"/>
  <c r="L22" i="22"/>
  <c r="J22" i="22"/>
  <c r="H22" i="22"/>
  <c r="F22" i="22"/>
  <c r="D22" i="22"/>
  <c r="C22" i="22"/>
  <c r="B22" i="22"/>
  <c r="R21" i="22"/>
  <c r="P21" i="22"/>
  <c r="N21" i="22"/>
  <c r="L21" i="22"/>
  <c r="J21" i="22"/>
  <c r="H21" i="22"/>
  <c r="F21" i="22"/>
  <c r="D21" i="22"/>
  <c r="C21" i="22"/>
  <c r="B21" i="22"/>
  <c r="R20" i="22"/>
  <c r="P20" i="22"/>
  <c r="N20" i="22"/>
  <c r="L20" i="22"/>
  <c r="J20" i="22"/>
  <c r="H20" i="22"/>
  <c r="F20" i="22"/>
  <c r="D20" i="22"/>
  <c r="C20" i="22"/>
  <c r="B20" i="22"/>
  <c r="R19" i="22"/>
  <c r="P19" i="22"/>
  <c r="N19" i="22"/>
  <c r="L19" i="22"/>
  <c r="J19" i="22"/>
  <c r="H19" i="22"/>
  <c r="F19" i="22"/>
  <c r="D19" i="22"/>
  <c r="C19" i="22"/>
  <c r="B19" i="22"/>
  <c r="R18" i="22"/>
  <c r="P18" i="22"/>
  <c r="N18" i="22"/>
  <c r="L18" i="22"/>
  <c r="J18" i="22"/>
  <c r="H18" i="22"/>
  <c r="F18" i="22"/>
  <c r="D18" i="22"/>
  <c r="C18" i="22"/>
  <c r="B18" i="22"/>
  <c r="R17" i="22"/>
  <c r="P17" i="22"/>
  <c r="N17" i="22"/>
  <c r="L17" i="22"/>
  <c r="J17" i="22"/>
  <c r="H17" i="22"/>
  <c r="F17" i="22"/>
  <c r="D17" i="22"/>
  <c r="C17" i="22"/>
  <c r="B17" i="22"/>
  <c r="R16" i="22"/>
  <c r="P16" i="22"/>
  <c r="N16" i="22"/>
  <c r="L16" i="22"/>
  <c r="J16" i="22"/>
  <c r="H16" i="22"/>
  <c r="F16" i="22"/>
  <c r="D16" i="22"/>
  <c r="C16" i="22"/>
  <c r="B16" i="22"/>
  <c r="R15" i="22"/>
  <c r="P15" i="22"/>
  <c r="N15" i="22"/>
  <c r="L15" i="22"/>
  <c r="J15" i="22"/>
  <c r="H15" i="22"/>
  <c r="F15" i="22"/>
  <c r="D15" i="22"/>
  <c r="C15" i="22"/>
  <c r="B15" i="22"/>
  <c r="R14" i="22"/>
  <c r="P14" i="22"/>
  <c r="N14" i="22"/>
  <c r="L14" i="22"/>
  <c r="J14" i="22"/>
  <c r="H14" i="22"/>
  <c r="F14" i="22"/>
  <c r="D14" i="22"/>
  <c r="C14" i="22"/>
  <c r="B14" i="22"/>
  <c r="R13" i="22"/>
  <c r="P13" i="22"/>
  <c r="N13" i="22"/>
  <c r="L13" i="22"/>
  <c r="J13" i="22"/>
  <c r="H13" i="22"/>
  <c r="F13" i="22"/>
  <c r="D13" i="22"/>
  <c r="C13" i="22"/>
  <c r="B13" i="22"/>
  <c r="R12" i="22"/>
  <c r="P12" i="22"/>
  <c r="N12" i="22"/>
  <c r="L12" i="22"/>
  <c r="J12" i="22"/>
  <c r="H12" i="22"/>
  <c r="F12" i="22"/>
  <c r="D12" i="22"/>
  <c r="C12" i="22"/>
  <c r="B12" i="22"/>
  <c r="R11" i="22"/>
  <c r="P11" i="22"/>
  <c r="N11" i="22"/>
  <c r="L11" i="22"/>
  <c r="J11" i="22"/>
  <c r="H11" i="22"/>
  <c r="F11" i="22"/>
  <c r="D11" i="22"/>
  <c r="C11" i="22"/>
  <c r="B11" i="22"/>
  <c r="R10" i="22"/>
  <c r="P10" i="22"/>
  <c r="N10" i="22"/>
  <c r="L10" i="22"/>
  <c r="J10" i="22"/>
  <c r="H10" i="22"/>
  <c r="F10" i="22"/>
  <c r="D10" i="22"/>
  <c r="C10" i="22"/>
  <c r="B10" i="22"/>
  <c r="R9" i="22"/>
  <c r="P9" i="22"/>
  <c r="N9" i="22"/>
  <c r="L9" i="22"/>
  <c r="J9" i="22"/>
  <c r="H9" i="22"/>
  <c r="F9" i="22"/>
  <c r="D9" i="22"/>
  <c r="C9" i="22"/>
  <c r="B9" i="22"/>
  <c r="R8" i="22"/>
  <c r="P8" i="22"/>
  <c r="N8" i="22"/>
  <c r="L8" i="22"/>
  <c r="J8" i="22"/>
  <c r="H8" i="22"/>
  <c r="F8" i="22"/>
  <c r="D8" i="22"/>
  <c r="C8" i="22"/>
  <c r="B8" i="22"/>
  <c r="R23" i="3"/>
  <c r="P23" i="3"/>
  <c r="N23" i="3"/>
  <c r="L23" i="3"/>
  <c r="J23" i="3"/>
  <c r="H23" i="3"/>
  <c r="F23" i="3"/>
  <c r="D23" i="3"/>
  <c r="C23" i="3"/>
  <c r="B23" i="3"/>
  <c r="R22" i="3"/>
  <c r="J22" i="3"/>
  <c r="H22" i="3"/>
  <c r="F22" i="3"/>
  <c r="D22" i="3"/>
  <c r="C22" i="3"/>
  <c r="B22" i="3"/>
  <c r="R21" i="3"/>
  <c r="P21" i="3"/>
  <c r="N21" i="3"/>
  <c r="L21" i="3"/>
  <c r="J21" i="3"/>
  <c r="H21" i="3"/>
  <c r="F21" i="3"/>
  <c r="D21" i="3"/>
  <c r="C21" i="3"/>
  <c r="B21" i="3"/>
  <c r="R20" i="3"/>
  <c r="J20" i="3"/>
  <c r="H20" i="3"/>
  <c r="F20" i="3"/>
  <c r="D20" i="3"/>
  <c r="C20" i="3"/>
  <c r="B20" i="3"/>
  <c r="R19" i="3"/>
  <c r="J19" i="3"/>
  <c r="H19" i="3"/>
  <c r="F19" i="3"/>
  <c r="D19" i="3"/>
  <c r="C19" i="3"/>
  <c r="B19" i="3"/>
  <c r="R18" i="3"/>
  <c r="P18" i="3"/>
  <c r="N18" i="3"/>
  <c r="L18" i="3"/>
  <c r="J18" i="3"/>
  <c r="H18" i="3"/>
  <c r="F18" i="3"/>
  <c r="D18" i="3"/>
  <c r="C18" i="3"/>
  <c r="B18" i="3"/>
  <c r="R17" i="3"/>
  <c r="P17" i="3"/>
  <c r="N17" i="3"/>
  <c r="L17" i="3"/>
  <c r="J17" i="3"/>
  <c r="H17" i="3"/>
  <c r="F17" i="3"/>
  <c r="D17" i="3"/>
  <c r="C17" i="3"/>
  <c r="B17" i="3"/>
  <c r="R16" i="3"/>
  <c r="P16" i="3"/>
  <c r="N16" i="3"/>
  <c r="L16" i="3"/>
  <c r="J16" i="3"/>
  <c r="H16" i="3"/>
  <c r="F16" i="3"/>
  <c r="D16" i="3"/>
  <c r="C16" i="3"/>
  <c r="B16" i="3"/>
  <c r="R15" i="3"/>
  <c r="P15" i="3"/>
  <c r="N15" i="3"/>
  <c r="L15" i="3"/>
  <c r="J15" i="3"/>
  <c r="H15" i="3"/>
  <c r="F15" i="3"/>
  <c r="D15" i="3"/>
  <c r="C15" i="3"/>
  <c r="B15" i="3"/>
  <c r="R14" i="3"/>
  <c r="P14" i="3"/>
  <c r="N14" i="3"/>
  <c r="L14" i="3"/>
  <c r="J14" i="3"/>
  <c r="H14" i="3"/>
  <c r="F14" i="3"/>
  <c r="D14" i="3"/>
  <c r="C14" i="3"/>
  <c r="B14" i="3"/>
  <c r="R13" i="3"/>
  <c r="N13" i="3"/>
  <c r="L13" i="3"/>
  <c r="J13" i="3"/>
  <c r="H13" i="3"/>
  <c r="F13" i="3"/>
  <c r="D13" i="3"/>
  <c r="C13" i="3"/>
  <c r="B13" i="3"/>
  <c r="R12" i="3"/>
  <c r="P12" i="3"/>
  <c r="N12" i="3"/>
  <c r="L12" i="3"/>
  <c r="J12" i="3"/>
  <c r="H12" i="3"/>
  <c r="F12" i="3"/>
  <c r="D12" i="3"/>
  <c r="C12" i="3"/>
  <c r="B12" i="3"/>
  <c r="R11" i="3"/>
  <c r="J11" i="3"/>
  <c r="H11" i="3"/>
  <c r="F11" i="3"/>
  <c r="D11" i="3"/>
  <c r="C11" i="3"/>
  <c r="B11" i="3"/>
  <c r="R10" i="3"/>
  <c r="P10" i="3"/>
  <c r="N10" i="3"/>
  <c r="L10" i="3"/>
  <c r="J10" i="3"/>
  <c r="H10" i="3"/>
  <c r="F10" i="3"/>
  <c r="D10" i="3"/>
  <c r="C10" i="3"/>
  <c r="B10" i="3"/>
  <c r="R9" i="3"/>
  <c r="P9" i="3"/>
  <c r="N9" i="3"/>
  <c r="L9" i="3"/>
  <c r="J9" i="3"/>
  <c r="H9" i="3"/>
  <c r="F9" i="3"/>
  <c r="D9" i="3"/>
  <c r="C9" i="3"/>
  <c r="B9" i="3"/>
  <c r="R8" i="3"/>
  <c r="P8" i="3"/>
  <c r="N8" i="3"/>
  <c r="L8" i="3"/>
  <c r="J8" i="3"/>
  <c r="H8" i="3"/>
  <c r="F8" i="3"/>
  <c r="D8" i="3"/>
  <c r="C8" i="3"/>
  <c r="B8" i="3"/>
  <c r="R23" i="1"/>
  <c r="P23" i="1"/>
  <c r="N23" i="1"/>
  <c r="L23" i="1"/>
  <c r="J23" i="1"/>
  <c r="H23" i="1"/>
  <c r="F23" i="1"/>
  <c r="D23" i="1"/>
  <c r="C23" i="1"/>
  <c r="B23" i="1"/>
  <c r="R22" i="1"/>
  <c r="J22" i="1"/>
  <c r="H22" i="1"/>
  <c r="F22" i="1"/>
  <c r="D22" i="1"/>
  <c r="C22" i="1"/>
  <c r="B22" i="1"/>
  <c r="R21" i="1"/>
  <c r="P21" i="1"/>
  <c r="N21" i="1"/>
  <c r="L21" i="1"/>
  <c r="J21" i="1"/>
  <c r="H21" i="1"/>
  <c r="F21" i="1"/>
  <c r="D21" i="1"/>
  <c r="C21" i="1"/>
  <c r="B21" i="1"/>
  <c r="R20" i="1"/>
  <c r="J20" i="1"/>
  <c r="H20" i="1"/>
  <c r="F20" i="1"/>
  <c r="D20" i="1"/>
  <c r="C20" i="1"/>
  <c r="B20" i="1"/>
  <c r="R19" i="1"/>
  <c r="J19" i="1"/>
  <c r="H19" i="1"/>
  <c r="F19" i="1"/>
  <c r="D19" i="1"/>
  <c r="C19" i="1"/>
  <c r="B19" i="1"/>
  <c r="R18" i="1"/>
  <c r="P18" i="1"/>
  <c r="N18" i="1"/>
  <c r="L18" i="1"/>
  <c r="J18" i="1"/>
  <c r="H18" i="1"/>
  <c r="F18" i="1"/>
  <c r="D18" i="1"/>
  <c r="C18" i="1"/>
  <c r="B18" i="1"/>
  <c r="R17" i="1"/>
  <c r="P17" i="1"/>
  <c r="N17" i="1"/>
  <c r="L17" i="1"/>
  <c r="J17" i="1"/>
  <c r="H17" i="1"/>
  <c r="F17" i="1"/>
  <c r="D17" i="1"/>
  <c r="C17" i="1"/>
  <c r="B17" i="1"/>
  <c r="R16" i="1"/>
  <c r="P16" i="1"/>
  <c r="N16" i="1"/>
  <c r="L16" i="1"/>
  <c r="J16" i="1"/>
  <c r="H16" i="1"/>
  <c r="F16" i="1"/>
  <c r="D16" i="1"/>
  <c r="C16" i="1"/>
  <c r="B16" i="1"/>
  <c r="R15" i="1"/>
  <c r="P15" i="1"/>
  <c r="N15" i="1"/>
  <c r="L15" i="1"/>
  <c r="J15" i="1"/>
  <c r="H15" i="1"/>
  <c r="F15" i="1"/>
  <c r="D15" i="1"/>
  <c r="C15" i="1"/>
  <c r="B15" i="1"/>
  <c r="R14" i="1"/>
  <c r="P14" i="1"/>
  <c r="N14" i="1"/>
  <c r="L14" i="1"/>
  <c r="J14" i="1"/>
  <c r="H14" i="1"/>
  <c r="F14" i="1"/>
  <c r="D14" i="1"/>
  <c r="C14" i="1"/>
  <c r="B14" i="1"/>
  <c r="R13" i="1"/>
  <c r="N13" i="1"/>
  <c r="L13" i="1"/>
  <c r="J13" i="1"/>
  <c r="H13" i="1"/>
  <c r="F13" i="1"/>
  <c r="D13" i="1"/>
  <c r="C13" i="1"/>
  <c r="B13" i="1"/>
  <c r="R12" i="1"/>
  <c r="P12" i="1"/>
  <c r="N12" i="1"/>
  <c r="L12" i="1"/>
  <c r="J12" i="1"/>
  <c r="H12" i="1"/>
  <c r="F12" i="1"/>
  <c r="D12" i="1"/>
  <c r="C12" i="1"/>
  <c r="B12" i="1"/>
  <c r="R11" i="1"/>
  <c r="J11" i="1"/>
  <c r="H11" i="1"/>
  <c r="F11" i="1"/>
  <c r="D11" i="1"/>
  <c r="C11" i="1"/>
  <c r="B11" i="1"/>
  <c r="R10" i="1"/>
  <c r="P10" i="1"/>
  <c r="N10" i="1"/>
  <c r="L10" i="1"/>
  <c r="J10" i="1"/>
  <c r="H10" i="1"/>
  <c r="F10" i="1"/>
  <c r="D10" i="1"/>
  <c r="C10" i="1"/>
  <c r="B10" i="1"/>
  <c r="R9" i="1"/>
  <c r="P9" i="1"/>
  <c r="N9" i="1"/>
  <c r="L9" i="1"/>
  <c r="J9" i="1"/>
  <c r="H9" i="1"/>
  <c r="F9" i="1"/>
  <c r="D9" i="1"/>
  <c r="C9" i="1"/>
  <c r="B9" i="1"/>
  <c r="R8" i="1"/>
  <c r="P8" i="1"/>
  <c r="N8" i="1"/>
  <c r="L8" i="1"/>
  <c r="J8" i="1"/>
  <c r="H8" i="1"/>
  <c r="F8" i="1"/>
  <c r="D8" i="1"/>
  <c r="C8" i="1"/>
  <c r="B8" i="1"/>
  <c r="S25" i="70"/>
  <c r="I13" i="70"/>
  <c r="I20" i="71"/>
  <c r="S21" i="72"/>
  <c r="M13" i="73"/>
  <c r="K19" i="71"/>
  <c r="I28" i="70"/>
  <c r="M11" i="70"/>
  <c r="M28" i="71"/>
  <c r="M14" i="71"/>
  <c r="E31" i="72"/>
  <c r="G23" i="72"/>
  <c r="K16" i="72"/>
  <c r="S10" i="72"/>
  <c r="G30" i="73"/>
  <c r="I21" i="73"/>
  <c r="I9" i="73"/>
  <c r="S10" i="68"/>
  <c r="E22" i="70" l="1"/>
  <c r="M17" i="70"/>
  <c r="G16" i="69"/>
  <c r="O23" i="69"/>
  <c r="M13" i="69"/>
  <c r="Q15" i="68"/>
  <c r="S21" i="68"/>
  <c r="O26" i="68"/>
  <c r="M28" i="73"/>
  <c r="S19" i="73"/>
  <c r="G22" i="73"/>
  <c r="O14" i="73"/>
  <c r="G21" i="73"/>
  <c r="G26" i="73"/>
  <c r="I8" i="72"/>
  <c r="Q26" i="72"/>
  <c r="E15" i="72"/>
  <c r="M21" i="72"/>
  <c r="I12" i="72"/>
  <c r="M13" i="72"/>
  <c r="S32" i="72"/>
  <c r="G16" i="72"/>
  <c r="O8" i="72"/>
  <c r="K20" i="72"/>
  <c r="K29" i="72"/>
  <c r="E10" i="71"/>
  <c r="M15" i="71"/>
  <c r="I10" i="71"/>
  <c r="G34" i="71"/>
  <c r="G12" i="71"/>
  <c r="O30" i="71"/>
  <c r="O16" i="71"/>
  <c r="G22" i="71"/>
  <c r="G24" i="71"/>
  <c r="M27" i="71"/>
  <c r="G31" i="71"/>
  <c r="I9" i="70"/>
  <c r="Q34" i="70"/>
  <c r="K32" i="70"/>
  <c r="G9" i="70"/>
  <c r="S14" i="70"/>
  <c r="O18" i="70"/>
  <c r="O23" i="70"/>
  <c r="G30" i="70"/>
  <c r="E34" i="70"/>
  <c r="E19" i="72"/>
  <c r="E16" i="70"/>
  <c r="S15" i="73"/>
  <c r="O27" i="72"/>
  <c r="E21" i="70"/>
  <c r="S31" i="73"/>
  <c r="E19" i="70"/>
  <c r="O24" i="69"/>
  <c r="G9" i="72"/>
  <c r="G29" i="72"/>
  <c r="O26" i="69"/>
  <c r="M16" i="69"/>
  <c r="Q18" i="69"/>
  <c r="E18" i="68"/>
  <c r="S28" i="68"/>
  <c r="O8" i="68"/>
  <c r="Q28" i="72"/>
  <c r="E11" i="72"/>
  <c r="I15" i="71"/>
  <c r="Q22" i="71"/>
  <c r="M22" i="71"/>
  <c r="S31" i="71"/>
  <c r="M16" i="70"/>
  <c r="K31" i="72"/>
  <c r="G29" i="71"/>
  <c r="G22" i="69"/>
  <c r="E10" i="68"/>
  <c r="E12" i="68"/>
  <c r="Q13" i="68"/>
  <c r="M14" i="68"/>
  <c r="E19" i="68"/>
  <c r="G30" i="68"/>
  <c r="I10" i="73"/>
  <c r="G29" i="73"/>
  <c r="O11" i="73"/>
  <c r="O26" i="73"/>
  <c r="S27" i="73"/>
  <c r="G28" i="73"/>
  <c r="Q12" i="72"/>
  <c r="E13" i="72"/>
  <c r="S12" i="72"/>
  <c r="G21" i="72"/>
  <c r="S22" i="72"/>
  <c r="O23" i="72"/>
  <c r="K27" i="72"/>
  <c r="I32" i="72"/>
  <c r="G13" i="71"/>
  <c r="K16" i="71"/>
  <c r="S15" i="71"/>
  <c r="K21" i="71"/>
  <c r="K23" i="71"/>
  <c r="I28" i="71"/>
  <c r="Q34" i="71"/>
  <c r="M10" i="70"/>
  <c r="K13" i="70"/>
  <c r="S33" i="70"/>
  <c r="G15" i="70"/>
  <c r="K16" i="70"/>
  <c r="K18" i="70"/>
  <c r="G19" i="70"/>
  <c r="G21" i="70"/>
  <c r="K22" i="70"/>
  <c r="S22" i="70"/>
  <c r="I29" i="70"/>
  <c r="M34" i="70"/>
  <c r="K29" i="69"/>
  <c r="K9" i="69"/>
  <c r="G25" i="69"/>
  <c r="G14" i="69"/>
  <c r="G10" i="69"/>
  <c r="G29" i="69"/>
  <c r="K10" i="69"/>
  <c r="O18" i="69"/>
  <c r="O20" i="69"/>
  <c r="O22" i="69"/>
  <c r="I19" i="69"/>
  <c r="I31" i="69"/>
  <c r="I20" i="69"/>
  <c r="I12" i="69"/>
  <c r="I28" i="69"/>
  <c r="I16" i="69"/>
  <c r="M25" i="69"/>
  <c r="Q26" i="69"/>
  <c r="I11" i="68"/>
  <c r="I13" i="68"/>
  <c r="I15" i="68"/>
  <c r="M16" i="68"/>
  <c r="Q18" i="68"/>
  <c r="G21" i="68"/>
  <c r="G26" i="68"/>
  <c r="G24" i="68"/>
  <c r="G14" i="68"/>
  <c r="G12" i="68"/>
  <c r="G23" i="68"/>
  <c r="G15" i="68"/>
  <c r="G20" i="68"/>
  <c r="G22" i="68"/>
  <c r="G16" i="68"/>
  <c r="G18" i="68"/>
  <c r="G10" i="68"/>
  <c r="K28" i="68"/>
  <c r="K24" i="68"/>
  <c r="K31" i="68"/>
  <c r="K25" i="68"/>
  <c r="K23" i="68"/>
  <c r="K13" i="68"/>
  <c r="K11" i="68"/>
  <c r="K21" i="68"/>
  <c r="K15" i="68"/>
  <c r="K14" i="68"/>
  <c r="K22" i="68"/>
  <c r="K10" i="68"/>
  <c r="K9" i="68"/>
  <c r="O25" i="68"/>
  <c r="G28" i="68"/>
  <c r="K29" i="68"/>
  <c r="M31" i="68"/>
  <c r="I20" i="73"/>
  <c r="I27" i="73"/>
  <c r="I23" i="73"/>
  <c r="I14" i="73"/>
  <c r="I13" i="73"/>
  <c r="I26" i="73"/>
  <c r="I29" i="73"/>
  <c r="I19" i="73"/>
  <c r="I18" i="73"/>
  <c r="I11" i="73"/>
  <c r="E21" i="73"/>
  <c r="E17" i="73"/>
  <c r="E27" i="73"/>
  <c r="E28" i="73"/>
  <c r="E26" i="73"/>
  <c r="E10" i="73"/>
  <c r="E8" i="73"/>
  <c r="E32" i="73"/>
  <c r="E20" i="73"/>
  <c r="I15" i="73"/>
  <c r="E16" i="73"/>
  <c r="I17" i="73"/>
  <c r="E22" i="73"/>
  <c r="M30" i="73"/>
  <c r="S22" i="68"/>
  <c r="G11" i="68"/>
  <c r="S30" i="69"/>
  <c r="S20" i="69"/>
  <c r="S28" i="69"/>
  <c r="S22" i="69"/>
  <c r="S26" i="69"/>
  <c r="S25" i="69"/>
  <c r="S15" i="69"/>
  <c r="S13" i="69"/>
  <c r="S11" i="69"/>
  <c r="S31" i="69"/>
  <c r="S18" i="69"/>
  <c r="S23" i="69"/>
  <c r="S9" i="69"/>
  <c r="S24" i="69"/>
  <c r="G18" i="69"/>
  <c r="K19" i="69"/>
  <c r="E24" i="69"/>
  <c r="E19" i="69"/>
  <c r="E31" i="69"/>
  <c r="E15" i="69"/>
  <c r="E13" i="69"/>
  <c r="E8" i="69"/>
  <c r="E11" i="68"/>
  <c r="E29" i="68"/>
  <c r="E30" i="68"/>
  <c r="E28" i="68"/>
  <c r="E15" i="68"/>
  <c r="E26" i="68"/>
  <c r="E20" i="68"/>
  <c r="E22" i="68"/>
  <c r="I16" i="68"/>
  <c r="I29" i="68"/>
  <c r="I25" i="68"/>
  <c r="I19" i="68"/>
  <c r="I12" i="68"/>
  <c r="I23" i="68"/>
  <c r="I9" i="68"/>
  <c r="I31" i="68"/>
  <c r="I21" i="68"/>
  <c r="M10" i="68"/>
  <c r="Q11" i="68"/>
  <c r="E16" i="68"/>
  <c r="I20" i="68"/>
  <c r="S19" i="68"/>
  <c r="S15" i="68"/>
  <c r="S14" i="68"/>
  <c r="S9" i="68"/>
  <c r="S23" i="68"/>
  <c r="S11" i="68"/>
  <c r="S30" i="68"/>
  <c r="S20" i="68"/>
  <c r="S13" i="68"/>
  <c r="S25" i="68"/>
  <c r="O28" i="68"/>
  <c r="S29" i="68"/>
  <c r="Q28" i="73"/>
  <c r="Q19" i="73"/>
  <c r="Q30" i="73"/>
  <c r="Q23" i="73"/>
  <c r="Q9" i="73"/>
  <c r="E13" i="73"/>
  <c r="E14" i="73"/>
  <c r="M16" i="73"/>
  <c r="K27" i="73"/>
  <c r="K29" i="73"/>
  <c r="S29" i="69"/>
  <c r="K19" i="68"/>
  <c r="E24" i="68"/>
  <c r="E12" i="73"/>
  <c r="E18" i="73"/>
  <c r="O28" i="69"/>
  <c r="O10" i="69"/>
  <c r="O16" i="69"/>
  <c r="O12" i="69"/>
  <c r="O14" i="69"/>
  <c r="O15" i="69"/>
  <c r="S19" i="69"/>
  <c r="S21" i="69"/>
  <c r="M24" i="69"/>
  <c r="M18" i="69"/>
  <c r="M10" i="69"/>
  <c r="M29" i="69"/>
  <c r="M26" i="69"/>
  <c r="M15" i="69"/>
  <c r="M11" i="69"/>
  <c r="M23" i="69"/>
  <c r="M19" i="69"/>
  <c r="M9" i="69"/>
  <c r="Q13" i="69"/>
  <c r="Q11" i="69"/>
  <c r="Q20" i="69"/>
  <c r="Q12" i="69"/>
  <c r="Q24" i="69"/>
  <c r="Q15" i="69"/>
  <c r="Q28" i="69"/>
  <c r="Q16" i="69"/>
  <c r="Q14" i="69"/>
  <c r="I26" i="69"/>
  <c r="M13" i="68"/>
  <c r="M23" i="68"/>
  <c r="M9" i="68"/>
  <c r="M22" i="68"/>
  <c r="M26" i="68"/>
  <c r="M24" i="68"/>
  <c r="M28" i="68"/>
  <c r="M18" i="68"/>
  <c r="Q24" i="68"/>
  <c r="Q16" i="68"/>
  <c r="Q12" i="68"/>
  <c r="Q21" i="68"/>
  <c r="Q31" i="68"/>
  <c r="Q9" i="68"/>
  <c r="Q19" i="68"/>
  <c r="Q29" i="68"/>
  <c r="Q23" i="68"/>
  <c r="M12" i="68"/>
  <c r="E14" i="68"/>
  <c r="E21" i="68"/>
  <c r="I22" i="68"/>
  <c r="O19" i="68"/>
  <c r="O13" i="68"/>
  <c r="O9" i="68"/>
  <c r="O20" i="68"/>
  <c r="O18" i="68"/>
  <c r="O16" i="68"/>
  <c r="O22" i="68"/>
  <c r="O10" i="68"/>
  <c r="O14" i="68"/>
  <c r="O31" i="68"/>
  <c r="O24" i="68"/>
  <c r="O12" i="68"/>
  <c r="M9" i="73"/>
  <c r="M15" i="73"/>
  <c r="M11" i="73"/>
  <c r="M20" i="73"/>
  <c r="M12" i="73"/>
  <c r="M32" i="73"/>
  <c r="M8" i="73"/>
  <c r="M26" i="73"/>
  <c r="K17" i="73"/>
  <c r="K15" i="73"/>
  <c r="K11" i="73"/>
  <c r="K9" i="73"/>
  <c r="K18" i="73"/>
  <c r="K10" i="73"/>
  <c r="K31" i="73"/>
  <c r="K28" i="73"/>
  <c r="K21" i="73"/>
  <c r="K19" i="73"/>
  <c r="K23" i="73"/>
  <c r="M14" i="73"/>
  <c r="Q15" i="73"/>
  <c r="E11" i="69"/>
  <c r="Q10" i="69"/>
  <c r="M21" i="69"/>
  <c r="M20" i="68"/>
  <c r="Q25" i="68"/>
  <c r="S31" i="68"/>
  <c r="K13" i="73"/>
  <c r="Q27" i="73"/>
  <c r="M25" i="68"/>
  <c r="S16" i="73"/>
  <c r="S17" i="73"/>
  <c r="S30" i="73"/>
  <c r="S13" i="73"/>
  <c r="S22" i="73"/>
  <c r="I11" i="72"/>
  <c r="I28" i="72"/>
  <c r="I26" i="72"/>
  <c r="M17" i="72"/>
  <c r="M31" i="72"/>
  <c r="M15" i="72"/>
  <c r="E18" i="72"/>
  <c r="O12" i="72"/>
  <c r="O17" i="72"/>
  <c r="O30" i="72"/>
  <c r="O20" i="72"/>
  <c r="O19" i="72"/>
  <c r="S20" i="72"/>
  <c r="E22" i="72"/>
  <c r="G28" i="72"/>
  <c r="E30" i="72"/>
  <c r="E31" i="71"/>
  <c r="E17" i="71"/>
  <c r="E9" i="71"/>
  <c r="E34" i="71"/>
  <c r="E24" i="71"/>
  <c r="E22" i="71"/>
  <c r="E12" i="71"/>
  <c r="E33" i="71"/>
  <c r="E18" i="71"/>
  <c r="E28" i="71"/>
  <c r="E14" i="71"/>
  <c r="D38" i="71"/>
  <c r="S11" i="71"/>
  <c r="G16" i="71"/>
  <c r="K17" i="71"/>
  <c r="O18" i="71"/>
  <c r="G20" i="71"/>
  <c r="O22" i="71"/>
  <c r="Q28" i="71"/>
  <c r="E32" i="70"/>
  <c r="E14" i="70"/>
  <c r="E31" i="70"/>
  <c r="E29" i="70"/>
  <c r="E15" i="70"/>
  <c r="E13" i="70"/>
  <c r="E9" i="70"/>
  <c r="E24" i="70"/>
  <c r="E18" i="70"/>
  <c r="E12" i="70"/>
  <c r="D38" i="70"/>
  <c r="E17" i="70"/>
  <c r="E33" i="70"/>
  <c r="E23" i="70"/>
  <c r="E11" i="70"/>
  <c r="I11" i="70"/>
  <c r="I34" i="70"/>
  <c r="I20" i="70"/>
  <c r="I16" i="70"/>
  <c r="I33" i="70"/>
  <c r="I23" i="70"/>
  <c r="I17" i="70"/>
  <c r="I18" i="70"/>
  <c r="I22" i="70"/>
  <c r="I10" i="70"/>
  <c r="I8" i="70"/>
  <c r="I14" i="70"/>
  <c r="Q9" i="70"/>
  <c r="Q22" i="70"/>
  <c r="Q21" i="70"/>
  <c r="Q30" i="70"/>
  <c r="Q19" i="70"/>
  <c r="Q15" i="70"/>
  <c r="Q13" i="70"/>
  <c r="Q28" i="70"/>
  <c r="K19" i="70"/>
  <c r="K17" i="70"/>
  <c r="K15" i="70"/>
  <c r="K30" i="70"/>
  <c r="K28" i="70"/>
  <c r="K14" i="70"/>
  <c r="K21" i="70"/>
  <c r="K34" i="70"/>
  <c r="G20" i="70"/>
  <c r="G18" i="70"/>
  <c r="G16" i="70"/>
  <c r="G8" i="70"/>
  <c r="G33" i="70"/>
  <c r="G24" i="70"/>
  <c r="G14" i="70"/>
  <c r="G12" i="70"/>
  <c r="G10" i="70"/>
  <c r="G32" i="70"/>
  <c r="G28" i="70"/>
  <c r="G11" i="70"/>
  <c r="O22" i="70"/>
  <c r="O29" i="70"/>
  <c r="O13" i="70"/>
  <c r="O34" i="70"/>
  <c r="O15" i="70"/>
  <c r="O16" i="70"/>
  <c r="O27" i="70"/>
  <c r="O9" i="70"/>
  <c r="S16" i="70"/>
  <c r="S18" i="70"/>
  <c r="S20" i="70"/>
  <c r="G23" i="70"/>
  <c r="Q27" i="70"/>
  <c r="O30" i="70"/>
  <c r="K33" i="70"/>
  <c r="G12" i="73"/>
  <c r="I14" i="72"/>
  <c r="Q20" i="72"/>
  <c r="M23" i="72"/>
  <c r="L38" i="71"/>
  <c r="M9" i="70"/>
  <c r="O28" i="70"/>
  <c r="Q19" i="71"/>
  <c r="S14" i="73"/>
  <c r="S29" i="72"/>
  <c r="G22" i="70"/>
  <c r="I31" i="73"/>
  <c r="E32" i="72"/>
  <c r="E10" i="72"/>
  <c r="E26" i="72"/>
  <c r="E28" i="72"/>
  <c r="E29" i="72"/>
  <c r="E27" i="72"/>
  <c r="E23" i="72"/>
  <c r="E9" i="72"/>
  <c r="I10" i="72"/>
  <c r="I15" i="72"/>
  <c r="G20" i="72"/>
  <c r="G8" i="72"/>
  <c r="G13" i="72"/>
  <c r="G11" i="72"/>
  <c r="O21" i="72"/>
  <c r="O28" i="72"/>
  <c r="I32" i="71"/>
  <c r="I16" i="71"/>
  <c r="I14" i="71"/>
  <c r="I12" i="71"/>
  <c r="I19" i="71"/>
  <c r="I23" i="71"/>
  <c r="I21" i="71"/>
  <c r="I24" i="71"/>
  <c r="I22" i="71"/>
  <c r="I29" i="71"/>
  <c r="I27" i="71"/>
  <c r="I13" i="71"/>
  <c r="M11" i="71"/>
  <c r="M19" i="71"/>
  <c r="M30" i="71"/>
  <c r="M16" i="71"/>
  <c r="M10" i="71"/>
  <c r="S9" i="71"/>
  <c r="S33" i="71"/>
  <c r="K24" i="71"/>
  <c r="K22" i="71"/>
  <c r="K29" i="71"/>
  <c r="K27" i="71"/>
  <c r="K13" i="71"/>
  <c r="K28" i="71"/>
  <c r="K14" i="71"/>
  <c r="G18" i="71"/>
  <c r="S21" i="71"/>
  <c r="I34" i="71"/>
  <c r="M12" i="70"/>
  <c r="M27" i="70"/>
  <c r="M23" i="70"/>
  <c r="M21" i="70"/>
  <c r="M18" i="70"/>
  <c r="L38" i="70"/>
  <c r="M30" i="70"/>
  <c r="M22" i="70"/>
  <c r="M19" i="70"/>
  <c r="M29" i="70"/>
  <c r="M15" i="70"/>
  <c r="O17" i="70"/>
  <c r="O19" i="70"/>
  <c r="O21" i="70"/>
  <c r="I32" i="70"/>
  <c r="G15" i="73"/>
  <c r="G15" i="72"/>
  <c r="G19" i="72"/>
  <c r="S26" i="72"/>
  <c r="I30" i="72"/>
  <c r="G10" i="71"/>
  <c r="S25" i="71"/>
  <c r="I12" i="70"/>
  <c r="S32" i="70"/>
  <c r="S9" i="72"/>
  <c r="I23" i="72"/>
  <c r="K32" i="71"/>
  <c r="I19" i="70"/>
  <c r="S9" i="73"/>
  <c r="O12" i="73"/>
  <c r="G14" i="73"/>
  <c r="G20" i="73"/>
  <c r="S21" i="73"/>
  <c r="O30" i="73"/>
  <c r="Q8" i="72"/>
  <c r="O9" i="72"/>
  <c r="M11" i="72"/>
  <c r="K14" i="72"/>
  <c r="O15" i="72"/>
  <c r="I18" i="72"/>
  <c r="M19" i="72"/>
  <c r="E21" i="72"/>
  <c r="K22" i="72"/>
  <c r="G27" i="72"/>
  <c r="K30" i="72"/>
  <c r="I9" i="71"/>
  <c r="I11" i="71"/>
  <c r="Q13" i="71"/>
  <c r="Q27" i="71"/>
  <c r="S29" i="71"/>
  <c r="I33" i="71"/>
  <c r="K8" i="70"/>
  <c r="K10" i="70"/>
  <c r="G13" i="70"/>
  <c r="E27" i="70"/>
  <c r="G29" i="70"/>
  <c r="S30" i="70"/>
  <c r="E17" i="72"/>
  <c r="M18" i="71"/>
  <c r="G12" i="72"/>
  <c r="I19" i="72"/>
  <c r="I27" i="72"/>
  <c r="E13" i="71"/>
  <c r="I18" i="71"/>
  <c r="K34" i="71"/>
  <c r="M14" i="70"/>
  <c r="Q17" i="70"/>
  <c r="E20" i="70"/>
  <c r="K23" i="70"/>
  <c r="Q17" i="73"/>
  <c r="G19" i="73"/>
  <c r="G27" i="73"/>
  <c r="G32" i="73"/>
  <c r="G18" i="73"/>
  <c r="G16" i="73"/>
  <c r="G10" i="73"/>
  <c r="F36" i="73"/>
  <c r="O21" i="73"/>
  <c r="O28" i="73"/>
  <c r="E30" i="73"/>
  <c r="I32" i="73"/>
  <c r="Q30" i="72"/>
  <c r="Q16" i="72"/>
  <c r="Q14" i="72"/>
  <c r="K15" i="72"/>
  <c r="K21" i="72"/>
  <c r="K11" i="72"/>
  <c r="K23" i="72"/>
  <c r="K17" i="72"/>
  <c r="K12" i="72"/>
  <c r="K8" i="72"/>
  <c r="E14" i="72"/>
  <c r="S17" i="72"/>
  <c r="S18" i="72"/>
  <c r="O26" i="72"/>
  <c r="I31" i="72"/>
  <c r="Q17" i="71"/>
  <c r="Q15" i="71"/>
  <c r="Q30" i="71"/>
  <c r="Q18" i="71"/>
  <c r="Q16" i="71"/>
  <c r="Q8" i="71"/>
  <c r="Q9" i="71"/>
  <c r="G27" i="71"/>
  <c r="G23" i="71"/>
  <c r="G21" i="71"/>
  <c r="G19" i="71"/>
  <c r="G17" i="71"/>
  <c r="G9" i="71"/>
  <c r="G15" i="71"/>
  <c r="G32" i="71"/>
  <c r="G28" i="71"/>
  <c r="G14" i="71"/>
  <c r="G11" i="71"/>
  <c r="G30" i="71"/>
  <c r="O10" i="71"/>
  <c r="O34" i="71"/>
  <c r="K15" i="71"/>
  <c r="S17" i="71"/>
  <c r="S19" i="71"/>
  <c r="S23" i="71"/>
  <c r="E29" i="71"/>
  <c r="K30" i="71"/>
  <c r="E32" i="71"/>
  <c r="G33" i="71"/>
  <c r="E10" i="70"/>
  <c r="K12" i="70"/>
  <c r="S23" i="70"/>
  <c r="S21" i="70"/>
  <c r="S34" i="70"/>
  <c r="S24" i="70"/>
  <c r="S12" i="70"/>
  <c r="S27" i="70"/>
  <c r="S19" i="70"/>
  <c r="S15" i="70"/>
  <c r="S28" i="70"/>
  <c r="S26" i="70"/>
  <c r="S31" i="70"/>
  <c r="S8" i="70"/>
  <c r="G17" i="70"/>
  <c r="K24" i="70"/>
  <c r="I27" i="70"/>
  <c r="E28" i="70"/>
  <c r="S29" i="70"/>
  <c r="G11" i="73"/>
  <c r="L36" i="72"/>
  <c r="M9" i="72"/>
  <c r="S16" i="72"/>
  <c r="I22" i="72"/>
  <c r="K28" i="72"/>
  <c r="G31" i="72"/>
  <c r="M12" i="71"/>
  <c r="E20" i="71"/>
  <c r="O28" i="71"/>
  <c r="M34" i="71"/>
  <c r="I24" i="70"/>
  <c r="I30" i="70"/>
  <c r="O16" i="72"/>
  <c r="K10" i="71"/>
  <c r="E21" i="71"/>
  <c r="K9" i="70"/>
  <c r="K27" i="70"/>
  <c r="N36" i="73"/>
  <c r="S11" i="73"/>
  <c r="O16" i="73"/>
  <c r="O19" i="73"/>
  <c r="O20" i="73"/>
  <c r="S23" i="73"/>
  <c r="S29" i="73"/>
  <c r="S32" i="73"/>
  <c r="S8" i="72"/>
  <c r="K10" i="72"/>
  <c r="O11" i="72"/>
  <c r="S14" i="72"/>
  <c r="I16" i="72"/>
  <c r="K18" i="72"/>
  <c r="I20" i="72"/>
  <c r="K26" i="72"/>
  <c r="M27" i="72"/>
  <c r="S28" i="72"/>
  <c r="S30" i="72"/>
  <c r="K32" i="72"/>
  <c r="K9" i="71"/>
  <c r="K11" i="71"/>
  <c r="S13" i="71"/>
  <c r="E16" i="71"/>
  <c r="Q21" i="71"/>
  <c r="Q23" i="71"/>
  <c r="S27" i="71"/>
  <c r="E30" i="71"/>
  <c r="K33" i="71"/>
  <c r="Q8" i="70"/>
  <c r="S10" i="70"/>
  <c r="M13" i="70"/>
  <c r="Q16" i="70"/>
  <c r="G27" i="70"/>
  <c r="K29" i="70"/>
  <c r="G31" i="70"/>
  <c r="G34" i="70"/>
  <c r="G17" i="72"/>
  <c r="I17" i="71"/>
  <c r="Q18" i="70"/>
  <c r="S13" i="72"/>
  <c r="K19" i="72"/>
  <c r="G32" i="72"/>
  <c r="K18" i="71"/>
  <c r="M23" i="71"/>
  <c r="I30" i="71"/>
  <c r="K11" i="70"/>
  <c r="I15" i="70"/>
  <c r="S17" i="70"/>
  <c r="I21" i="70"/>
  <c r="Q23" i="70"/>
  <c r="E30" i="70"/>
  <c r="Q9" i="62"/>
  <c r="Q9" i="63"/>
  <c r="S8" i="71"/>
  <c r="O8" i="70"/>
  <c r="O43" i="57"/>
  <c r="O43" i="56"/>
  <c r="G11" i="40"/>
  <c r="G11" i="39"/>
  <c r="Q30" i="38"/>
  <c r="K22" i="27"/>
  <c r="G24" i="24"/>
  <c r="I30" i="7"/>
  <c r="Q63" i="7"/>
  <c r="K39" i="8"/>
  <c r="S40" i="57"/>
  <c r="O22" i="64"/>
  <c r="Q17" i="46"/>
  <c r="U9" i="50"/>
  <c r="D35" i="69"/>
  <c r="Q9" i="69"/>
  <c r="K8" i="73"/>
  <c r="S8" i="73"/>
  <c r="G9" i="73"/>
  <c r="O9" i="73"/>
  <c r="O9" i="71"/>
  <c r="M19" i="3"/>
  <c r="M20" i="3"/>
  <c r="M11" i="3"/>
  <c r="M24" i="38"/>
  <c r="M9" i="38"/>
  <c r="M11" i="1"/>
  <c r="M20" i="1"/>
  <c r="M19" i="1"/>
  <c r="M12" i="40"/>
  <c r="M17" i="39"/>
  <c r="M12" i="39"/>
  <c r="K19" i="32"/>
  <c r="K29" i="32"/>
  <c r="G21" i="30"/>
  <c r="G19" i="30"/>
  <c r="K22" i="28"/>
  <c r="M15" i="25"/>
  <c r="O59" i="7"/>
  <c r="O57" i="7"/>
  <c r="I39" i="8"/>
  <c r="I30" i="8"/>
  <c r="I26" i="57"/>
  <c r="I40" i="57"/>
  <c r="I21" i="57"/>
  <c r="I40" i="56"/>
  <c r="I26" i="56"/>
  <c r="I21" i="56"/>
  <c r="K25" i="60"/>
  <c r="K25" i="61"/>
  <c r="O22" i="65"/>
  <c r="O27" i="63"/>
  <c r="K9" i="2"/>
  <c r="I39" i="4"/>
  <c r="S16" i="43"/>
  <c r="S25" i="43"/>
  <c r="S36" i="43"/>
  <c r="S21" i="43"/>
  <c r="S28" i="43"/>
  <c r="S32" i="43"/>
  <c r="S18" i="43"/>
  <c r="S17" i="43"/>
  <c r="S23" i="43"/>
  <c r="S35" i="43"/>
  <c r="S20" i="43"/>
  <c r="S27" i="43"/>
  <c r="S19" i="43"/>
  <c r="S26" i="43"/>
  <c r="S37" i="43"/>
  <c r="S14" i="43"/>
  <c r="S13" i="43"/>
  <c r="S31" i="43"/>
  <c r="S34" i="43"/>
  <c r="S15" i="43"/>
  <c r="S33" i="43"/>
  <c r="S29" i="43"/>
  <c r="S30" i="43"/>
  <c r="W20" i="46"/>
  <c r="Q17" i="45"/>
  <c r="K29" i="37"/>
  <c r="G9" i="69"/>
  <c r="O9" i="69"/>
  <c r="E9" i="73"/>
  <c r="I8" i="71"/>
  <c r="K19" i="31"/>
  <c r="K29" i="31"/>
  <c r="K9" i="56"/>
  <c r="I29" i="65"/>
  <c r="I24" i="65"/>
  <c r="K10" i="4"/>
  <c r="K11" i="4"/>
  <c r="Q15" i="44"/>
  <c r="Q13" i="44"/>
  <c r="Q31" i="44"/>
  <c r="Q12" i="44"/>
  <c r="Q18" i="44"/>
  <c r="Q25" i="44"/>
  <c r="Q36" i="44"/>
  <c r="Q37" i="44"/>
  <c r="Q20" i="44"/>
  <c r="Q27" i="44"/>
  <c r="Q24" i="44"/>
  <c r="Q14" i="44"/>
  <c r="Q32" i="44"/>
  <c r="Q26" i="44"/>
  <c r="Q21" i="44"/>
  <c r="Q28" i="44"/>
  <c r="Q16" i="44"/>
  <c r="Q34" i="44"/>
  <c r="Q19" i="44"/>
  <c r="Q17" i="44"/>
  <c r="Q23" i="44"/>
  <c r="Q35" i="44"/>
  <c r="Q30" i="44"/>
  <c r="Q33" i="44"/>
  <c r="Q22" i="44"/>
  <c r="Q29" i="44"/>
  <c r="U19" i="43"/>
  <c r="U16" i="43"/>
  <c r="U34" i="43"/>
  <c r="U31" i="43"/>
  <c r="U17" i="43"/>
  <c r="U30" i="43"/>
  <c r="U26" i="43"/>
  <c r="U37" i="43"/>
  <c r="U13" i="43"/>
  <c r="U33" i="43"/>
  <c r="U18" i="43"/>
  <c r="U25" i="43"/>
  <c r="U36" i="43"/>
  <c r="U21" i="43"/>
  <c r="U28" i="43"/>
  <c r="U20" i="43"/>
  <c r="U27" i="43"/>
  <c r="U15" i="43"/>
  <c r="U14" i="43"/>
  <c r="U32" i="43"/>
  <c r="U35" i="43"/>
  <c r="S25" i="45"/>
  <c r="S26" i="45"/>
  <c r="M24" i="37"/>
  <c r="M9" i="37"/>
  <c r="L35" i="69"/>
  <c r="M31" i="69"/>
  <c r="K29" i="38"/>
  <c r="G26" i="28"/>
  <c r="G24" i="23"/>
  <c r="I26" i="24"/>
  <c r="K39" i="7"/>
  <c r="M63" i="8"/>
  <c r="M50" i="8"/>
  <c r="K9" i="65"/>
  <c r="I29" i="64"/>
  <c r="I24" i="64"/>
  <c r="O27" i="62"/>
  <c r="S34" i="44"/>
  <c r="S18" i="44"/>
  <c r="S25" i="44"/>
  <c r="S36" i="44"/>
  <c r="S13" i="44"/>
  <c r="S31" i="44"/>
  <c r="S16" i="44"/>
  <c r="S20" i="44"/>
  <c r="S14" i="44"/>
  <c r="S32" i="44"/>
  <c r="S19" i="44"/>
  <c r="S26" i="44"/>
  <c r="S37" i="44"/>
  <c r="S21" i="44"/>
  <c r="S28" i="44"/>
  <c r="S15" i="44"/>
  <c r="S33" i="44"/>
  <c r="S30" i="44"/>
  <c r="S29" i="44"/>
  <c r="S17" i="44"/>
  <c r="S23" i="44"/>
  <c r="S35" i="44"/>
  <c r="S27" i="44"/>
  <c r="S26" i="46"/>
  <c r="S25" i="46"/>
  <c r="O31" i="69"/>
  <c r="E9" i="68"/>
  <c r="D36" i="72"/>
  <c r="M8" i="72"/>
  <c r="I9" i="72"/>
  <c r="Q9" i="72"/>
  <c r="G19" i="29"/>
  <c r="G21" i="29"/>
  <c r="G26" i="27"/>
  <c r="M15" i="26"/>
  <c r="I26" i="23"/>
  <c r="M62" i="7"/>
  <c r="M51" i="7"/>
  <c r="O59" i="8"/>
  <c r="I28" i="61"/>
  <c r="I27" i="61"/>
  <c r="K9" i="64"/>
  <c r="I35" i="2"/>
  <c r="U18" i="44"/>
  <c r="U25" i="44"/>
  <c r="U36" i="44"/>
  <c r="U35" i="44"/>
  <c r="U30" i="44"/>
  <c r="U31" i="44"/>
  <c r="U19" i="44"/>
  <c r="U26" i="44"/>
  <c r="U37" i="44"/>
  <c r="U14" i="44"/>
  <c r="U32" i="44"/>
  <c r="U17" i="44"/>
  <c r="U15" i="44"/>
  <c r="U33" i="44"/>
  <c r="U28" i="44"/>
  <c r="U20" i="44"/>
  <c r="U27" i="44"/>
  <c r="U21" i="44"/>
  <c r="U13" i="44"/>
  <c r="U16" i="44"/>
  <c r="U34" i="44"/>
  <c r="Q22" i="43"/>
  <c r="Q29" i="43"/>
  <c r="Q31" i="43"/>
  <c r="Q17" i="43"/>
  <c r="Q16" i="43"/>
  <c r="Q34" i="43"/>
  <c r="Q26" i="43"/>
  <c r="Q37" i="43"/>
  <c r="Q12" i="43"/>
  <c r="Q18" i="43"/>
  <c r="Q25" i="43"/>
  <c r="Q36" i="43"/>
  <c r="Q13" i="43"/>
  <c r="Q30" i="43"/>
  <c r="Q33" i="43"/>
  <c r="Q19" i="43"/>
  <c r="Q14" i="43"/>
  <c r="Q32" i="43"/>
  <c r="Q21" i="43"/>
  <c r="Q28" i="43"/>
  <c r="Q15" i="43"/>
  <c r="Q23" i="43"/>
  <c r="Q35" i="43"/>
  <c r="Q20" i="43"/>
  <c r="Q27" i="43"/>
  <c r="Q24" i="43"/>
  <c r="W20" i="45"/>
  <c r="U9" i="49"/>
  <c r="Q26" i="5"/>
  <c r="Q25" i="5"/>
  <c r="Q27" i="5"/>
  <c r="Q28" i="5"/>
  <c r="Q30" i="37"/>
  <c r="Q31" i="69"/>
  <c r="G9" i="68"/>
  <c r="K9" i="72"/>
  <c r="S10" i="69"/>
  <c r="O11" i="69"/>
  <c r="S12" i="69"/>
  <c r="O13" i="69"/>
  <c r="K14" i="69"/>
  <c r="S14" i="69"/>
  <c r="K16" i="69"/>
  <c r="S16" i="69"/>
  <c r="K18" i="69"/>
  <c r="O19" i="69"/>
  <c r="G21" i="69"/>
  <c r="O21" i="69"/>
  <c r="G23" i="69"/>
  <c r="K24" i="69"/>
  <c r="O25" i="69"/>
  <c r="O29" i="69"/>
  <c r="I10" i="68"/>
  <c r="Q10" i="68"/>
  <c r="M11" i="68"/>
  <c r="E13" i="68"/>
  <c r="I14" i="68"/>
  <c r="Q14" i="68"/>
  <c r="M15" i="68"/>
  <c r="I18" i="68"/>
  <c r="M19" i="68"/>
  <c r="Q20" i="68"/>
  <c r="M21" i="68"/>
  <c r="E23" i="68"/>
  <c r="I24" i="68"/>
  <c r="E25" i="68"/>
  <c r="I26" i="68"/>
  <c r="Q26" i="68"/>
  <c r="I28" i="68"/>
  <c r="Q28" i="68"/>
  <c r="M29" i="68"/>
  <c r="E31" i="68"/>
  <c r="E11" i="73"/>
  <c r="I12" i="73"/>
  <c r="Q12" i="73"/>
  <c r="Q14" i="73"/>
  <c r="E15" i="73"/>
  <c r="I16" i="73"/>
  <c r="Q16" i="73"/>
  <c r="M17" i="73"/>
  <c r="E19" i="73"/>
  <c r="M19" i="73"/>
  <c r="Q20" i="73"/>
  <c r="M21" i="73"/>
  <c r="I22" i="73"/>
  <c r="E23" i="73"/>
  <c r="M23" i="73"/>
  <c r="Q26" i="73"/>
  <c r="M27" i="73"/>
  <c r="I28" i="73"/>
  <c r="E29" i="73"/>
  <c r="I30" i="73"/>
  <c r="E31" i="73"/>
  <c r="M31" i="73"/>
  <c r="E12" i="72"/>
  <c r="M12" i="72"/>
  <c r="I13" i="72"/>
  <c r="M14" i="72"/>
  <c r="Q15" i="72"/>
  <c r="E16" i="72"/>
  <c r="M16" i="72"/>
  <c r="I17" i="72"/>
  <c r="Q17" i="72"/>
  <c r="Q19" i="72"/>
  <c r="E20" i="72"/>
  <c r="M20" i="72"/>
  <c r="I21" i="72"/>
  <c r="Q23" i="72"/>
  <c r="M26" i="72"/>
  <c r="Q27" i="72"/>
  <c r="M28" i="72"/>
  <c r="I29" i="72"/>
  <c r="M30" i="72"/>
  <c r="M32" i="72"/>
  <c r="I11" i="69"/>
  <c r="E12" i="69"/>
  <c r="M12" i="69"/>
  <c r="I13" i="69"/>
  <c r="M14" i="69"/>
  <c r="I15" i="69"/>
  <c r="Q19" i="69"/>
  <c r="M20" i="69"/>
  <c r="Q21" i="69"/>
  <c r="M22" i="69"/>
  <c r="Q23" i="69"/>
  <c r="Q25" i="69"/>
  <c r="M28" i="69"/>
  <c r="Q29" i="69"/>
  <c r="O11" i="68"/>
  <c r="K12" i="68"/>
  <c r="S12" i="68"/>
  <c r="G13" i="68"/>
  <c r="O15" i="68"/>
  <c r="K16" i="68"/>
  <c r="S16" i="68"/>
  <c r="K18" i="68"/>
  <c r="S18" i="68"/>
  <c r="G19" i="68"/>
  <c r="M9" i="71"/>
  <c r="E11" i="71"/>
  <c r="M13" i="71"/>
  <c r="E15" i="71"/>
  <c r="M17" i="71"/>
  <c r="E19" i="71"/>
  <c r="M21" i="71"/>
  <c r="E23" i="71"/>
  <c r="E27" i="71"/>
  <c r="M29" i="71"/>
  <c r="M28" i="70"/>
  <c r="K20" i="68"/>
  <c r="O21" i="68"/>
  <c r="O23" i="68"/>
  <c r="S24" i="68"/>
  <c r="G25" i="68"/>
  <c r="K26" i="68"/>
  <c r="S26" i="68"/>
  <c r="G29" i="68"/>
  <c r="O29" i="68"/>
  <c r="G31" i="68"/>
  <c r="S10" i="73"/>
  <c r="K12" i="73"/>
  <c r="S12" i="73"/>
  <c r="G13" i="73"/>
  <c r="K14" i="73"/>
  <c r="O15" i="73"/>
  <c r="K16" i="73"/>
  <c r="G17" i="73"/>
  <c r="O17" i="73"/>
  <c r="S18" i="73"/>
  <c r="K20" i="73"/>
  <c r="S20" i="73"/>
  <c r="K22" i="73"/>
  <c r="G23" i="73"/>
  <c r="O23" i="73"/>
  <c r="K26" i="73"/>
  <c r="S26" i="73"/>
  <c r="O27" i="73"/>
  <c r="S28" i="73"/>
  <c r="K30" i="73"/>
  <c r="G31" i="73"/>
  <c r="K32" i="73"/>
  <c r="G10" i="72"/>
  <c r="S11" i="72"/>
  <c r="K13" i="72"/>
  <c r="G14" i="72"/>
  <c r="O14" i="72"/>
  <c r="S15" i="72"/>
  <c r="G18" i="72"/>
  <c r="S19" i="72"/>
  <c r="G22" i="72"/>
  <c r="S23" i="72"/>
  <c r="G26" i="72"/>
  <c r="S27" i="72"/>
  <c r="G30" i="72"/>
  <c r="S31" i="72"/>
  <c r="S10" i="71"/>
  <c r="K12" i="71"/>
  <c r="S12" i="71"/>
  <c r="O13" i="71"/>
  <c r="S14" i="71"/>
  <c r="O15" i="71"/>
  <c r="S16" i="71"/>
  <c r="O17" i="71"/>
  <c r="S18" i="71"/>
  <c r="O19" i="71"/>
  <c r="S20" i="71"/>
  <c r="O21" i="71"/>
  <c r="S22" i="71"/>
  <c r="O23" i="71"/>
  <c r="S24" i="71"/>
  <c r="S26" i="71"/>
  <c r="O27" i="71"/>
  <c r="S28" i="71"/>
  <c r="O29" i="71"/>
  <c r="S30" i="71"/>
  <c r="S32" i="71"/>
  <c r="S34" i="71"/>
  <c r="S9" i="70"/>
  <c r="O10" i="70"/>
  <c r="S11" i="70"/>
  <c r="S13" i="70"/>
  <c r="E8" i="70"/>
  <c r="M8" i="70"/>
  <c r="E8" i="71"/>
  <c r="M8" i="71"/>
  <c r="E8" i="72"/>
  <c r="D34" i="73"/>
  <c r="D35" i="73"/>
  <c r="D36" i="73"/>
  <c r="G8" i="73"/>
  <c r="O8" i="73"/>
  <c r="D37" i="70"/>
  <c r="F38" i="70"/>
  <c r="F37" i="70"/>
  <c r="F36" i="70"/>
  <c r="J38" i="70"/>
  <c r="J37" i="70"/>
  <c r="J36" i="70"/>
  <c r="N38" i="70"/>
  <c r="N37" i="70"/>
  <c r="N36" i="70"/>
  <c r="R38" i="70"/>
  <c r="R37" i="70"/>
  <c r="R36" i="70"/>
  <c r="L37" i="70"/>
  <c r="D36" i="70"/>
  <c r="H38" i="70"/>
  <c r="H37" i="70"/>
  <c r="H36" i="70"/>
  <c r="P38" i="70"/>
  <c r="P37" i="70"/>
  <c r="P36" i="70"/>
  <c r="L36" i="70"/>
  <c r="D37" i="71"/>
  <c r="F38" i="71"/>
  <c r="F37" i="71"/>
  <c r="F36" i="71"/>
  <c r="J38" i="71"/>
  <c r="J37" i="71"/>
  <c r="J36" i="71"/>
  <c r="N38" i="71"/>
  <c r="N37" i="71"/>
  <c r="N36" i="71"/>
  <c r="R38" i="71"/>
  <c r="R37" i="71"/>
  <c r="R36" i="71"/>
  <c r="L37" i="71"/>
  <c r="G8" i="71"/>
  <c r="K8" i="71"/>
  <c r="O8" i="71"/>
  <c r="D36" i="71"/>
  <c r="H38" i="71"/>
  <c r="H37" i="71"/>
  <c r="H36" i="71"/>
  <c r="P38" i="71"/>
  <c r="P37" i="71"/>
  <c r="P36" i="71"/>
  <c r="L36" i="71"/>
  <c r="D35" i="72"/>
  <c r="F36" i="72"/>
  <c r="F35" i="72"/>
  <c r="F34" i="72"/>
  <c r="J36" i="72"/>
  <c r="J35" i="72"/>
  <c r="J34" i="72"/>
  <c r="N36" i="72"/>
  <c r="N35" i="72"/>
  <c r="N34" i="72"/>
  <c r="R36" i="72"/>
  <c r="R35" i="72"/>
  <c r="R34" i="72"/>
  <c r="L35" i="72"/>
  <c r="D34" i="72"/>
  <c r="H36" i="72"/>
  <c r="H35" i="72"/>
  <c r="H34" i="72"/>
  <c r="P36" i="72"/>
  <c r="P35" i="72"/>
  <c r="P34" i="72"/>
  <c r="L34" i="72"/>
  <c r="F34" i="73"/>
  <c r="F35" i="73"/>
  <c r="L34" i="73"/>
  <c r="L35" i="73"/>
  <c r="L36" i="73"/>
  <c r="H36" i="73"/>
  <c r="H35" i="73"/>
  <c r="H34" i="73"/>
  <c r="P36" i="73"/>
  <c r="P35" i="73"/>
  <c r="P34" i="73"/>
  <c r="I8" i="73"/>
  <c r="Q8" i="73"/>
  <c r="J36" i="73"/>
  <c r="J35" i="73"/>
  <c r="J34" i="73"/>
  <c r="R36" i="73"/>
  <c r="R35" i="73"/>
  <c r="R34" i="73"/>
  <c r="N34" i="73"/>
  <c r="N35" i="73"/>
  <c r="K8" i="68"/>
  <c r="G8" i="68"/>
  <c r="I8" i="68"/>
  <c r="S8" i="68"/>
  <c r="L35" i="68"/>
  <c r="L34" i="68"/>
  <c r="L33" i="68"/>
  <c r="D35" i="68"/>
  <c r="D34" i="68"/>
  <c r="D33" i="68"/>
  <c r="P35" i="68"/>
  <c r="P34" i="68"/>
  <c r="P33" i="68"/>
  <c r="E8" i="68"/>
  <c r="M8" i="68"/>
  <c r="Q8" i="68"/>
  <c r="H35" i="68"/>
  <c r="H34" i="68"/>
  <c r="H33" i="68"/>
  <c r="F35" i="68"/>
  <c r="F34" i="68"/>
  <c r="F33" i="68"/>
  <c r="J35" i="68"/>
  <c r="J34" i="68"/>
  <c r="J33" i="68"/>
  <c r="N35" i="68"/>
  <c r="N34" i="68"/>
  <c r="N33" i="68"/>
  <c r="R35" i="68"/>
  <c r="R34" i="68"/>
  <c r="R33" i="68"/>
  <c r="G24" i="69"/>
  <c r="Q8" i="69"/>
  <c r="M8" i="69"/>
  <c r="I8" i="69"/>
  <c r="K21" i="69"/>
  <c r="K23" i="69"/>
  <c r="K26" i="69"/>
  <c r="G31" i="69"/>
  <c r="G8" i="69"/>
  <c r="O8" i="69"/>
  <c r="E9" i="69"/>
  <c r="K11" i="69"/>
  <c r="G12" i="69"/>
  <c r="G13" i="69"/>
  <c r="E14" i="69"/>
  <c r="G15" i="69"/>
  <c r="K15" i="69"/>
  <c r="E18" i="69"/>
  <c r="I18" i="69"/>
  <c r="E20" i="69"/>
  <c r="K20" i="69"/>
  <c r="I21" i="69"/>
  <c r="I22" i="69"/>
  <c r="I23" i="69"/>
  <c r="K25" i="69"/>
  <c r="E30" i="69"/>
  <c r="D34" i="69"/>
  <c r="K22" i="69"/>
  <c r="I25" i="69"/>
  <c r="E28" i="69"/>
  <c r="K8" i="69"/>
  <c r="S8" i="69"/>
  <c r="I9" i="69"/>
  <c r="E10" i="69"/>
  <c r="I10" i="69"/>
  <c r="G11" i="69"/>
  <c r="K12" i="69"/>
  <c r="K13" i="69"/>
  <c r="I14" i="69"/>
  <c r="E16" i="69"/>
  <c r="H35" i="69"/>
  <c r="H34" i="69"/>
  <c r="H33" i="69"/>
  <c r="P35" i="69"/>
  <c r="P34" i="69"/>
  <c r="P33" i="69"/>
  <c r="G20" i="69"/>
  <c r="E21" i="69"/>
  <c r="E22" i="69"/>
  <c r="E23" i="69"/>
  <c r="I24" i="69"/>
  <c r="G30" i="69"/>
  <c r="K31" i="69"/>
  <c r="L34" i="69"/>
  <c r="D33" i="69"/>
  <c r="E26" i="69"/>
  <c r="K28" i="69"/>
  <c r="I29" i="69"/>
  <c r="F35" i="69"/>
  <c r="F34" i="69"/>
  <c r="F33" i="69"/>
  <c r="J35" i="69"/>
  <c r="J34" i="69"/>
  <c r="J33" i="69"/>
  <c r="N35" i="69"/>
  <c r="N34" i="69"/>
  <c r="N33" i="69"/>
  <c r="R35" i="69"/>
  <c r="R34" i="69"/>
  <c r="R33" i="69"/>
  <c r="G19" i="69"/>
  <c r="E25" i="69"/>
  <c r="G26" i="69"/>
  <c r="G28" i="69"/>
  <c r="E29" i="69"/>
  <c r="L33" i="69"/>
  <c r="J18" i="51" l="1"/>
  <c r="R18" i="51"/>
  <c r="Z18" i="51"/>
  <c r="G8" i="52"/>
  <c r="O8" i="52"/>
  <c r="W8" i="52"/>
  <c r="K9" i="52"/>
  <c r="S9" i="52"/>
  <c r="AA9" i="52"/>
  <c r="I8" i="41"/>
  <c r="Q8" i="41"/>
  <c r="G9" i="67"/>
  <c r="O9" i="67"/>
  <c r="K9" i="66"/>
  <c r="S9" i="66"/>
  <c r="U19" i="45"/>
  <c r="W12" i="45"/>
  <c r="G13" i="50"/>
  <c r="M8" i="37"/>
  <c r="Q9" i="31"/>
  <c r="O8" i="36"/>
  <c r="G8" i="36"/>
  <c r="H17" i="33"/>
  <c r="M9" i="33"/>
  <c r="S11" i="33"/>
  <c r="P17" i="33"/>
  <c r="K11" i="33"/>
  <c r="O12" i="33"/>
  <c r="O23" i="44"/>
  <c r="O12" i="58"/>
  <c r="E9" i="33"/>
  <c r="G12" i="33"/>
  <c r="O10" i="37"/>
  <c r="W13" i="50"/>
  <c r="O8" i="58"/>
  <c r="E9" i="59"/>
  <c r="O10" i="58"/>
  <c r="I15" i="58"/>
  <c r="Q9" i="58"/>
  <c r="I9" i="60"/>
  <c r="Q9" i="60"/>
  <c r="E9" i="67"/>
  <c r="M9" i="67"/>
  <c r="E8" i="66"/>
  <c r="M8" i="66"/>
  <c r="I9" i="66"/>
  <c r="Q9" i="66"/>
  <c r="G8" i="31"/>
  <c r="K9" i="37"/>
  <c r="O12" i="45"/>
  <c r="Q9" i="50"/>
  <c r="G14" i="58"/>
  <c r="O9" i="61"/>
  <c r="Q8" i="45"/>
  <c r="G16" i="39"/>
  <c r="O14" i="39"/>
  <c r="K9" i="39"/>
  <c r="S9" i="39"/>
  <c r="I14" i="39"/>
  <c r="Q14" i="39"/>
  <c r="J20" i="41"/>
  <c r="R20" i="41"/>
  <c r="W26" i="44"/>
  <c r="Y8" i="49"/>
  <c r="E8" i="51"/>
  <c r="M8" i="51"/>
  <c r="U8" i="51"/>
  <c r="I9" i="51"/>
  <c r="Q9" i="51"/>
  <c r="Y9" i="51"/>
  <c r="I8" i="52"/>
  <c r="Q8" i="52"/>
  <c r="Y8" i="52"/>
  <c r="E9" i="52"/>
  <c r="M9" i="52"/>
  <c r="U9" i="52"/>
  <c r="G8" i="56"/>
  <c r="O14" i="56"/>
  <c r="E8" i="36"/>
  <c r="M8" i="36"/>
  <c r="I9" i="36"/>
  <c r="Q9" i="36"/>
  <c r="S12" i="37"/>
  <c r="O13" i="37"/>
  <c r="M9" i="40"/>
  <c r="Y8" i="48"/>
  <c r="E14" i="47"/>
  <c r="M12" i="47"/>
  <c r="U12" i="47"/>
  <c r="Y12" i="50"/>
  <c r="I10" i="32"/>
  <c r="K10" i="31"/>
  <c r="G12" i="31"/>
  <c r="G8" i="33"/>
  <c r="O8" i="33"/>
  <c r="K9" i="33"/>
  <c r="S9" i="33"/>
  <c r="G10" i="33"/>
  <c r="I11" i="33"/>
  <c r="Q11" i="33"/>
  <c r="E12" i="33"/>
  <c r="M12" i="33"/>
  <c r="I13" i="33"/>
  <c r="Q13" i="33"/>
  <c r="E29" i="37"/>
  <c r="M21" i="37"/>
  <c r="S8" i="37"/>
  <c r="G14" i="37"/>
  <c r="E13" i="37"/>
  <c r="M13" i="37"/>
  <c r="E15" i="37"/>
  <c r="M15" i="37"/>
  <c r="I17" i="37"/>
  <c r="Q17" i="37"/>
  <c r="E15" i="39"/>
  <c r="M13" i="39"/>
  <c r="I9" i="39"/>
  <c r="Q9" i="39"/>
  <c r="E10" i="39"/>
  <c r="M10" i="39"/>
  <c r="K13" i="39"/>
  <c r="S13" i="39"/>
  <c r="E17" i="39"/>
  <c r="Y32" i="44"/>
  <c r="K18" i="45"/>
  <c r="Y13" i="45"/>
  <c r="S10" i="45"/>
  <c r="I11" i="45"/>
  <c r="I13" i="45"/>
  <c r="Q13" i="45"/>
  <c r="S13" i="50"/>
  <c r="I11" i="50"/>
  <c r="Y11" i="50"/>
  <c r="I13" i="50"/>
  <c r="G10" i="52"/>
  <c r="O10" i="52"/>
  <c r="W10" i="52"/>
  <c r="K11" i="52"/>
  <c r="S11" i="52"/>
  <c r="AA11" i="52"/>
  <c r="G12" i="52"/>
  <c r="O12" i="52"/>
  <c r="AA12" i="52"/>
  <c r="G13" i="52"/>
  <c r="O13" i="52"/>
  <c r="W13" i="52"/>
  <c r="K14" i="52"/>
  <c r="S14" i="52"/>
  <c r="I9" i="56"/>
  <c r="Q13" i="56"/>
  <c r="I10" i="33"/>
  <c r="S13" i="33"/>
  <c r="I12" i="37"/>
  <c r="K14" i="37"/>
  <c r="K16" i="37"/>
  <c r="E10" i="45"/>
  <c r="U10" i="45"/>
  <c r="G12" i="45"/>
  <c r="G14" i="45"/>
  <c r="O14" i="45"/>
  <c r="G16" i="45"/>
  <c r="K10" i="50"/>
  <c r="O12" i="50"/>
  <c r="I10" i="52"/>
  <c r="Q10" i="52"/>
  <c r="Y10" i="52"/>
  <c r="E11" i="52"/>
  <c r="M11" i="52"/>
  <c r="U11" i="52"/>
  <c r="I12" i="52"/>
  <c r="Q12" i="52"/>
  <c r="I13" i="52"/>
  <c r="Q13" i="52"/>
  <c r="Y13" i="52"/>
  <c r="E14" i="52"/>
  <c r="M14" i="52"/>
  <c r="U14" i="52"/>
  <c r="K10" i="54"/>
  <c r="S10" i="54"/>
  <c r="O28" i="56"/>
  <c r="O32" i="56"/>
  <c r="O14" i="58"/>
  <c r="E16" i="39"/>
  <c r="S17" i="39"/>
  <c r="AA9" i="44"/>
  <c r="G10" i="31"/>
  <c r="Q9" i="34"/>
  <c r="J17" i="33"/>
  <c r="R17" i="33"/>
  <c r="G9" i="33"/>
  <c r="O9" i="33"/>
  <c r="K10" i="33"/>
  <c r="E11" i="33"/>
  <c r="M11" i="33"/>
  <c r="I12" i="33"/>
  <c r="Q12" i="33"/>
  <c r="E13" i="33"/>
  <c r="M13" i="33"/>
  <c r="E8" i="35"/>
  <c r="M8" i="35"/>
  <c r="I9" i="35"/>
  <c r="Q9" i="35"/>
  <c r="I23" i="37"/>
  <c r="O18" i="37"/>
  <c r="K10" i="37"/>
  <c r="E11" i="37"/>
  <c r="M17" i="37"/>
  <c r="K17" i="40"/>
  <c r="E11" i="40"/>
  <c r="I13" i="39"/>
  <c r="Q13" i="39"/>
  <c r="E9" i="39"/>
  <c r="M9" i="39"/>
  <c r="I10" i="39"/>
  <c r="E11" i="39"/>
  <c r="G13" i="39"/>
  <c r="O13" i="39"/>
  <c r="S15" i="39"/>
  <c r="I17" i="39"/>
  <c r="I8" i="42"/>
  <c r="Y26" i="44"/>
  <c r="Y36" i="44"/>
  <c r="G23" i="43"/>
  <c r="O29" i="43"/>
  <c r="AA13" i="43"/>
  <c r="Y17" i="43"/>
  <c r="I8" i="45"/>
  <c r="O9" i="45"/>
  <c r="Q15" i="45"/>
  <c r="M13" i="50"/>
  <c r="I12" i="50"/>
  <c r="M10" i="50"/>
  <c r="E11" i="50"/>
  <c r="U11" i="50"/>
  <c r="E13" i="50"/>
  <c r="U13" i="50"/>
  <c r="Q16" i="50"/>
  <c r="G8" i="51"/>
  <c r="O8" i="51"/>
  <c r="W8" i="51"/>
  <c r="K8" i="52"/>
  <c r="S8" i="52"/>
  <c r="AA8" i="52"/>
  <c r="G9" i="52"/>
  <c r="O9" i="52"/>
  <c r="W9" i="52"/>
  <c r="K10" i="52"/>
  <c r="G10" i="59"/>
  <c r="S10" i="58"/>
  <c r="K13" i="33"/>
  <c r="S14" i="37"/>
  <c r="E23" i="37"/>
  <c r="G10" i="39"/>
  <c r="O10" i="39"/>
  <c r="K12" i="39"/>
  <c r="S16" i="39"/>
  <c r="G17" i="39"/>
  <c r="W36" i="44"/>
  <c r="K12" i="31"/>
  <c r="I13" i="31"/>
  <c r="D17" i="33"/>
  <c r="L17" i="33"/>
  <c r="I9" i="33"/>
  <c r="Q9" i="33"/>
  <c r="E10" i="33"/>
  <c r="S10" i="33"/>
  <c r="G11" i="33"/>
  <c r="O11" i="33"/>
  <c r="K12" i="33"/>
  <c r="S12" i="33"/>
  <c r="G13" i="33"/>
  <c r="O13" i="33"/>
  <c r="J14" i="36"/>
  <c r="R14" i="36"/>
  <c r="G8" i="35"/>
  <c r="O8" i="35"/>
  <c r="K9" i="35"/>
  <c r="S9" i="35"/>
  <c r="Q15" i="37"/>
  <c r="E10" i="37"/>
  <c r="S10" i="37"/>
  <c r="K18" i="37"/>
  <c r="E27" i="37"/>
  <c r="J21" i="39"/>
  <c r="R21" i="39"/>
  <c r="G9" i="39"/>
  <c r="O9" i="39"/>
  <c r="K10" i="39"/>
  <c r="S10" i="39"/>
  <c r="G12" i="39"/>
  <c r="E14" i="39"/>
  <c r="M14" i="39"/>
  <c r="I16" i="39"/>
  <c r="K17" i="39"/>
  <c r="N20" i="41"/>
  <c r="K9" i="44"/>
  <c r="S9" i="44"/>
  <c r="W32" i="44"/>
  <c r="G11" i="45"/>
  <c r="S12" i="45"/>
  <c r="O13" i="45"/>
  <c r="S14" i="45"/>
  <c r="K17" i="45"/>
  <c r="O9" i="48"/>
  <c r="G12" i="50"/>
  <c r="W12" i="50"/>
  <c r="O10" i="50"/>
  <c r="AA10" i="50"/>
  <c r="K12" i="50"/>
  <c r="AA12" i="50"/>
  <c r="D28" i="49"/>
  <c r="L29" i="49"/>
  <c r="T30" i="49"/>
  <c r="I9" i="49"/>
  <c r="Q9" i="49"/>
  <c r="K10" i="49"/>
  <c r="S10" i="49"/>
  <c r="AA11" i="49"/>
  <c r="G12" i="49"/>
  <c r="O12" i="49"/>
  <c r="W12" i="49"/>
  <c r="G11" i="56"/>
  <c r="Q11" i="58"/>
  <c r="K12" i="64"/>
  <c r="K16" i="64"/>
  <c r="K18" i="64"/>
  <c r="K20" i="64"/>
  <c r="I10" i="67"/>
  <c r="Q10" i="67"/>
  <c r="E11" i="67"/>
  <c r="M11" i="67"/>
  <c r="I12" i="67"/>
  <c r="Q12" i="67"/>
  <c r="E13" i="67"/>
  <c r="M13" i="67"/>
  <c r="I14" i="67"/>
  <c r="Q14" i="67"/>
  <c r="E15" i="67"/>
  <c r="M15" i="67"/>
  <c r="I16" i="67"/>
  <c r="Q16" i="67"/>
  <c r="E17" i="67"/>
  <c r="M17" i="67"/>
  <c r="I18" i="67"/>
  <c r="Q18" i="67"/>
  <c r="E10" i="66"/>
  <c r="M10" i="66"/>
  <c r="I11" i="66"/>
  <c r="Q11" i="66"/>
  <c r="E12" i="66"/>
  <c r="M12" i="66"/>
  <c r="I13" i="66"/>
  <c r="Q13" i="66"/>
  <c r="E14" i="66"/>
  <c r="M14" i="66"/>
  <c r="I15" i="66"/>
  <c r="Q15" i="66"/>
  <c r="E16" i="66"/>
  <c r="M16" i="66"/>
  <c r="I17" i="66"/>
  <c r="Q17" i="66"/>
  <c r="E18" i="66"/>
  <c r="M18" i="66"/>
  <c r="I13" i="41"/>
  <c r="Q13" i="41"/>
  <c r="E13" i="42"/>
  <c r="M13" i="42"/>
  <c r="O23" i="56"/>
  <c r="Q13" i="58"/>
  <c r="E9" i="58"/>
  <c r="M9" i="58"/>
  <c r="S9" i="58"/>
  <c r="G10" i="58"/>
  <c r="I11" i="58"/>
  <c r="K12" i="58"/>
  <c r="E13" i="58"/>
  <c r="M13" i="58"/>
  <c r="O16" i="58"/>
  <c r="G9" i="61"/>
  <c r="I13" i="64"/>
  <c r="Q13" i="64"/>
  <c r="K10" i="67"/>
  <c r="S10" i="67"/>
  <c r="G11" i="67"/>
  <c r="O11" i="67"/>
  <c r="K12" i="67"/>
  <c r="S12" i="67"/>
  <c r="G13" i="67"/>
  <c r="O13" i="67"/>
  <c r="K14" i="67"/>
  <c r="S14" i="67"/>
  <c r="G15" i="67"/>
  <c r="O15" i="67"/>
  <c r="K16" i="67"/>
  <c r="S16" i="67"/>
  <c r="G17" i="67"/>
  <c r="O17" i="67"/>
  <c r="K18" i="67"/>
  <c r="S18" i="67"/>
  <c r="G10" i="66"/>
  <c r="O10" i="66"/>
  <c r="K11" i="66"/>
  <c r="S11" i="66"/>
  <c r="G12" i="66"/>
  <c r="O12" i="66"/>
  <c r="K13" i="66"/>
  <c r="S13" i="66"/>
  <c r="G14" i="66"/>
  <c r="O14" i="66"/>
  <c r="K15" i="66"/>
  <c r="S15" i="66"/>
  <c r="G16" i="66"/>
  <c r="O16" i="66"/>
  <c r="K17" i="66"/>
  <c r="S17" i="66"/>
  <c r="G18" i="66"/>
  <c r="O18" i="66"/>
  <c r="K13" i="41"/>
  <c r="S13" i="41"/>
  <c r="G13" i="42"/>
  <c r="O13" i="42"/>
  <c r="S10" i="52"/>
  <c r="AA10" i="52"/>
  <c r="G11" i="52"/>
  <c r="O11" i="52"/>
  <c r="W11" i="52"/>
  <c r="K12" i="52"/>
  <c r="S12" i="52"/>
  <c r="K13" i="52"/>
  <c r="S13" i="52"/>
  <c r="AA13" i="52"/>
  <c r="G14" i="52"/>
  <c r="O14" i="52"/>
  <c r="AA14" i="52"/>
  <c r="G13" i="55"/>
  <c r="O13" i="55"/>
  <c r="Q9" i="54"/>
  <c r="O36" i="56"/>
  <c r="M15" i="58"/>
  <c r="S8" i="58"/>
  <c r="G9" i="58"/>
  <c r="S12" i="58"/>
  <c r="K14" i="58"/>
  <c r="E15" i="58"/>
  <c r="I9" i="61"/>
  <c r="Q9" i="61"/>
  <c r="E9" i="63"/>
  <c r="M9" i="63"/>
  <c r="E8" i="62"/>
  <c r="M8" i="62"/>
  <c r="I9" i="62"/>
  <c r="S9" i="62"/>
  <c r="G10" i="62"/>
  <c r="O10" i="62"/>
  <c r="K11" i="62"/>
  <c r="G24" i="64"/>
  <c r="S9" i="64"/>
  <c r="K22" i="64"/>
  <c r="I9" i="67"/>
  <c r="Q9" i="67"/>
  <c r="E10" i="67"/>
  <c r="M10" i="67"/>
  <c r="I11" i="67"/>
  <c r="Q11" i="67"/>
  <c r="E12" i="67"/>
  <c r="M12" i="67"/>
  <c r="I13" i="67"/>
  <c r="Q13" i="67"/>
  <c r="E14" i="67"/>
  <c r="M14" i="67"/>
  <c r="I15" i="67"/>
  <c r="Q15" i="67"/>
  <c r="E16" i="67"/>
  <c r="M16" i="67"/>
  <c r="I17" i="67"/>
  <c r="Q17" i="67"/>
  <c r="E18" i="67"/>
  <c r="M18" i="67"/>
  <c r="E9" i="66"/>
  <c r="M9" i="66"/>
  <c r="I10" i="66"/>
  <c r="Q10" i="66"/>
  <c r="E11" i="66"/>
  <c r="M11" i="66"/>
  <c r="I12" i="66"/>
  <c r="Q12" i="66"/>
  <c r="E13" i="66"/>
  <c r="M13" i="66"/>
  <c r="I14" i="66"/>
  <c r="Q14" i="66"/>
  <c r="E15" i="66"/>
  <c r="M15" i="66"/>
  <c r="I16" i="66"/>
  <c r="Q16" i="66"/>
  <c r="E17" i="66"/>
  <c r="M17" i="66"/>
  <c r="I18" i="66"/>
  <c r="Q18" i="66"/>
  <c r="E13" i="41"/>
  <c r="M13" i="41"/>
  <c r="I13" i="42"/>
  <c r="Q13" i="42"/>
  <c r="E8" i="52"/>
  <c r="M8" i="52"/>
  <c r="U8" i="52"/>
  <c r="I9" i="52"/>
  <c r="Q9" i="52"/>
  <c r="Y9" i="52"/>
  <c r="E10" i="52"/>
  <c r="M10" i="52"/>
  <c r="U10" i="52"/>
  <c r="I11" i="52"/>
  <c r="Q11" i="52"/>
  <c r="Y11" i="52"/>
  <c r="E12" i="52"/>
  <c r="M12" i="52"/>
  <c r="U12" i="52"/>
  <c r="E13" i="52"/>
  <c r="M13" i="52"/>
  <c r="U13" i="52"/>
  <c r="I14" i="52"/>
  <c r="Q14" i="52"/>
  <c r="G10" i="54"/>
  <c r="O10" i="56"/>
  <c r="Q15" i="56"/>
  <c r="M13" i="59"/>
  <c r="O10" i="59"/>
  <c r="G12" i="59"/>
  <c r="I9" i="58"/>
  <c r="K10" i="58"/>
  <c r="E11" i="58"/>
  <c r="M11" i="58"/>
  <c r="G12" i="58"/>
  <c r="I13" i="58"/>
  <c r="S14" i="58"/>
  <c r="G9" i="60"/>
  <c r="O9" i="60"/>
  <c r="Q10" i="62"/>
  <c r="K9" i="67"/>
  <c r="S9" i="67"/>
  <c r="G10" i="67"/>
  <c r="O10" i="67"/>
  <c r="K11" i="67"/>
  <c r="S11" i="67"/>
  <c r="G12" i="67"/>
  <c r="O12" i="67"/>
  <c r="K13" i="67"/>
  <c r="S13" i="67"/>
  <c r="G14" i="67"/>
  <c r="O14" i="67"/>
  <c r="K15" i="67"/>
  <c r="S15" i="67"/>
  <c r="G16" i="67"/>
  <c r="O16" i="67"/>
  <c r="K17" i="67"/>
  <c r="S17" i="67"/>
  <c r="G18" i="67"/>
  <c r="O18" i="67"/>
  <c r="G9" i="66"/>
  <c r="O9" i="66"/>
  <c r="K10" i="66"/>
  <c r="S10" i="66"/>
  <c r="G11" i="66"/>
  <c r="O11" i="66"/>
  <c r="K12" i="66"/>
  <c r="S12" i="66"/>
  <c r="G13" i="66"/>
  <c r="O13" i="66"/>
  <c r="K14" i="66"/>
  <c r="S14" i="66"/>
  <c r="G15" i="66"/>
  <c r="O15" i="66"/>
  <c r="K16" i="66"/>
  <c r="S16" i="66"/>
  <c r="G17" i="66"/>
  <c r="O17" i="66"/>
  <c r="K18" i="66"/>
  <c r="S18" i="66"/>
  <c r="G13" i="41"/>
  <c r="O13" i="41"/>
  <c r="K13" i="42"/>
  <c r="S13" i="42"/>
  <c r="M8" i="41"/>
  <c r="E9" i="41"/>
  <c r="G9" i="41"/>
  <c r="G8" i="66"/>
  <c r="O8" i="66"/>
  <c r="H22" i="66"/>
  <c r="P22" i="66"/>
  <c r="J22" i="66"/>
  <c r="R22" i="66"/>
  <c r="D20" i="66"/>
  <c r="L20" i="66"/>
  <c r="D21" i="66"/>
  <c r="L21" i="66"/>
  <c r="D22" i="66"/>
  <c r="L22" i="66"/>
  <c r="I8" i="66"/>
  <c r="Q8" i="66"/>
  <c r="F20" i="66"/>
  <c r="N20" i="66"/>
  <c r="F21" i="66"/>
  <c r="N21" i="66"/>
  <c r="F22" i="66"/>
  <c r="N22" i="66"/>
  <c r="H20" i="66"/>
  <c r="P20" i="66"/>
  <c r="H21" i="66"/>
  <c r="P21" i="66"/>
  <c r="K8" i="66"/>
  <c r="S8" i="66"/>
  <c r="J20" i="66"/>
  <c r="R20" i="66"/>
  <c r="J21" i="66"/>
  <c r="R21" i="66"/>
  <c r="Q8" i="67"/>
  <c r="F22" i="67"/>
  <c r="F21" i="67"/>
  <c r="F20" i="67"/>
  <c r="J22" i="67"/>
  <c r="J21" i="67"/>
  <c r="J20" i="67"/>
  <c r="N22" i="67"/>
  <c r="N21" i="67"/>
  <c r="N20" i="67"/>
  <c r="R22" i="67"/>
  <c r="R21" i="67"/>
  <c r="R20" i="67"/>
  <c r="G8" i="67"/>
  <c r="K8" i="67"/>
  <c r="O8" i="67"/>
  <c r="S8" i="67"/>
  <c r="D22" i="67"/>
  <c r="D21" i="67"/>
  <c r="D20" i="67"/>
  <c r="H22" i="67"/>
  <c r="H21" i="67"/>
  <c r="H20" i="67"/>
  <c r="L22" i="67"/>
  <c r="L21" i="67"/>
  <c r="L20" i="67"/>
  <c r="P22" i="67"/>
  <c r="P21" i="67"/>
  <c r="P20" i="67"/>
  <c r="E8" i="67"/>
  <c r="I8" i="67"/>
  <c r="M8" i="67"/>
  <c r="O10" i="64"/>
  <c r="K14" i="64"/>
  <c r="G20" i="64"/>
  <c r="I21" i="64"/>
  <c r="I23" i="64"/>
  <c r="Q8" i="64"/>
  <c r="E9" i="64"/>
  <c r="I10" i="64"/>
  <c r="O12" i="64"/>
  <c r="G14" i="64"/>
  <c r="I15" i="64"/>
  <c r="Q15" i="64"/>
  <c r="O20" i="64"/>
  <c r="G22" i="64"/>
  <c r="E23" i="64"/>
  <c r="M23" i="64"/>
  <c r="G12" i="64"/>
  <c r="Q21" i="64"/>
  <c r="G9" i="64"/>
  <c r="K10" i="64"/>
  <c r="O14" i="64"/>
  <c r="G16" i="64"/>
  <c r="I17" i="64"/>
  <c r="Q17" i="64"/>
  <c r="S22" i="64"/>
  <c r="G10" i="64"/>
  <c r="O18" i="64"/>
  <c r="D34" i="64"/>
  <c r="M27" i="64"/>
  <c r="I9" i="64"/>
  <c r="E10" i="64"/>
  <c r="M10" i="64"/>
  <c r="I11" i="64"/>
  <c r="Q11" i="64"/>
  <c r="O16" i="64"/>
  <c r="G18" i="64"/>
  <c r="I19" i="64"/>
  <c r="Q19" i="64"/>
  <c r="K25" i="64"/>
  <c r="S25" i="64"/>
  <c r="M13" i="64"/>
  <c r="S13" i="64"/>
  <c r="M15" i="64"/>
  <c r="Q16" i="64"/>
  <c r="M17" i="64"/>
  <c r="S17" i="64"/>
  <c r="Q18" i="64"/>
  <c r="S19" i="64"/>
  <c r="Q20" i="64"/>
  <c r="S21" i="64"/>
  <c r="G23" i="64"/>
  <c r="Q23" i="64"/>
  <c r="E24" i="64"/>
  <c r="G25" i="64"/>
  <c r="M25" i="64"/>
  <c r="I26" i="64"/>
  <c r="Q26" i="64"/>
  <c r="E27" i="64"/>
  <c r="I28" i="64"/>
  <c r="I30" i="64"/>
  <c r="Q30" i="64"/>
  <c r="D33" i="64"/>
  <c r="E8" i="64"/>
  <c r="I8" i="64"/>
  <c r="M8" i="64"/>
  <c r="O11" i="64"/>
  <c r="M12" i="64"/>
  <c r="O13" i="64"/>
  <c r="M14" i="64"/>
  <c r="O15" i="64"/>
  <c r="M16" i="64"/>
  <c r="O17" i="64"/>
  <c r="M18" i="64"/>
  <c r="O19" i="64"/>
  <c r="M20" i="64"/>
  <c r="O21" i="64"/>
  <c r="M22" i="64"/>
  <c r="S23" i="64"/>
  <c r="I25" i="64"/>
  <c r="K26" i="64"/>
  <c r="S26" i="64"/>
  <c r="G27" i="64"/>
  <c r="O27" i="64"/>
  <c r="K28" i="64"/>
  <c r="E29" i="64"/>
  <c r="K30" i="64"/>
  <c r="S30" i="64"/>
  <c r="L33" i="64"/>
  <c r="Q27" i="64"/>
  <c r="P34" i="64"/>
  <c r="P33" i="64"/>
  <c r="P32" i="64"/>
  <c r="S11" i="64"/>
  <c r="Q12" i="64"/>
  <c r="Q14" i="64"/>
  <c r="S15" i="64"/>
  <c r="M19" i="64"/>
  <c r="M21" i="64"/>
  <c r="J34" i="64"/>
  <c r="J33" i="64"/>
  <c r="J32" i="64"/>
  <c r="N34" i="64"/>
  <c r="N33" i="64"/>
  <c r="N32" i="64"/>
  <c r="R34" i="64"/>
  <c r="R33" i="64"/>
  <c r="R32" i="64"/>
  <c r="S10" i="64"/>
  <c r="E11" i="64"/>
  <c r="K11" i="64"/>
  <c r="I12" i="64"/>
  <c r="S12" i="64"/>
  <c r="E13" i="64"/>
  <c r="K13" i="64"/>
  <c r="I14" i="64"/>
  <c r="S14" i="64"/>
  <c r="E15" i="64"/>
  <c r="K15" i="64"/>
  <c r="I16" i="64"/>
  <c r="S16" i="64"/>
  <c r="E17" i="64"/>
  <c r="K17" i="64"/>
  <c r="I18" i="64"/>
  <c r="S18" i="64"/>
  <c r="E19" i="64"/>
  <c r="K19" i="64"/>
  <c r="I20" i="64"/>
  <c r="S20" i="64"/>
  <c r="E21" i="64"/>
  <c r="K21" i="64"/>
  <c r="I22" i="64"/>
  <c r="O23" i="64"/>
  <c r="E25" i="64"/>
  <c r="O25" i="64"/>
  <c r="E26" i="64"/>
  <c r="M26" i="64"/>
  <c r="E28" i="64"/>
  <c r="S28" i="64"/>
  <c r="G29" i="64"/>
  <c r="E30" i="64"/>
  <c r="M30" i="64"/>
  <c r="D32" i="64"/>
  <c r="I27" i="64"/>
  <c r="H34" i="64"/>
  <c r="H33" i="64"/>
  <c r="H32" i="64"/>
  <c r="Q10" i="64"/>
  <c r="M11" i="64"/>
  <c r="F34" i="64"/>
  <c r="F33" i="64"/>
  <c r="F32" i="64"/>
  <c r="G8" i="64"/>
  <c r="K8" i="64"/>
  <c r="O8" i="64"/>
  <c r="S8" i="64"/>
  <c r="G11" i="64"/>
  <c r="E12" i="64"/>
  <c r="G13" i="64"/>
  <c r="E14" i="64"/>
  <c r="G15" i="64"/>
  <c r="E16" i="64"/>
  <c r="G17" i="64"/>
  <c r="E18" i="64"/>
  <c r="G19" i="64"/>
  <c r="E20" i="64"/>
  <c r="G21" i="64"/>
  <c r="E22" i="64"/>
  <c r="K23" i="64"/>
  <c r="S24" i="64"/>
  <c r="Q25" i="64"/>
  <c r="G26" i="64"/>
  <c r="O26" i="64"/>
  <c r="K27" i="64"/>
  <c r="S27" i="64"/>
  <c r="G28" i="64"/>
  <c r="S29" i="64"/>
  <c r="G30" i="64"/>
  <c r="O30" i="64"/>
  <c r="L32" i="64"/>
  <c r="L34" i="64"/>
  <c r="G9" i="65"/>
  <c r="I9" i="65"/>
  <c r="E10" i="65"/>
  <c r="G10" i="65"/>
  <c r="O10" i="65"/>
  <c r="M10" i="65"/>
  <c r="M13" i="65"/>
  <c r="M16" i="65"/>
  <c r="E18" i="65"/>
  <c r="E13" i="65"/>
  <c r="K10" i="65"/>
  <c r="S10" i="65"/>
  <c r="G11" i="65"/>
  <c r="O11" i="65"/>
  <c r="O12" i="65"/>
  <c r="Q11" i="65"/>
  <c r="I14" i="65"/>
  <c r="Q15" i="65"/>
  <c r="E16" i="65"/>
  <c r="Q17" i="65"/>
  <c r="M18" i="65"/>
  <c r="I19" i="65"/>
  <c r="Q19" i="65"/>
  <c r="S9" i="65"/>
  <c r="K11" i="65"/>
  <c r="S11" i="65"/>
  <c r="K12" i="65"/>
  <c r="S12" i="65"/>
  <c r="G13" i="65"/>
  <c r="O13" i="65"/>
  <c r="K14" i="65"/>
  <c r="S14" i="65"/>
  <c r="I11" i="65"/>
  <c r="Q12" i="65"/>
  <c r="I15" i="65"/>
  <c r="Q8" i="65"/>
  <c r="E9" i="65"/>
  <c r="I10" i="65"/>
  <c r="Q10" i="65"/>
  <c r="E11" i="65"/>
  <c r="M11" i="65"/>
  <c r="E12" i="65"/>
  <c r="M12" i="65"/>
  <c r="I13" i="65"/>
  <c r="Q13" i="65"/>
  <c r="E14" i="65"/>
  <c r="M14" i="65"/>
  <c r="I12" i="65"/>
  <c r="Q14" i="65"/>
  <c r="I17" i="65"/>
  <c r="G12" i="65"/>
  <c r="K13" i="65"/>
  <c r="S13" i="65"/>
  <c r="G14" i="65"/>
  <c r="O14" i="65"/>
  <c r="E22" i="65"/>
  <c r="I23" i="65"/>
  <c r="E25" i="65"/>
  <c r="M25" i="65"/>
  <c r="I26" i="65"/>
  <c r="Q26" i="65"/>
  <c r="E27" i="65"/>
  <c r="M27" i="65"/>
  <c r="E28" i="65"/>
  <c r="E30" i="65"/>
  <c r="M30" i="65"/>
  <c r="K15" i="65"/>
  <c r="S15" i="65"/>
  <c r="G16" i="65"/>
  <c r="O16" i="65"/>
  <c r="K17" i="65"/>
  <c r="S17" i="65"/>
  <c r="G18" i="65"/>
  <c r="O18" i="65"/>
  <c r="K19" i="65"/>
  <c r="S19" i="65"/>
  <c r="G20" i="65"/>
  <c r="O20" i="65"/>
  <c r="K21" i="65"/>
  <c r="S21" i="65"/>
  <c r="G22" i="65"/>
  <c r="K23" i="65"/>
  <c r="S23" i="65"/>
  <c r="G24" i="65"/>
  <c r="G25" i="65"/>
  <c r="O25" i="65"/>
  <c r="K26" i="65"/>
  <c r="S26" i="65"/>
  <c r="G27" i="65"/>
  <c r="O27" i="65"/>
  <c r="G28" i="65"/>
  <c r="S29" i="65"/>
  <c r="G30" i="65"/>
  <c r="O30" i="65"/>
  <c r="E20" i="65"/>
  <c r="I21" i="65"/>
  <c r="M22" i="65"/>
  <c r="E24" i="65"/>
  <c r="E15" i="65"/>
  <c r="M15" i="65"/>
  <c r="I16" i="65"/>
  <c r="Q16" i="65"/>
  <c r="E17" i="65"/>
  <c r="M17" i="65"/>
  <c r="I18" i="65"/>
  <c r="Q18" i="65"/>
  <c r="E19" i="65"/>
  <c r="M19" i="65"/>
  <c r="I20" i="65"/>
  <c r="Q20" i="65"/>
  <c r="E21" i="65"/>
  <c r="M21" i="65"/>
  <c r="I22" i="65"/>
  <c r="E23" i="65"/>
  <c r="M23" i="65"/>
  <c r="I25" i="65"/>
  <c r="Q25" i="65"/>
  <c r="E26" i="65"/>
  <c r="M26" i="65"/>
  <c r="I27" i="65"/>
  <c r="Q27" i="65"/>
  <c r="I28" i="65"/>
  <c r="E29" i="65"/>
  <c r="I30" i="65"/>
  <c r="Q30" i="65"/>
  <c r="M20" i="65"/>
  <c r="Q21" i="65"/>
  <c r="Q23" i="65"/>
  <c r="E8" i="65"/>
  <c r="M8" i="65"/>
  <c r="G15" i="65"/>
  <c r="O15" i="65"/>
  <c r="K16" i="65"/>
  <c r="S16" i="65"/>
  <c r="G17" i="65"/>
  <c r="O17" i="65"/>
  <c r="K18" i="65"/>
  <c r="S18" i="65"/>
  <c r="G19" i="65"/>
  <c r="O19" i="65"/>
  <c r="K20" i="65"/>
  <c r="S20" i="65"/>
  <c r="G21" i="65"/>
  <c r="O21" i="65"/>
  <c r="K22" i="65"/>
  <c r="S22" i="65"/>
  <c r="G23" i="65"/>
  <c r="O23" i="65"/>
  <c r="S24" i="65"/>
  <c r="K25" i="65"/>
  <c r="S25" i="65"/>
  <c r="G26" i="65"/>
  <c r="O26" i="65"/>
  <c r="K27" i="65"/>
  <c r="S27" i="65"/>
  <c r="K28" i="65"/>
  <c r="S28" i="65"/>
  <c r="G29" i="65"/>
  <c r="K30" i="65"/>
  <c r="S30" i="65"/>
  <c r="F34" i="65"/>
  <c r="N34" i="65"/>
  <c r="I8" i="65"/>
  <c r="J34" i="65"/>
  <c r="R34" i="65"/>
  <c r="D32" i="65"/>
  <c r="L32" i="65"/>
  <c r="D33" i="65"/>
  <c r="L33" i="65"/>
  <c r="D34" i="65"/>
  <c r="L34" i="65"/>
  <c r="G8" i="65"/>
  <c r="K8" i="65"/>
  <c r="O8" i="65"/>
  <c r="S8" i="65"/>
  <c r="F32" i="65"/>
  <c r="N32" i="65"/>
  <c r="F33" i="65"/>
  <c r="N33" i="65"/>
  <c r="H32" i="65"/>
  <c r="P32" i="65"/>
  <c r="H33" i="65"/>
  <c r="P33" i="65"/>
  <c r="H34" i="65"/>
  <c r="P34" i="65"/>
  <c r="J32" i="65"/>
  <c r="R32" i="65"/>
  <c r="J33" i="65"/>
  <c r="R33" i="65"/>
  <c r="G13" i="62"/>
  <c r="K14" i="62"/>
  <c r="S22" i="62"/>
  <c r="I24" i="62"/>
  <c r="Q24" i="62"/>
  <c r="E25" i="62"/>
  <c r="M25" i="62"/>
  <c r="E26" i="62"/>
  <c r="M26" i="62"/>
  <c r="K27" i="62"/>
  <c r="G12" i="62"/>
  <c r="O13" i="62"/>
  <c r="G15" i="62"/>
  <c r="S16" i="62"/>
  <c r="G17" i="62"/>
  <c r="K18" i="62"/>
  <c r="S18" i="62"/>
  <c r="O19" i="62"/>
  <c r="K20" i="62"/>
  <c r="G21" i="62"/>
  <c r="K22" i="62"/>
  <c r="G23" i="62"/>
  <c r="G24" i="62"/>
  <c r="K25" i="62"/>
  <c r="I27" i="62"/>
  <c r="F31" i="62"/>
  <c r="M11" i="62"/>
  <c r="Q15" i="62"/>
  <c r="E16" i="62"/>
  <c r="Q17" i="62"/>
  <c r="M18" i="62"/>
  <c r="I19" i="62"/>
  <c r="E20" i="62"/>
  <c r="I21" i="62"/>
  <c r="E22" i="62"/>
  <c r="I8" i="62"/>
  <c r="Q8" i="62"/>
  <c r="E9" i="62"/>
  <c r="M9" i="62"/>
  <c r="K10" i="62"/>
  <c r="S10" i="62"/>
  <c r="G11" i="62"/>
  <c r="O11" i="62"/>
  <c r="K12" i="62"/>
  <c r="K13" i="62"/>
  <c r="S13" i="62"/>
  <c r="G14" i="62"/>
  <c r="O14" i="62"/>
  <c r="K15" i="62"/>
  <c r="S15" i="62"/>
  <c r="G16" i="62"/>
  <c r="O16" i="62"/>
  <c r="K17" i="62"/>
  <c r="S17" i="62"/>
  <c r="G18" i="62"/>
  <c r="O18" i="62"/>
  <c r="K19" i="62"/>
  <c r="S19" i="62"/>
  <c r="G20" i="62"/>
  <c r="O20" i="62"/>
  <c r="K21" i="62"/>
  <c r="S21" i="62"/>
  <c r="G22" i="62"/>
  <c r="O22" i="62"/>
  <c r="K23" i="62"/>
  <c r="K24" i="62"/>
  <c r="S24" i="62"/>
  <c r="G25" i="62"/>
  <c r="S25" i="62"/>
  <c r="G26" i="62"/>
  <c r="O26" i="62"/>
  <c r="E27" i="62"/>
  <c r="M27" i="62"/>
  <c r="S11" i="62"/>
  <c r="S12" i="62"/>
  <c r="S14" i="62"/>
  <c r="O15" i="62"/>
  <c r="K16" i="62"/>
  <c r="O17" i="62"/>
  <c r="G19" i="62"/>
  <c r="S20" i="62"/>
  <c r="O21" i="62"/>
  <c r="S23" i="62"/>
  <c r="O24" i="62"/>
  <c r="K26" i="62"/>
  <c r="N31" i="62"/>
  <c r="K9" i="62"/>
  <c r="I10" i="62"/>
  <c r="E11" i="62"/>
  <c r="I12" i="62"/>
  <c r="I13" i="62"/>
  <c r="Q13" i="62"/>
  <c r="E14" i="62"/>
  <c r="M14" i="62"/>
  <c r="I15" i="62"/>
  <c r="M16" i="62"/>
  <c r="I17" i="62"/>
  <c r="E18" i="62"/>
  <c r="Q19" i="62"/>
  <c r="M20" i="62"/>
  <c r="Q21" i="62"/>
  <c r="M22" i="62"/>
  <c r="I23" i="62"/>
  <c r="J31" i="62"/>
  <c r="R31" i="62"/>
  <c r="G9" i="62"/>
  <c r="O9" i="62"/>
  <c r="E10" i="62"/>
  <c r="M10" i="62"/>
  <c r="I11" i="62"/>
  <c r="Q11" i="62"/>
  <c r="E12" i="62"/>
  <c r="M12" i="62"/>
  <c r="E13" i="62"/>
  <c r="M13" i="62"/>
  <c r="I14" i="62"/>
  <c r="Q14" i="62"/>
  <c r="E15" i="62"/>
  <c r="M15" i="62"/>
  <c r="I16" i="62"/>
  <c r="Q16" i="62"/>
  <c r="E17" i="62"/>
  <c r="M17" i="62"/>
  <c r="I18" i="62"/>
  <c r="Q18" i="62"/>
  <c r="E19" i="62"/>
  <c r="M19" i="62"/>
  <c r="I20" i="62"/>
  <c r="Q20" i="62"/>
  <c r="E21" i="62"/>
  <c r="M21" i="62"/>
  <c r="I22" i="62"/>
  <c r="Q22" i="62"/>
  <c r="E23" i="62"/>
  <c r="M23" i="62"/>
  <c r="E24" i="62"/>
  <c r="M24" i="62"/>
  <c r="I25" i="62"/>
  <c r="I26" i="62"/>
  <c r="S26" i="62"/>
  <c r="G27" i="62"/>
  <c r="S27" i="62"/>
  <c r="D29" i="62"/>
  <c r="L29" i="62"/>
  <c r="D30" i="62"/>
  <c r="L30" i="62"/>
  <c r="D31" i="62"/>
  <c r="L31" i="62"/>
  <c r="G8" i="62"/>
  <c r="K8" i="62"/>
  <c r="O8" i="62"/>
  <c r="S8" i="62"/>
  <c r="F29" i="62"/>
  <c r="N29" i="62"/>
  <c r="F30" i="62"/>
  <c r="N30" i="62"/>
  <c r="H29" i="62"/>
  <c r="P29" i="62"/>
  <c r="H30" i="62"/>
  <c r="P30" i="62"/>
  <c r="H31" i="62"/>
  <c r="P31" i="62"/>
  <c r="J29" i="62"/>
  <c r="R29" i="62"/>
  <c r="J30" i="62"/>
  <c r="R30" i="62"/>
  <c r="I10" i="63"/>
  <c r="M11" i="63"/>
  <c r="E15" i="63"/>
  <c r="I16" i="63"/>
  <c r="M17" i="63"/>
  <c r="Q18" i="63"/>
  <c r="Q20" i="63"/>
  <c r="E23" i="63"/>
  <c r="I24" i="63"/>
  <c r="I26" i="63"/>
  <c r="M27" i="63"/>
  <c r="G9" i="63"/>
  <c r="O9" i="63"/>
  <c r="K10" i="63"/>
  <c r="S10" i="63"/>
  <c r="G11" i="63"/>
  <c r="O11" i="63"/>
  <c r="K12" i="63"/>
  <c r="S12" i="63"/>
  <c r="G13" i="63"/>
  <c r="O13" i="63"/>
  <c r="K14" i="63"/>
  <c r="S14" i="63"/>
  <c r="G15" i="63"/>
  <c r="O15" i="63"/>
  <c r="K16" i="63"/>
  <c r="S16" i="63"/>
  <c r="G17" i="63"/>
  <c r="O17" i="63"/>
  <c r="K18" i="63"/>
  <c r="S18" i="63"/>
  <c r="G19" i="63"/>
  <c r="O19" i="63"/>
  <c r="K20" i="63"/>
  <c r="S20" i="63"/>
  <c r="G21" i="63"/>
  <c r="O21" i="63"/>
  <c r="K22" i="63"/>
  <c r="S22" i="63"/>
  <c r="G23" i="63"/>
  <c r="K24" i="63"/>
  <c r="S24" i="63"/>
  <c r="G25" i="63"/>
  <c r="K26" i="63"/>
  <c r="S26" i="63"/>
  <c r="G27" i="63"/>
  <c r="E11" i="63"/>
  <c r="I12" i="63"/>
  <c r="M13" i="63"/>
  <c r="Q14" i="63"/>
  <c r="E17" i="63"/>
  <c r="I18" i="63"/>
  <c r="M19" i="63"/>
  <c r="E21" i="63"/>
  <c r="I22" i="63"/>
  <c r="M23" i="63"/>
  <c r="Q24" i="63"/>
  <c r="M25" i="63"/>
  <c r="E8" i="63"/>
  <c r="M8" i="63"/>
  <c r="I9" i="63"/>
  <c r="E10" i="63"/>
  <c r="M10" i="63"/>
  <c r="I11" i="63"/>
  <c r="Q11" i="63"/>
  <c r="E12" i="63"/>
  <c r="M12" i="63"/>
  <c r="I13" i="63"/>
  <c r="Q13" i="63"/>
  <c r="E14" i="63"/>
  <c r="M14" i="63"/>
  <c r="I15" i="63"/>
  <c r="Q15" i="63"/>
  <c r="E16" i="63"/>
  <c r="M16" i="63"/>
  <c r="I17" i="63"/>
  <c r="Q17" i="63"/>
  <c r="E18" i="63"/>
  <c r="M18" i="63"/>
  <c r="I19" i="63"/>
  <c r="Q19" i="63"/>
  <c r="E20" i="63"/>
  <c r="M20" i="63"/>
  <c r="I21" i="63"/>
  <c r="Q21" i="63"/>
  <c r="E22" i="63"/>
  <c r="M22" i="63"/>
  <c r="I23" i="63"/>
  <c r="E24" i="63"/>
  <c r="M24" i="63"/>
  <c r="I25" i="63"/>
  <c r="E26" i="63"/>
  <c r="M26" i="63"/>
  <c r="I27" i="63"/>
  <c r="Q10" i="63"/>
  <c r="E13" i="63"/>
  <c r="I14" i="63"/>
  <c r="M15" i="63"/>
  <c r="Q16" i="63"/>
  <c r="E19" i="63"/>
  <c r="I20" i="63"/>
  <c r="M21" i="63"/>
  <c r="Q22" i="63"/>
  <c r="E25" i="63"/>
  <c r="E27" i="63"/>
  <c r="K9" i="63"/>
  <c r="S9" i="63"/>
  <c r="G10" i="63"/>
  <c r="O10" i="63"/>
  <c r="K11" i="63"/>
  <c r="S11" i="63"/>
  <c r="G12" i="63"/>
  <c r="K13" i="63"/>
  <c r="S13" i="63"/>
  <c r="G14" i="63"/>
  <c r="O14" i="63"/>
  <c r="K15" i="63"/>
  <c r="S15" i="63"/>
  <c r="G16" i="63"/>
  <c r="O16" i="63"/>
  <c r="K17" i="63"/>
  <c r="S17" i="63"/>
  <c r="G18" i="63"/>
  <c r="O18" i="63"/>
  <c r="K19" i="63"/>
  <c r="S19" i="63"/>
  <c r="G20" i="63"/>
  <c r="O20" i="63"/>
  <c r="K21" i="63"/>
  <c r="S21" i="63"/>
  <c r="G22" i="63"/>
  <c r="O22" i="63"/>
  <c r="K23" i="63"/>
  <c r="S23" i="63"/>
  <c r="G24" i="63"/>
  <c r="O24" i="63"/>
  <c r="K25" i="63"/>
  <c r="S25" i="63"/>
  <c r="G26" i="63"/>
  <c r="O26" i="63"/>
  <c r="K27" i="63"/>
  <c r="S27" i="63"/>
  <c r="P31" i="63"/>
  <c r="H31" i="63"/>
  <c r="J31" i="63"/>
  <c r="R31" i="63"/>
  <c r="G8" i="63"/>
  <c r="O8" i="63"/>
  <c r="D29" i="63"/>
  <c r="L29" i="63"/>
  <c r="D30" i="63"/>
  <c r="L30" i="63"/>
  <c r="D31" i="63"/>
  <c r="L31" i="63"/>
  <c r="I8" i="63"/>
  <c r="Q8" i="63"/>
  <c r="F29" i="63"/>
  <c r="N29" i="63"/>
  <c r="F30" i="63"/>
  <c r="N30" i="63"/>
  <c r="F31" i="63"/>
  <c r="N31" i="63"/>
  <c r="H29" i="63"/>
  <c r="P29" i="63"/>
  <c r="H30" i="63"/>
  <c r="P30" i="63"/>
  <c r="K8" i="63"/>
  <c r="S8" i="63"/>
  <c r="J29" i="63"/>
  <c r="R29" i="63"/>
  <c r="J30" i="63"/>
  <c r="R30" i="63"/>
  <c r="I11" i="60"/>
  <c r="E12" i="60"/>
  <c r="I13" i="60"/>
  <c r="M14" i="60"/>
  <c r="Q15" i="60"/>
  <c r="E18" i="60"/>
  <c r="I19" i="60"/>
  <c r="M20" i="60"/>
  <c r="I21" i="60"/>
  <c r="M22" i="60"/>
  <c r="Q23" i="60"/>
  <c r="I25" i="60"/>
  <c r="M26" i="60"/>
  <c r="K9" i="60"/>
  <c r="S9" i="60"/>
  <c r="G10" i="60"/>
  <c r="O10" i="60"/>
  <c r="K11" i="60"/>
  <c r="S11" i="60"/>
  <c r="G12" i="60"/>
  <c r="O12" i="60"/>
  <c r="K13" i="60"/>
  <c r="S13" i="60"/>
  <c r="G14" i="60"/>
  <c r="O14" i="60"/>
  <c r="K15" i="60"/>
  <c r="S15" i="60"/>
  <c r="G16" i="60"/>
  <c r="K17" i="60"/>
  <c r="S17" i="60"/>
  <c r="G18" i="60"/>
  <c r="O18" i="60"/>
  <c r="K19" i="60"/>
  <c r="S19" i="60"/>
  <c r="G20" i="60"/>
  <c r="O20" i="60"/>
  <c r="K21" i="60"/>
  <c r="S21" i="60"/>
  <c r="G22" i="60"/>
  <c r="O22" i="60"/>
  <c r="K23" i="60"/>
  <c r="S23" i="60"/>
  <c r="G24" i="60"/>
  <c r="O24" i="60"/>
  <c r="S25" i="60"/>
  <c r="G26" i="60"/>
  <c r="O26" i="60"/>
  <c r="M10" i="60"/>
  <c r="M12" i="60"/>
  <c r="Q13" i="60"/>
  <c r="E16" i="60"/>
  <c r="I17" i="60"/>
  <c r="M18" i="60"/>
  <c r="Q19" i="60"/>
  <c r="E22" i="60"/>
  <c r="E24" i="60"/>
  <c r="E26" i="60"/>
  <c r="E9" i="60"/>
  <c r="M9" i="60"/>
  <c r="I10" i="60"/>
  <c r="Q10" i="60"/>
  <c r="E11" i="60"/>
  <c r="M11" i="60"/>
  <c r="I12" i="60"/>
  <c r="Q12" i="60"/>
  <c r="E13" i="60"/>
  <c r="M13" i="60"/>
  <c r="I14" i="60"/>
  <c r="Q14" i="60"/>
  <c r="E15" i="60"/>
  <c r="M15" i="60"/>
  <c r="I16" i="60"/>
  <c r="E17" i="60"/>
  <c r="M17" i="60"/>
  <c r="I18" i="60"/>
  <c r="Q18" i="60"/>
  <c r="E19" i="60"/>
  <c r="M19" i="60"/>
  <c r="I20" i="60"/>
  <c r="Q20" i="60"/>
  <c r="E21" i="60"/>
  <c r="M21" i="60"/>
  <c r="I22" i="60"/>
  <c r="Q22" i="60"/>
  <c r="E23" i="60"/>
  <c r="M23" i="60"/>
  <c r="I24" i="60"/>
  <c r="Q24" i="60"/>
  <c r="E25" i="60"/>
  <c r="I26" i="60"/>
  <c r="Q26" i="60"/>
  <c r="E10" i="60"/>
  <c r="Q11" i="60"/>
  <c r="E14" i="60"/>
  <c r="I15" i="60"/>
  <c r="M16" i="60"/>
  <c r="Q17" i="60"/>
  <c r="E20" i="60"/>
  <c r="Q21" i="60"/>
  <c r="I23" i="60"/>
  <c r="M24" i="60"/>
  <c r="K10" i="60"/>
  <c r="S10" i="60"/>
  <c r="G11" i="60"/>
  <c r="O11" i="60"/>
  <c r="K12" i="60"/>
  <c r="S12" i="60"/>
  <c r="G13" i="60"/>
  <c r="O13" i="60"/>
  <c r="K14" i="60"/>
  <c r="S14" i="60"/>
  <c r="G15" i="60"/>
  <c r="O15" i="60"/>
  <c r="K16" i="60"/>
  <c r="S16" i="60"/>
  <c r="G17" i="60"/>
  <c r="O17" i="60"/>
  <c r="K18" i="60"/>
  <c r="S18" i="60"/>
  <c r="G19" i="60"/>
  <c r="O19" i="60"/>
  <c r="K20" i="60"/>
  <c r="S20" i="60"/>
  <c r="G21" i="60"/>
  <c r="O21" i="60"/>
  <c r="K22" i="60"/>
  <c r="S22" i="60"/>
  <c r="G23" i="60"/>
  <c r="O23" i="60"/>
  <c r="K24" i="60"/>
  <c r="S24" i="60"/>
  <c r="G25" i="60"/>
  <c r="K26" i="60"/>
  <c r="S26" i="60"/>
  <c r="H30" i="60"/>
  <c r="H29" i="60"/>
  <c r="H28" i="60"/>
  <c r="I8" i="60"/>
  <c r="J30" i="60"/>
  <c r="J29" i="60"/>
  <c r="J28" i="60"/>
  <c r="K8" i="60"/>
  <c r="R30" i="60"/>
  <c r="R29" i="60"/>
  <c r="R28" i="60"/>
  <c r="S8" i="60"/>
  <c r="E8" i="60"/>
  <c r="D30" i="60"/>
  <c r="D29" i="60"/>
  <c r="M8" i="60"/>
  <c r="L30" i="60"/>
  <c r="L29" i="60"/>
  <c r="D28" i="60"/>
  <c r="P30" i="60"/>
  <c r="P29" i="60"/>
  <c r="P28" i="60"/>
  <c r="Q8" i="60"/>
  <c r="G8" i="60"/>
  <c r="F30" i="60"/>
  <c r="F29" i="60"/>
  <c r="F28" i="60"/>
  <c r="O8" i="60"/>
  <c r="N30" i="60"/>
  <c r="N29" i="60"/>
  <c r="N28" i="60"/>
  <c r="L28" i="60"/>
  <c r="K10" i="61"/>
  <c r="G11" i="61"/>
  <c r="S12" i="61"/>
  <c r="O13" i="61"/>
  <c r="K14" i="61"/>
  <c r="G15" i="61"/>
  <c r="S16" i="61"/>
  <c r="O17" i="61"/>
  <c r="K18" i="61"/>
  <c r="G19" i="61"/>
  <c r="S20" i="61"/>
  <c r="O21" i="61"/>
  <c r="K22" i="61"/>
  <c r="G23" i="61"/>
  <c r="S24" i="61"/>
  <c r="K26" i="61"/>
  <c r="S26" i="61"/>
  <c r="M10" i="61"/>
  <c r="I11" i="61"/>
  <c r="E12" i="61"/>
  <c r="Q13" i="61"/>
  <c r="M14" i="61"/>
  <c r="I15" i="61"/>
  <c r="E16" i="61"/>
  <c r="Q17" i="61"/>
  <c r="E18" i="61"/>
  <c r="Q19" i="61"/>
  <c r="M20" i="61"/>
  <c r="I21" i="61"/>
  <c r="E22" i="61"/>
  <c r="Q23" i="61"/>
  <c r="M24" i="61"/>
  <c r="I25" i="61"/>
  <c r="E26" i="61"/>
  <c r="M26" i="61"/>
  <c r="K9" i="61"/>
  <c r="S9" i="61"/>
  <c r="G10" i="61"/>
  <c r="O10" i="61"/>
  <c r="K11" i="61"/>
  <c r="S11" i="61"/>
  <c r="G12" i="61"/>
  <c r="O12" i="61"/>
  <c r="K13" i="61"/>
  <c r="S13" i="61"/>
  <c r="G14" i="61"/>
  <c r="O14" i="61"/>
  <c r="K15" i="61"/>
  <c r="S15" i="61"/>
  <c r="G16" i="61"/>
  <c r="K17" i="61"/>
  <c r="S17" i="61"/>
  <c r="G18" i="61"/>
  <c r="O18" i="61"/>
  <c r="K19" i="61"/>
  <c r="S19" i="61"/>
  <c r="G20" i="61"/>
  <c r="O20" i="61"/>
  <c r="K21" i="61"/>
  <c r="S21" i="61"/>
  <c r="G22" i="61"/>
  <c r="O22" i="61"/>
  <c r="K23" i="61"/>
  <c r="S23" i="61"/>
  <c r="G24" i="61"/>
  <c r="O24" i="61"/>
  <c r="S25" i="61"/>
  <c r="G26" i="61"/>
  <c r="O26" i="61"/>
  <c r="S27" i="61"/>
  <c r="G28" i="61"/>
  <c r="S10" i="61"/>
  <c r="O11" i="61"/>
  <c r="K12" i="61"/>
  <c r="G13" i="61"/>
  <c r="S14" i="61"/>
  <c r="O15" i="61"/>
  <c r="K16" i="61"/>
  <c r="G17" i="61"/>
  <c r="S18" i="61"/>
  <c r="O19" i="61"/>
  <c r="K20" i="61"/>
  <c r="G21" i="61"/>
  <c r="S22" i="61"/>
  <c r="O23" i="61"/>
  <c r="K24" i="61"/>
  <c r="G25" i="61"/>
  <c r="G27" i="61"/>
  <c r="E10" i="61"/>
  <c r="Q11" i="61"/>
  <c r="M12" i="61"/>
  <c r="I13" i="61"/>
  <c r="E14" i="61"/>
  <c r="Q15" i="61"/>
  <c r="M16" i="61"/>
  <c r="I17" i="61"/>
  <c r="M18" i="61"/>
  <c r="I19" i="61"/>
  <c r="E20" i="61"/>
  <c r="Q21" i="61"/>
  <c r="M22" i="61"/>
  <c r="I23" i="61"/>
  <c r="E24" i="61"/>
  <c r="E28" i="61"/>
  <c r="E9" i="61"/>
  <c r="M9" i="61"/>
  <c r="I10" i="61"/>
  <c r="Q10" i="61"/>
  <c r="E11" i="61"/>
  <c r="M11" i="61"/>
  <c r="I12" i="61"/>
  <c r="Q12" i="61"/>
  <c r="E13" i="61"/>
  <c r="M13" i="61"/>
  <c r="I14" i="61"/>
  <c r="Q14" i="61"/>
  <c r="E15" i="61"/>
  <c r="M15" i="61"/>
  <c r="I16" i="61"/>
  <c r="E17" i="61"/>
  <c r="M17" i="61"/>
  <c r="I18" i="61"/>
  <c r="Q18" i="61"/>
  <c r="E19" i="61"/>
  <c r="M19" i="61"/>
  <c r="I20" i="61"/>
  <c r="Q20" i="61"/>
  <c r="E21" i="61"/>
  <c r="M21" i="61"/>
  <c r="I22" i="61"/>
  <c r="Q22" i="61"/>
  <c r="E23" i="61"/>
  <c r="M23" i="61"/>
  <c r="I24" i="61"/>
  <c r="Q24" i="61"/>
  <c r="E25" i="61"/>
  <c r="I26" i="61"/>
  <c r="Q26" i="61"/>
  <c r="E27" i="61"/>
  <c r="S28" i="61"/>
  <c r="G8" i="61"/>
  <c r="K8" i="61"/>
  <c r="S8" i="61"/>
  <c r="L32" i="61"/>
  <c r="N32" i="61"/>
  <c r="N31" i="61"/>
  <c r="N30" i="61"/>
  <c r="D31" i="61"/>
  <c r="O8" i="61"/>
  <c r="L31" i="61"/>
  <c r="J32" i="61"/>
  <c r="J31" i="61"/>
  <c r="J30" i="61"/>
  <c r="H32" i="61"/>
  <c r="H31" i="61"/>
  <c r="H30" i="61"/>
  <c r="P32" i="61"/>
  <c r="P31" i="61"/>
  <c r="P30" i="61"/>
  <c r="D30" i="61"/>
  <c r="D32" i="61"/>
  <c r="F32" i="61"/>
  <c r="F31" i="61"/>
  <c r="F30" i="61"/>
  <c r="R32" i="61"/>
  <c r="R31" i="61"/>
  <c r="R30" i="61"/>
  <c r="E8" i="61"/>
  <c r="I8" i="61"/>
  <c r="M8" i="61"/>
  <c r="Q8" i="61"/>
  <c r="L30" i="61"/>
  <c r="E11" i="59"/>
  <c r="G15" i="59"/>
  <c r="I10" i="59"/>
  <c r="I16" i="59"/>
  <c r="I18" i="59"/>
  <c r="I20" i="59"/>
  <c r="Q9" i="59"/>
  <c r="S12" i="59"/>
  <c r="Q11" i="59"/>
  <c r="G19" i="59"/>
  <c r="E14" i="59"/>
  <c r="K9" i="59"/>
  <c r="M10" i="59"/>
  <c r="S10" i="59"/>
  <c r="O12" i="59"/>
  <c r="I14" i="59"/>
  <c r="H38" i="58"/>
  <c r="H37" i="58"/>
  <c r="H36" i="58"/>
  <c r="I8" i="58"/>
  <c r="N38" i="58"/>
  <c r="N37" i="58"/>
  <c r="N36" i="58"/>
  <c r="K9" i="58"/>
  <c r="I10" i="58"/>
  <c r="K11" i="58"/>
  <c r="I12" i="58"/>
  <c r="K13" i="58"/>
  <c r="I14" i="58"/>
  <c r="K15" i="58"/>
  <c r="Q15" i="58"/>
  <c r="D38" i="58"/>
  <c r="D36" i="58"/>
  <c r="E8" i="58"/>
  <c r="D37" i="58"/>
  <c r="J38" i="58"/>
  <c r="J37" i="58"/>
  <c r="J36" i="58"/>
  <c r="E10" i="58"/>
  <c r="G11" i="58"/>
  <c r="E12" i="58"/>
  <c r="G13" i="58"/>
  <c r="E14" i="58"/>
  <c r="G15" i="58"/>
  <c r="S15" i="58"/>
  <c r="G16" i="58"/>
  <c r="K17" i="58"/>
  <c r="S17" i="58"/>
  <c r="G18" i="58"/>
  <c r="O18" i="58"/>
  <c r="K19" i="58"/>
  <c r="S19" i="58"/>
  <c r="G20" i="58"/>
  <c r="O20" i="58"/>
  <c r="K21" i="58"/>
  <c r="S21" i="58"/>
  <c r="G22" i="58"/>
  <c r="O22" i="58"/>
  <c r="K23" i="58"/>
  <c r="S23" i="58"/>
  <c r="G24" i="58"/>
  <c r="O24" i="58"/>
  <c r="K25" i="58"/>
  <c r="S25" i="58"/>
  <c r="G26" i="58"/>
  <c r="O26" i="58"/>
  <c r="K27" i="58"/>
  <c r="S27" i="58"/>
  <c r="G28" i="58"/>
  <c r="O28" i="58"/>
  <c r="K29" i="58"/>
  <c r="S29" i="58"/>
  <c r="G30" i="58"/>
  <c r="F38" i="58"/>
  <c r="F37" i="58"/>
  <c r="F36" i="58"/>
  <c r="K8" i="58"/>
  <c r="P38" i="58"/>
  <c r="P37" i="58"/>
  <c r="P36" i="58"/>
  <c r="Q8" i="58"/>
  <c r="Q10" i="58"/>
  <c r="S11" i="58"/>
  <c r="Q12" i="58"/>
  <c r="S13" i="58"/>
  <c r="Q14" i="58"/>
  <c r="I16" i="58"/>
  <c r="Q16" i="58"/>
  <c r="E17" i="58"/>
  <c r="M17" i="58"/>
  <c r="I18" i="58"/>
  <c r="Q18" i="58"/>
  <c r="E19" i="58"/>
  <c r="M19" i="58"/>
  <c r="I20" i="58"/>
  <c r="Q20" i="58"/>
  <c r="E21" i="58"/>
  <c r="M21" i="58"/>
  <c r="I22" i="58"/>
  <c r="Q22" i="58"/>
  <c r="E23" i="58"/>
  <c r="M23" i="58"/>
  <c r="I24" i="58"/>
  <c r="Q24" i="58"/>
  <c r="E25" i="58"/>
  <c r="M25" i="58"/>
  <c r="I26" i="58"/>
  <c r="Q26" i="58"/>
  <c r="G8" i="58"/>
  <c r="L38" i="58"/>
  <c r="L36" i="58"/>
  <c r="M8" i="58"/>
  <c r="L37" i="58"/>
  <c r="R38" i="58"/>
  <c r="R37" i="58"/>
  <c r="R36" i="58"/>
  <c r="O9" i="58"/>
  <c r="M10" i="58"/>
  <c r="O11" i="58"/>
  <c r="M12" i="58"/>
  <c r="O13" i="58"/>
  <c r="M14" i="58"/>
  <c r="O15" i="58"/>
  <c r="K16" i="58"/>
  <c r="S16" i="58"/>
  <c r="G17" i="58"/>
  <c r="O17" i="58"/>
  <c r="K18" i="58"/>
  <c r="S18" i="58"/>
  <c r="G19" i="58"/>
  <c r="O19" i="58"/>
  <c r="K20" i="58"/>
  <c r="S20" i="58"/>
  <c r="G21" i="58"/>
  <c r="O21" i="58"/>
  <c r="O29" i="58"/>
  <c r="E27" i="58"/>
  <c r="M27" i="58"/>
  <c r="I28" i="58"/>
  <c r="Q28" i="58"/>
  <c r="E29" i="58"/>
  <c r="M29" i="58"/>
  <c r="I30" i="58"/>
  <c r="Q30" i="58"/>
  <c r="E31" i="58"/>
  <c r="M31" i="58"/>
  <c r="I32" i="58"/>
  <c r="Q32" i="58"/>
  <c r="E33" i="58"/>
  <c r="M33" i="58"/>
  <c r="I34" i="58"/>
  <c r="Q34" i="58"/>
  <c r="K30" i="58"/>
  <c r="S30" i="58"/>
  <c r="G31" i="58"/>
  <c r="O31" i="58"/>
  <c r="K32" i="58"/>
  <c r="S32" i="58"/>
  <c r="G33" i="58"/>
  <c r="O33" i="58"/>
  <c r="K34" i="58"/>
  <c r="S34" i="58"/>
  <c r="K22" i="58"/>
  <c r="S22" i="58"/>
  <c r="G23" i="58"/>
  <c r="O23" i="58"/>
  <c r="K24" i="58"/>
  <c r="S24" i="58"/>
  <c r="G25" i="58"/>
  <c r="O25" i="58"/>
  <c r="K26" i="58"/>
  <c r="S26" i="58"/>
  <c r="G27" i="58"/>
  <c r="O27" i="58"/>
  <c r="K28" i="58"/>
  <c r="S28" i="58"/>
  <c r="G29" i="58"/>
  <c r="E16" i="58"/>
  <c r="M16" i="58"/>
  <c r="I17" i="58"/>
  <c r="Q17" i="58"/>
  <c r="E18" i="58"/>
  <c r="M18" i="58"/>
  <c r="I19" i="58"/>
  <c r="Q19" i="58"/>
  <c r="E20" i="58"/>
  <c r="M20" i="58"/>
  <c r="I21" i="58"/>
  <c r="Q21" i="58"/>
  <c r="E22" i="58"/>
  <c r="M22" i="58"/>
  <c r="I23" i="58"/>
  <c r="Q23" i="58"/>
  <c r="E24" i="58"/>
  <c r="M24" i="58"/>
  <c r="I25" i="58"/>
  <c r="Q25" i="58"/>
  <c r="E26" i="58"/>
  <c r="M26" i="58"/>
  <c r="I27" i="58"/>
  <c r="Q27" i="58"/>
  <c r="E28" i="58"/>
  <c r="M28" i="58"/>
  <c r="I29" i="58"/>
  <c r="Q29" i="58"/>
  <c r="E30" i="58"/>
  <c r="M30" i="58"/>
  <c r="I31" i="58"/>
  <c r="Q31" i="58"/>
  <c r="E32" i="58"/>
  <c r="M32" i="58"/>
  <c r="I33" i="58"/>
  <c r="Q33" i="58"/>
  <c r="E34" i="58"/>
  <c r="M34" i="58"/>
  <c r="O30" i="58"/>
  <c r="K31" i="58"/>
  <c r="S31" i="58"/>
  <c r="G32" i="58"/>
  <c r="O32" i="58"/>
  <c r="K33" i="58"/>
  <c r="S33" i="58"/>
  <c r="G34" i="58"/>
  <c r="O34" i="58"/>
  <c r="K11" i="59"/>
  <c r="I12" i="59"/>
  <c r="E13" i="59"/>
  <c r="K13" i="59"/>
  <c r="Q13" i="59"/>
  <c r="M14" i="59"/>
  <c r="M15" i="59"/>
  <c r="M16" i="59"/>
  <c r="G17" i="59"/>
  <c r="M17" i="59"/>
  <c r="M18" i="59"/>
  <c r="M19" i="59"/>
  <c r="M20" i="59"/>
  <c r="I21" i="59"/>
  <c r="Q21" i="59"/>
  <c r="E22" i="59"/>
  <c r="M22" i="59"/>
  <c r="I23" i="59"/>
  <c r="Q23" i="59"/>
  <c r="E24" i="59"/>
  <c r="M24" i="59"/>
  <c r="G9" i="59"/>
  <c r="E10" i="59"/>
  <c r="G11" i="59"/>
  <c r="E12" i="59"/>
  <c r="G13" i="59"/>
  <c r="O14" i="59"/>
  <c r="I15" i="59"/>
  <c r="O15" i="59"/>
  <c r="O16" i="59"/>
  <c r="O17" i="59"/>
  <c r="O18" i="59"/>
  <c r="O19" i="59"/>
  <c r="O20" i="59"/>
  <c r="M9" i="59"/>
  <c r="S9" i="59"/>
  <c r="K10" i="59"/>
  <c r="Q10" i="59"/>
  <c r="M11" i="59"/>
  <c r="S11" i="59"/>
  <c r="K12" i="59"/>
  <c r="Q12" i="59"/>
  <c r="S13" i="59"/>
  <c r="K14" i="59"/>
  <c r="Q14" i="59"/>
  <c r="Q15" i="59"/>
  <c r="E16" i="59"/>
  <c r="Q16" i="59"/>
  <c r="Q17" i="59"/>
  <c r="E18" i="59"/>
  <c r="Q18" i="59"/>
  <c r="Q19" i="59"/>
  <c r="E20" i="59"/>
  <c r="Q20" i="59"/>
  <c r="I9" i="59"/>
  <c r="O9" i="59"/>
  <c r="I11" i="59"/>
  <c r="O11" i="59"/>
  <c r="M12" i="59"/>
  <c r="I13" i="59"/>
  <c r="O13" i="59"/>
  <c r="S14" i="59"/>
  <c r="K15" i="59"/>
  <c r="S15" i="59"/>
  <c r="S16" i="59"/>
  <c r="K17" i="59"/>
  <c r="S17" i="59"/>
  <c r="S18" i="59"/>
  <c r="K19" i="59"/>
  <c r="S19" i="59"/>
  <c r="S20" i="59"/>
  <c r="G21" i="59"/>
  <c r="O21" i="59"/>
  <c r="K22" i="59"/>
  <c r="S22" i="59"/>
  <c r="G23" i="59"/>
  <c r="O23" i="59"/>
  <c r="K24" i="59"/>
  <c r="S24" i="59"/>
  <c r="K25" i="59"/>
  <c r="S25" i="59"/>
  <c r="G26" i="59"/>
  <c r="O26" i="59"/>
  <c r="E25" i="59"/>
  <c r="M25" i="59"/>
  <c r="I26" i="59"/>
  <c r="Q26" i="59"/>
  <c r="E27" i="59"/>
  <c r="M27" i="59"/>
  <c r="I28" i="59"/>
  <c r="Q28" i="59"/>
  <c r="E29" i="59"/>
  <c r="M29" i="59"/>
  <c r="I30" i="59"/>
  <c r="Q30" i="59"/>
  <c r="E31" i="59"/>
  <c r="M31" i="59"/>
  <c r="G25" i="59"/>
  <c r="O25" i="59"/>
  <c r="K26" i="59"/>
  <c r="S26" i="59"/>
  <c r="G27" i="59"/>
  <c r="O27" i="59"/>
  <c r="K28" i="59"/>
  <c r="S28" i="59"/>
  <c r="G29" i="59"/>
  <c r="O29" i="59"/>
  <c r="K30" i="59"/>
  <c r="S30" i="59"/>
  <c r="G31" i="59"/>
  <c r="O31" i="59"/>
  <c r="K16" i="59"/>
  <c r="I17" i="59"/>
  <c r="K18" i="59"/>
  <c r="I19" i="59"/>
  <c r="K20" i="59"/>
  <c r="K21" i="59"/>
  <c r="S21" i="59"/>
  <c r="G22" i="59"/>
  <c r="O22" i="59"/>
  <c r="K23" i="59"/>
  <c r="S23" i="59"/>
  <c r="G24" i="59"/>
  <c r="O24" i="59"/>
  <c r="G14" i="59"/>
  <c r="E15" i="59"/>
  <c r="G16" i="59"/>
  <c r="E17" i="59"/>
  <c r="G18" i="59"/>
  <c r="E19" i="59"/>
  <c r="G20" i="59"/>
  <c r="E21" i="59"/>
  <c r="M21" i="59"/>
  <c r="I22" i="59"/>
  <c r="Q22" i="59"/>
  <c r="E23" i="59"/>
  <c r="M23" i="59"/>
  <c r="I24" i="59"/>
  <c r="Q24" i="59"/>
  <c r="I25" i="59"/>
  <c r="Q25" i="59"/>
  <c r="E26" i="59"/>
  <c r="M26" i="59"/>
  <c r="I27" i="59"/>
  <c r="Q27" i="59"/>
  <c r="E28" i="59"/>
  <c r="M28" i="59"/>
  <c r="I29" i="59"/>
  <c r="Q29" i="59"/>
  <c r="E30" i="59"/>
  <c r="M30" i="59"/>
  <c r="I31" i="59"/>
  <c r="Q31" i="59"/>
  <c r="K27" i="59"/>
  <c r="S27" i="59"/>
  <c r="G28" i="59"/>
  <c r="O28" i="59"/>
  <c r="K29" i="59"/>
  <c r="S29" i="59"/>
  <c r="G30" i="59"/>
  <c r="O30" i="59"/>
  <c r="K31" i="59"/>
  <c r="S31" i="59"/>
  <c r="G8" i="59"/>
  <c r="O8" i="59"/>
  <c r="R35" i="59"/>
  <c r="R34" i="59"/>
  <c r="R33" i="59"/>
  <c r="N35" i="59"/>
  <c r="N33" i="59"/>
  <c r="N34" i="59"/>
  <c r="S8" i="59"/>
  <c r="J35" i="59"/>
  <c r="J34" i="59"/>
  <c r="J33" i="59"/>
  <c r="F35" i="59"/>
  <c r="F33" i="59"/>
  <c r="F34" i="59"/>
  <c r="K8" i="59"/>
  <c r="H35" i="59"/>
  <c r="H34" i="59"/>
  <c r="H33" i="59"/>
  <c r="P35" i="59"/>
  <c r="P34" i="59"/>
  <c r="P33" i="59"/>
  <c r="D35" i="59"/>
  <c r="D34" i="59"/>
  <c r="D33" i="59"/>
  <c r="L35" i="59"/>
  <c r="L34" i="59"/>
  <c r="L33" i="59"/>
  <c r="E8" i="59"/>
  <c r="I8" i="59"/>
  <c r="M8" i="59"/>
  <c r="Q8" i="59"/>
  <c r="O12" i="56"/>
  <c r="G15" i="56"/>
  <c r="E15" i="56"/>
  <c r="G10" i="56"/>
  <c r="Q35" i="56"/>
  <c r="K12" i="56"/>
  <c r="M13" i="56"/>
  <c r="I15" i="56"/>
  <c r="S8" i="56"/>
  <c r="Q11" i="56"/>
  <c r="G13" i="56"/>
  <c r="I17" i="56"/>
  <c r="Q17" i="56"/>
  <c r="I19" i="56"/>
  <c r="G22" i="56"/>
  <c r="G27" i="56"/>
  <c r="I11" i="56"/>
  <c r="G14" i="56"/>
  <c r="E34" i="56"/>
  <c r="L47" i="56"/>
  <c r="K8" i="56"/>
  <c r="M11" i="56"/>
  <c r="G12" i="56"/>
  <c r="I13" i="56"/>
  <c r="K14" i="56"/>
  <c r="M15" i="56"/>
  <c r="S34" i="56"/>
  <c r="G35" i="56"/>
  <c r="Q37" i="56"/>
  <c r="E38" i="56"/>
  <c r="S38" i="56"/>
  <c r="G39" i="56"/>
  <c r="E14" i="56"/>
  <c r="E16" i="56"/>
  <c r="E20" i="56"/>
  <c r="Q24" i="56"/>
  <c r="E30" i="56"/>
  <c r="N47" i="56"/>
  <c r="N46" i="56"/>
  <c r="N45" i="56"/>
  <c r="E9" i="56"/>
  <c r="S9" i="56"/>
  <c r="K10" i="56"/>
  <c r="Q10" i="56"/>
  <c r="S11" i="56"/>
  <c r="Q12" i="56"/>
  <c r="S13" i="56"/>
  <c r="Q14" i="56"/>
  <c r="S15" i="56"/>
  <c r="G16" i="56"/>
  <c r="O16" i="56"/>
  <c r="K17" i="56"/>
  <c r="S17" i="56"/>
  <c r="G18" i="56"/>
  <c r="O18" i="56"/>
  <c r="K19" i="56"/>
  <c r="S19" i="56"/>
  <c r="G20" i="56"/>
  <c r="O20" i="56"/>
  <c r="I22" i="56"/>
  <c r="K23" i="56"/>
  <c r="E24" i="56"/>
  <c r="M24" i="56"/>
  <c r="G25" i="56"/>
  <c r="I27" i="56"/>
  <c r="K28" i="56"/>
  <c r="E29" i="56"/>
  <c r="M29" i="56"/>
  <c r="G30" i="56"/>
  <c r="I31" i="56"/>
  <c r="K32" i="56"/>
  <c r="E33" i="56"/>
  <c r="M33" i="56"/>
  <c r="G34" i="56"/>
  <c r="I35" i="56"/>
  <c r="K36" i="56"/>
  <c r="E37" i="56"/>
  <c r="M37" i="56"/>
  <c r="Q39" i="56"/>
  <c r="R47" i="56"/>
  <c r="R46" i="56"/>
  <c r="R45" i="56"/>
  <c r="E12" i="56"/>
  <c r="Q19" i="56"/>
  <c r="M20" i="56"/>
  <c r="E25" i="56"/>
  <c r="S26" i="56"/>
  <c r="Q29" i="56"/>
  <c r="S30" i="56"/>
  <c r="D47" i="56"/>
  <c r="J47" i="56"/>
  <c r="J46" i="56"/>
  <c r="J45" i="56"/>
  <c r="O8" i="56"/>
  <c r="G9" i="56"/>
  <c r="M10" i="56"/>
  <c r="O11" i="56"/>
  <c r="M12" i="56"/>
  <c r="O13" i="56"/>
  <c r="M14" i="56"/>
  <c r="O15" i="56"/>
  <c r="I16" i="56"/>
  <c r="Q16" i="56"/>
  <c r="E17" i="56"/>
  <c r="M17" i="56"/>
  <c r="I18" i="56"/>
  <c r="Q18" i="56"/>
  <c r="E19" i="56"/>
  <c r="M19" i="56"/>
  <c r="I20" i="56"/>
  <c r="Q20" i="56"/>
  <c r="E21" i="56"/>
  <c r="K22" i="56"/>
  <c r="Q22" i="56"/>
  <c r="E23" i="56"/>
  <c r="S23" i="56"/>
  <c r="G24" i="56"/>
  <c r="S25" i="56"/>
  <c r="E26" i="56"/>
  <c r="Q27" i="56"/>
  <c r="E28" i="56"/>
  <c r="S28" i="56"/>
  <c r="G29" i="56"/>
  <c r="O30" i="56"/>
  <c r="Q31" i="56"/>
  <c r="E32" i="56"/>
  <c r="S32" i="56"/>
  <c r="G33" i="56"/>
  <c r="O34" i="56"/>
  <c r="E36" i="56"/>
  <c r="S36" i="56"/>
  <c r="G37" i="56"/>
  <c r="O38" i="56"/>
  <c r="E10" i="56"/>
  <c r="M16" i="56"/>
  <c r="E18" i="56"/>
  <c r="M18" i="56"/>
  <c r="S21" i="56"/>
  <c r="G31" i="56"/>
  <c r="Q33" i="56"/>
  <c r="F47" i="56"/>
  <c r="F46" i="56"/>
  <c r="F45" i="56"/>
  <c r="G36" i="56"/>
  <c r="G40" i="56"/>
  <c r="G38" i="56"/>
  <c r="I10" i="56"/>
  <c r="S10" i="56"/>
  <c r="E11" i="56"/>
  <c r="K11" i="56"/>
  <c r="I12" i="56"/>
  <c r="S12" i="56"/>
  <c r="E13" i="56"/>
  <c r="K13" i="56"/>
  <c r="I14" i="56"/>
  <c r="S14" i="56"/>
  <c r="K15" i="56"/>
  <c r="K16" i="56"/>
  <c r="S16" i="56"/>
  <c r="G17" i="56"/>
  <c r="O17" i="56"/>
  <c r="K18" i="56"/>
  <c r="S18" i="56"/>
  <c r="G19" i="56"/>
  <c r="O19" i="56"/>
  <c r="K20" i="56"/>
  <c r="S20" i="56"/>
  <c r="G21" i="56"/>
  <c r="E22" i="56"/>
  <c r="M22" i="56"/>
  <c r="G23" i="56"/>
  <c r="I24" i="56"/>
  <c r="K25" i="56"/>
  <c r="E27" i="56"/>
  <c r="M27" i="56"/>
  <c r="G28" i="56"/>
  <c r="I29" i="56"/>
  <c r="K30" i="56"/>
  <c r="E31" i="56"/>
  <c r="M31" i="56"/>
  <c r="G32" i="56"/>
  <c r="I33" i="56"/>
  <c r="K34" i="56"/>
  <c r="E35" i="56"/>
  <c r="M35" i="56"/>
  <c r="K38" i="56"/>
  <c r="E39" i="56"/>
  <c r="M39" i="56"/>
  <c r="O29" i="56"/>
  <c r="O37" i="56"/>
  <c r="M41" i="56"/>
  <c r="I42" i="56"/>
  <c r="Q42" i="56"/>
  <c r="E43" i="56"/>
  <c r="M43" i="56"/>
  <c r="D46" i="56"/>
  <c r="S22" i="56"/>
  <c r="Q23" i="56"/>
  <c r="S24" i="56"/>
  <c r="G26" i="56"/>
  <c r="S27" i="56"/>
  <c r="Q28" i="56"/>
  <c r="S29" i="56"/>
  <c r="Q30" i="56"/>
  <c r="S31" i="56"/>
  <c r="Q32" i="56"/>
  <c r="S33" i="56"/>
  <c r="Q34" i="56"/>
  <c r="H47" i="56"/>
  <c r="H46" i="56"/>
  <c r="H45" i="56"/>
  <c r="P47" i="56"/>
  <c r="P46" i="56"/>
  <c r="P45" i="56"/>
  <c r="O22" i="56"/>
  <c r="M23" i="56"/>
  <c r="O24" i="56"/>
  <c r="M25" i="56"/>
  <c r="O27" i="56"/>
  <c r="M28" i="56"/>
  <c r="M30" i="56"/>
  <c r="O31" i="56"/>
  <c r="M32" i="56"/>
  <c r="O33" i="56"/>
  <c r="M34" i="56"/>
  <c r="O35" i="56"/>
  <c r="M36" i="56"/>
  <c r="I37" i="56"/>
  <c r="M38" i="56"/>
  <c r="I39" i="56"/>
  <c r="O39" i="56"/>
  <c r="E41" i="56"/>
  <c r="E8" i="56"/>
  <c r="I8" i="56"/>
  <c r="M8" i="56"/>
  <c r="Q8" i="56"/>
  <c r="I23" i="56"/>
  <c r="K24" i="56"/>
  <c r="I25" i="56"/>
  <c r="K27" i="56"/>
  <c r="I28" i="56"/>
  <c r="K29" i="56"/>
  <c r="I30" i="56"/>
  <c r="K31" i="56"/>
  <c r="I32" i="56"/>
  <c r="K33" i="56"/>
  <c r="I34" i="56"/>
  <c r="K35" i="56"/>
  <c r="I36" i="56"/>
  <c r="K37" i="56"/>
  <c r="I38" i="56"/>
  <c r="K39" i="56"/>
  <c r="S40" i="56"/>
  <c r="G41" i="56"/>
  <c r="O41" i="56"/>
  <c r="K42" i="56"/>
  <c r="S42" i="56"/>
  <c r="G43" i="56"/>
  <c r="S43" i="56"/>
  <c r="L46" i="56"/>
  <c r="E40" i="56"/>
  <c r="I41" i="56"/>
  <c r="Q41" i="56"/>
  <c r="E42" i="56"/>
  <c r="M42" i="56"/>
  <c r="I43" i="56"/>
  <c r="D45" i="56"/>
  <c r="S35" i="56"/>
  <c r="Q36" i="56"/>
  <c r="S37" i="56"/>
  <c r="Q38" i="56"/>
  <c r="S39" i="56"/>
  <c r="K41" i="56"/>
  <c r="S41" i="56"/>
  <c r="G42" i="56"/>
  <c r="O42" i="56"/>
  <c r="K43" i="56"/>
  <c r="L45" i="56"/>
  <c r="I23" i="57"/>
  <c r="O22" i="57"/>
  <c r="Q37" i="57"/>
  <c r="Q10" i="57"/>
  <c r="E11" i="57"/>
  <c r="Q12" i="57"/>
  <c r="Q16" i="57"/>
  <c r="E24" i="57"/>
  <c r="E29" i="57"/>
  <c r="E33" i="57"/>
  <c r="K10" i="57"/>
  <c r="S10" i="57"/>
  <c r="G11" i="57"/>
  <c r="O11" i="57"/>
  <c r="K12" i="57"/>
  <c r="S12" i="57"/>
  <c r="G13" i="57"/>
  <c r="O13" i="57"/>
  <c r="O15" i="57"/>
  <c r="O17" i="57"/>
  <c r="O19" i="57"/>
  <c r="G21" i="57"/>
  <c r="G22" i="57"/>
  <c r="S23" i="57"/>
  <c r="S25" i="57"/>
  <c r="S26" i="57"/>
  <c r="S28" i="57"/>
  <c r="S30" i="57"/>
  <c r="S32" i="57"/>
  <c r="S34" i="57"/>
  <c r="I10" i="57"/>
  <c r="I12" i="57"/>
  <c r="M13" i="57"/>
  <c r="Q14" i="57"/>
  <c r="Q20" i="57"/>
  <c r="E27" i="57"/>
  <c r="E31" i="57"/>
  <c r="E35" i="57"/>
  <c r="E10" i="57"/>
  <c r="M10" i="57"/>
  <c r="I11" i="57"/>
  <c r="Q11" i="57"/>
  <c r="E12" i="57"/>
  <c r="M12" i="57"/>
  <c r="I13" i="57"/>
  <c r="Q13" i="57"/>
  <c r="M14" i="57"/>
  <c r="M16" i="57"/>
  <c r="M18" i="57"/>
  <c r="M20" i="57"/>
  <c r="M11" i="57"/>
  <c r="E13" i="57"/>
  <c r="Q18" i="57"/>
  <c r="I20" i="57"/>
  <c r="G36" i="57"/>
  <c r="S22" i="57"/>
  <c r="G10" i="57"/>
  <c r="O10" i="57"/>
  <c r="K11" i="57"/>
  <c r="S11" i="57"/>
  <c r="G12" i="57"/>
  <c r="O12" i="57"/>
  <c r="K13" i="57"/>
  <c r="K15" i="57"/>
  <c r="K17" i="57"/>
  <c r="K19" i="57"/>
  <c r="K22" i="57"/>
  <c r="G9" i="57"/>
  <c r="S9" i="57"/>
  <c r="S13" i="57"/>
  <c r="E14" i="57"/>
  <c r="K14" i="57"/>
  <c r="I15" i="57"/>
  <c r="S15" i="57"/>
  <c r="E16" i="57"/>
  <c r="K16" i="57"/>
  <c r="I17" i="57"/>
  <c r="S17" i="57"/>
  <c r="E18" i="57"/>
  <c r="K18" i="57"/>
  <c r="I19" i="57"/>
  <c r="S19" i="57"/>
  <c r="E20" i="57"/>
  <c r="K20" i="57"/>
  <c r="S21" i="57"/>
  <c r="I22" i="57"/>
  <c r="E23" i="57"/>
  <c r="K23" i="57"/>
  <c r="O24" i="57"/>
  <c r="I25" i="57"/>
  <c r="O27" i="57"/>
  <c r="I28" i="57"/>
  <c r="O29" i="57"/>
  <c r="I30" i="57"/>
  <c r="O31" i="57"/>
  <c r="I32" i="57"/>
  <c r="O33" i="57"/>
  <c r="I34" i="57"/>
  <c r="O35" i="57"/>
  <c r="I36" i="57"/>
  <c r="E37" i="57"/>
  <c r="M37" i="57"/>
  <c r="M35" i="57"/>
  <c r="M33" i="57"/>
  <c r="M31" i="57"/>
  <c r="M29" i="57"/>
  <c r="M27" i="57"/>
  <c r="M24" i="57"/>
  <c r="G14" i="57"/>
  <c r="E15" i="57"/>
  <c r="G16" i="57"/>
  <c r="E17" i="57"/>
  <c r="G18" i="57"/>
  <c r="E19" i="57"/>
  <c r="G20" i="57"/>
  <c r="E21" i="57"/>
  <c r="E22" i="57"/>
  <c r="G23" i="57"/>
  <c r="I24" i="57"/>
  <c r="Q24" i="57"/>
  <c r="I27" i="57"/>
  <c r="Q27" i="57"/>
  <c r="I29" i="57"/>
  <c r="Q29" i="57"/>
  <c r="I31" i="57"/>
  <c r="Q31" i="57"/>
  <c r="I33" i="57"/>
  <c r="Q33" i="57"/>
  <c r="I35" i="57"/>
  <c r="Q35" i="57"/>
  <c r="S36" i="57"/>
  <c r="E9" i="57"/>
  <c r="I9" i="57"/>
  <c r="S14" i="57"/>
  <c r="Q15" i="57"/>
  <c r="S16" i="57"/>
  <c r="Q17" i="57"/>
  <c r="S18" i="57"/>
  <c r="Q19" i="57"/>
  <c r="S20" i="57"/>
  <c r="Q22" i="57"/>
  <c r="M23" i="57"/>
  <c r="K24" i="57"/>
  <c r="M25" i="57"/>
  <c r="K27" i="57"/>
  <c r="M28" i="57"/>
  <c r="K29" i="57"/>
  <c r="M30" i="57"/>
  <c r="K31" i="57"/>
  <c r="M32" i="57"/>
  <c r="K33" i="57"/>
  <c r="M34" i="57"/>
  <c r="K35" i="57"/>
  <c r="M36" i="57"/>
  <c r="I37" i="57"/>
  <c r="K36" i="57"/>
  <c r="K34" i="57"/>
  <c r="K32" i="57"/>
  <c r="K30" i="57"/>
  <c r="K28" i="57"/>
  <c r="K25" i="57"/>
  <c r="I14" i="57"/>
  <c r="O14" i="57"/>
  <c r="G15" i="57"/>
  <c r="M15" i="57"/>
  <c r="I16" i="57"/>
  <c r="O16" i="57"/>
  <c r="G17" i="57"/>
  <c r="M17" i="57"/>
  <c r="I18" i="57"/>
  <c r="O18" i="57"/>
  <c r="G19" i="57"/>
  <c r="M19" i="57"/>
  <c r="O20" i="57"/>
  <c r="M22" i="57"/>
  <c r="O23" i="57"/>
  <c r="G25" i="57"/>
  <c r="G26" i="57"/>
  <c r="G28" i="57"/>
  <c r="O28" i="57"/>
  <c r="G30" i="57"/>
  <c r="O30" i="57"/>
  <c r="G32" i="57"/>
  <c r="O32" i="57"/>
  <c r="G34" i="57"/>
  <c r="O34" i="57"/>
  <c r="O36" i="57"/>
  <c r="O37" i="57"/>
  <c r="I38" i="57"/>
  <c r="Q38" i="57"/>
  <c r="E39" i="57"/>
  <c r="M39" i="57"/>
  <c r="E41" i="57"/>
  <c r="M41" i="57"/>
  <c r="I42" i="57"/>
  <c r="Q42" i="57"/>
  <c r="E43" i="57"/>
  <c r="M43" i="57"/>
  <c r="K37" i="57"/>
  <c r="K38" i="57"/>
  <c r="S38" i="57"/>
  <c r="G39" i="57"/>
  <c r="O39" i="57"/>
  <c r="G41" i="57"/>
  <c r="O41" i="57"/>
  <c r="K42" i="57"/>
  <c r="S42" i="57"/>
  <c r="G43" i="57"/>
  <c r="G24" i="57"/>
  <c r="E25" i="57"/>
  <c r="E26" i="57"/>
  <c r="G27" i="57"/>
  <c r="E28" i="57"/>
  <c r="G29" i="57"/>
  <c r="E30" i="57"/>
  <c r="G31" i="57"/>
  <c r="E32" i="57"/>
  <c r="G33" i="57"/>
  <c r="E34" i="57"/>
  <c r="G35" i="57"/>
  <c r="E36" i="57"/>
  <c r="G37" i="57"/>
  <c r="E38" i="57"/>
  <c r="M38" i="57"/>
  <c r="I39" i="57"/>
  <c r="Q39" i="57"/>
  <c r="E40" i="57"/>
  <c r="I41" i="57"/>
  <c r="Q41" i="57"/>
  <c r="E42" i="57"/>
  <c r="M42" i="57"/>
  <c r="I43" i="57"/>
  <c r="Q23" i="57"/>
  <c r="S24" i="57"/>
  <c r="S27" i="57"/>
  <c r="Q28" i="57"/>
  <c r="S29" i="57"/>
  <c r="Q30" i="57"/>
  <c r="S31" i="57"/>
  <c r="Q32" i="57"/>
  <c r="S33" i="57"/>
  <c r="Q34" i="57"/>
  <c r="S35" i="57"/>
  <c r="Q36" i="57"/>
  <c r="S37" i="57"/>
  <c r="G38" i="57"/>
  <c r="O38" i="57"/>
  <c r="K39" i="57"/>
  <c r="S39" i="57"/>
  <c r="G40" i="57"/>
  <c r="K41" i="57"/>
  <c r="S41" i="57"/>
  <c r="G42" i="57"/>
  <c r="O42" i="57"/>
  <c r="K43" i="57"/>
  <c r="S43" i="57"/>
  <c r="E8" i="57"/>
  <c r="S8" i="57"/>
  <c r="G8" i="57"/>
  <c r="O8" i="57"/>
  <c r="K8" i="57"/>
  <c r="N47" i="57"/>
  <c r="F46" i="57"/>
  <c r="N46" i="57"/>
  <c r="H47" i="57"/>
  <c r="H46" i="57"/>
  <c r="H45" i="57"/>
  <c r="P47" i="57"/>
  <c r="P46" i="57"/>
  <c r="P45" i="57"/>
  <c r="I8" i="57"/>
  <c r="M8" i="57"/>
  <c r="Q8" i="57"/>
  <c r="F45" i="57"/>
  <c r="F47" i="57"/>
  <c r="D47" i="57"/>
  <c r="D46" i="57"/>
  <c r="D45" i="57"/>
  <c r="L47" i="57"/>
  <c r="L46" i="57"/>
  <c r="L45" i="57"/>
  <c r="J47" i="57"/>
  <c r="J46" i="57"/>
  <c r="J45" i="57"/>
  <c r="R47" i="57"/>
  <c r="R46" i="57"/>
  <c r="R45" i="57"/>
  <c r="N45" i="57"/>
  <c r="M17" i="54"/>
  <c r="K12" i="54"/>
  <c r="S12" i="54"/>
  <c r="K14" i="54"/>
  <c r="S14" i="54"/>
  <c r="G16" i="54"/>
  <c r="G18" i="54"/>
  <c r="G20" i="54"/>
  <c r="G22" i="54"/>
  <c r="G23" i="54"/>
  <c r="G25" i="54"/>
  <c r="G8" i="54"/>
  <c r="O8" i="54"/>
  <c r="K9" i="54"/>
  <c r="Q11" i="54"/>
  <c r="Q13" i="54"/>
  <c r="E15" i="54"/>
  <c r="E17" i="54"/>
  <c r="E19" i="54"/>
  <c r="E9" i="54"/>
  <c r="O12" i="54"/>
  <c r="I17" i="54"/>
  <c r="M9" i="54"/>
  <c r="O10" i="54"/>
  <c r="O14" i="54"/>
  <c r="S16" i="54"/>
  <c r="S18" i="54"/>
  <c r="G9" i="54"/>
  <c r="E11" i="54"/>
  <c r="M11" i="54"/>
  <c r="E13" i="54"/>
  <c r="M13" i="54"/>
  <c r="I15" i="54"/>
  <c r="I19" i="54"/>
  <c r="I21" i="54"/>
  <c r="I24" i="54"/>
  <c r="E27" i="54"/>
  <c r="D37" i="54"/>
  <c r="D35" i="54"/>
  <c r="E26" i="54"/>
  <c r="E8" i="54"/>
  <c r="D36" i="54"/>
  <c r="J37" i="54"/>
  <c r="J36" i="54"/>
  <c r="J35" i="54"/>
  <c r="E10" i="54"/>
  <c r="G11" i="54"/>
  <c r="E12" i="54"/>
  <c r="G13" i="54"/>
  <c r="E14" i="54"/>
  <c r="O15" i="54"/>
  <c r="I16" i="54"/>
  <c r="O16" i="54"/>
  <c r="S17" i="54"/>
  <c r="K18" i="54"/>
  <c r="O19" i="54"/>
  <c r="I20" i="54"/>
  <c r="O20" i="54"/>
  <c r="O21" i="54"/>
  <c r="O22" i="54"/>
  <c r="O23" i="54"/>
  <c r="O24" i="54"/>
  <c r="S25" i="54"/>
  <c r="G26" i="54"/>
  <c r="M27" i="54"/>
  <c r="F37" i="54"/>
  <c r="F36" i="54"/>
  <c r="F35" i="54"/>
  <c r="K8" i="54"/>
  <c r="P37" i="54"/>
  <c r="P36" i="54"/>
  <c r="P35" i="54"/>
  <c r="Q8" i="54"/>
  <c r="S9" i="54"/>
  <c r="Q10" i="54"/>
  <c r="S11" i="54"/>
  <c r="Q12" i="54"/>
  <c r="S13" i="54"/>
  <c r="Q14" i="54"/>
  <c r="K15" i="54"/>
  <c r="Q15" i="54"/>
  <c r="Q16" i="54"/>
  <c r="M18" i="54"/>
  <c r="K19" i="54"/>
  <c r="Q19" i="54"/>
  <c r="Q20" i="54"/>
  <c r="E21" i="54"/>
  <c r="Q21" i="54"/>
  <c r="Q22" i="54"/>
  <c r="Q23" i="54"/>
  <c r="E24" i="54"/>
  <c r="Q24" i="54"/>
  <c r="I26" i="54"/>
  <c r="L37" i="54"/>
  <c r="L35" i="54"/>
  <c r="M8" i="54"/>
  <c r="L36" i="54"/>
  <c r="R37" i="54"/>
  <c r="R36" i="54"/>
  <c r="R35" i="54"/>
  <c r="S26" i="54"/>
  <c r="I9" i="54"/>
  <c r="O9" i="54"/>
  <c r="M10" i="54"/>
  <c r="I11" i="54"/>
  <c r="O11" i="54"/>
  <c r="G12" i="54"/>
  <c r="M12" i="54"/>
  <c r="I13" i="54"/>
  <c r="O13" i="54"/>
  <c r="G14" i="54"/>
  <c r="M14" i="54"/>
  <c r="S15" i="54"/>
  <c r="K16" i="54"/>
  <c r="O17" i="54"/>
  <c r="I18" i="54"/>
  <c r="O18" i="54"/>
  <c r="S19" i="54"/>
  <c r="K20" i="54"/>
  <c r="S20" i="54"/>
  <c r="S21" i="54"/>
  <c r="K22" i="54"/>
  <c r="S22" i="54"/>
  <c r="K23" i="54"/>
  <c r="S23" i="54"/>
  <c r="S24" i="54"/>
  <c r="K25" i="54"/>
  <c r="Q27" i="54"/>
  <c r="H37" i="54"/>
  <c r="H36" i="54"/>
  <c r="H35" i="54"/>
  <c r="I27" i="54"/>
  <c r="I8" i="54"/>
  <c r="N37" i="54"/>
  <c r="N36" i="54"/>
  <c r="N35" i="54"/>
  <c r="S8" i="54"/>
  <c r="I10" i="54"/>
  <c r="K11" i="54"/>
  <c r="I12" i="54"/>
  <c r="K13" i="54"/>
  <c r="I14" i="54"/>
  <c r="M15" i="54"/>
  <c r="M16" i="54"/>
  <c r="K17" i="54"/>
  <c r="Q17" i="54"/>
  <c r="Q18" i="54"/>
  <c r="M19" i="54"/>
  <c r="M20" i="54"/>
  <c r="M21" i="54"/>
  <c r="M22" i="54"/>
  <c r="M23" i="54"/>
  <c r="M24" i="54"/>
  <c r="M25" i="54"/>
  <c r="M26" i="54"/>
  <c r="G27" i="54"/>
  <c r="E28" i="54"/>
  <c r="M28" i="54"/>
  <c r="I29" i="54"/>
  <c r="Q29" i="54"/>
  <c r="E30" i="54"/>
  <c r="M30" i="54"/>
  <c r="I31" i="54"/>
  <c r="Q31" i="54"/>
  <c r="E32" i="54"/>
  <c r="M32" i="54"/>
  <c r="I33" i="54"/>
  <c r="Q33" i="54"/>
  <c r="O26" i="54"/>
  <c r="S27" i="54"/>
  <c r="G28" i="54"/>
  <c r="O28" i="54"/>
  <c r="K29" i="54"/>
  <c r="S29" i="54"/>
  <c r="G30" i="54"/>
  <c r="O30" i="54"/>
  <c r="K31" i="54"/>
  <c r="S31" i="54"/>
  <c r="G32" i="54"/>
  <c r="O32" i="54"/>
  <c r="K33" i="54"/>
  <c r="S33" i="54"/>
  <c r="K21" i="54"/>
  <c r="I22" i="54"/>
  <c r="I23" i="54"/>
  <c r="K24" i="54"/>
  <c r="I25" i="54"/>
  <c r="G15" i="54"/>
  <c r="E16" i="54"/>
  <c r="G17" i="54"/>
  <c r="E18" i="54"/>
  <c r="G19" i="54"/>
  <c r="E20" i="54"/>
  <c r="G21" i="54"/>
  <c r="E22" i="54"/>
  <c r="E23" i="54"/>
  <c r="G24" i="54"/>
  <c r="E25" i="54"/>
  <c r="K26" i="54"/>
  <c r="O27" i="54"/>
  <c r="I28" i="54"/>
  <c r="Q28" i="54"/>
  <c r="E29" i="54"/>
  <c r="M29" i="54"/>
  <c r="I30" i="54"/>
  <c r="Q30" i="54"/>
  <c r="E31" i="54"/>
  <c r="M31" i="54"/>
  <c r="I32" i="54"/>
  <c r="Q32" i="54"/>
  <c r="E33" i="54"/>
  <c r="M33" i="54"/>
  <c r="K27" i="54"/>
  <c r="K28" i="54"/>
  <c r="S28" i="54"/>
  <c r="G29" i="54"/>
  <c r="O29" i="54"/>
  <c r="K30" i="54"/>
  <c r="S30" i="54"/>
  <c r="G31" i="54"/>
  <c r="O31" i="54"/>
  <c r="K32" i="54"/>
  <c r="S32" i="54"/>
  <c r="G33" i="54"/>
  <c r="O33" i="54"/>
  <c r="E18" i="55"/>
  <c r="S11" i="55"/>
  <c r="Q10" i="55"/>
  <c r="S13" i="55"/>
  <c r="G18" i="55"/>
  <c r="O18" i="55"/>
  <c r="Q12" i="55"/>
  <c r="O9" i="55"/>
  <c r="K9" i="55"/>
  <c r="K13" i="55"/>
  <c r="M18" i="55"/>
  <c r="G9" i="55"/>
  <c r="G11" i="55"/>
  <c r="O11" i="55"/>
  <c r="K12" i="55"/>
  <c r="Q14" i="55"/>
  <c r="I18" i="55"/>
  <c r="Q18" i="55"/>
  <c r="K18" i="55"/>
  <c r="S18" i="55"/>
  <c r="K11" i="55"/>
  <c r="E13" i="55"/>
  <c r="S9" i="55"/>
  <c r="G10" i="55"/>
  <c r="O10" i="55"/>
  <c r="S12" i="55"/>
  <c r="K14" i="55"/>
  <c r="E9" i="55"/>
  <c r="G12" i="55"/>
  <c r="O12" i="55"/>
  <c r="S14" i="55"/>
  <c r="S10" i="55"/>
  <c r="K10" i="55"/>
  <c r="E11" i="55"/>
  <c r="G14" i="55"/>
  <c r="O14" i="55"/>
  <c r="M15" i="55"/>
  <c r="Q16" i="55"/>
  <c r="Q19" i="55"/>
  <c r="I21" i="55"/>
  <c r="E22" i="55"/>
  <c r="Q9" i="55"/>
  <c r="M10" i="55"/>
  <c r="Q11" i="55"/>
  <c r="M12" i="55"/>
  <c r="Q13" i="55"/>
  <c r="M14" i="55"/>
  <c r="E15" i="55"/>
  <c r="I16" i="55"/>
  <c r="M17" i="55"/>
  <c r="I19" i="55"/>
  <c r="E20" i="55"/>
  <c r="Q21" i="55"/>
  <c r="M22" i="55"/>
  <c r="M9" i="55"/>
  <c r="I10" i="55"/>
  <c r="M11" i="55"/>
  <c r="I12" i="55"/>
  <c r="M13" i="55"/>
  <c r="I14" i="55"/>
  <c r="E17" i="55"/>
  <c r="M20" i="55"/>
  <c r="I9" i="55"/>
  <c r="E10" i="55"/>
  <c r="I11" i="55"/>
  <c r="E12" i="55"/>
  <c r="I13" i="55"/>
  <c r="E14" i="55"/>
  <c r="E23" i="55"/>
  <c r="E25" i="55"/>
  <c r="I26" i="55"/>
  <c r="M27" i="55"/>
  <c r="I28" i="55"/>
  <c r="M29" i="55"/>
  <c r="I30" i="55"/>
  <c r="E31" i="55"/>
  <c r="Q32" i="55"/>
  <c r="E33" i="55"/>
  <c r="G15" i="55"/>
  <c r="O15" i="55"/>
  <c r="K16" i="55"/>
  <c r="S16" i="55"/>
  <c r="G17" i="55"/>
  <c r="O17" i="55"/>
  <c r="K19" i="55"/>
  <c r="S19" i="55"/>
  <c r="G20" i="55"/>
  <c r="O20" i="55"/>
  <c r="K21" i="55"/>
  <c r="S21" i="55"/>
  <c r="G22" i="55"/>
  <c r="O22" i="55"/>
  <c r="G23" i="55"/>
  <c r="O23" i="55"/>
  <c r="K24" i="55"/>
  <c r="S24" i="55"/>
  <c r="G25" i="55"/>
  <c r="K26" i="55"/>
  <c r="S26" i="55"/>
  <c r="G27" i="55"/>
  <c r="O27" i="55"/>
  <c r="K28" i="55"/>
  <c r="S28" i="55"/>
  <c r="G29" i="55"/>
  <c r="O29" i="55"/>
  <c r="K30" i="55"/>
  <c r="S30" i="55"/>
  <c r="G31" i="55"/>
  <c r="O31" i="55"/>
  <c r="K32" i="55"/>
  <c r="S32" i="55"/>
  <c r="G33" i="55"/>
  <c r="O33" i="55"/>
  <c r="M23" i="55"/>
  <c r="Q24" i="55"/>
  <c r="E27" i="55"/>
  <c r="Q28" i="55"/>
  <c r="Q30" i="55"/>
  <c r="M31" i="55"/>
  <c r="I32" i="55"/>
  <c r="M33" i="55"/>
  <c r="M8" i="55"/>
  <c r="Q8" i="55"/>
  <c r="I15" i="55"/>
  <c r="Q15" i="55"/>
  <c r="E16" i="55"/>
  <c r="M16" i="55"/>
  <c r="I17" i="55"/>
  <c r="Q17" i="55"/>
  <c r="E19" i="55"/>
  <c r="M19" i="55"/>
  <c r="I20" i="55"/>
  <c r="Q20" i="55"/>
  <c r="E21" i="55"/>
  <c r="M21" i="55"/>
  <c r="I22" i="55"/>
  <c r="Q22" i="55"/>
  <c r="I23" i="55"/>
  <c r="Q23" i="55"/>
  <c r="E24" i="55"/>
  <c r="M24" i="55"/>
  <c r="I25" i="55"/>
  <c r="E26" i="55"/>
  <c r="M26" i="55"/>
  <c r="I27" i="55"/>
  <c r="Q27" i="55"/>
  <c r="E28" i="55"/>
  <c r="M28" i="55"/>
  <c r="I29" i="55"/>
  <c r="Q29" i="55"/>
  <c r="E30" i="55"/>
  <c r="M30" i="55"/>
  <c r="I31" i="55"/>
  <c r="Q31" i="55"/>
  <c r="E32" i="55"/>
  <c r="M32" i="55"/>
  <c r="I33" i="55"/>
  <c r="Q33" i="55"/>
  <c r="I24" i="55"/>
  <c r="M25" i="55"/>
  <c r="E29" i="55"/>
  <c r="K15" i="55"/>
  <c r="S15" i="55"/>
  <c r="G16" i="55"/>
  <c r="O16" i="55"/>
  <c r="K17" i="55"/>
  <c r="S17" i="55"/>
  <c r="G19" i="55"/>
  <c r="O19" i="55"/>
  <c r="K20" i="55"/>
  <c r="S20" i="55"/>
  <c r="G21" i="55"/>
  <c r="O21" i="55"/>
  <c r="K22" i="55"/>
  <c r="S22" i="55"/>
  <c r="K23" i="55"/>
  <c r="S23" i="55"/>
  <c r="G24" i="55"/>
  <c r="O24" i="55"/>
  <c r="K25" i="55"/>
  <c r="S25" i="55"/>
  <c r="G26" i="55"/>
  <c r="O26" i="55"/>
  <c r="K27" i="55"/>
  <c r="S27" i="55"/>
  <c r="G28" i="55"/>
  <c r="O28" i="55"/>
  <c r="K29" i="55"/>
  <c r="S29" i="55"/>
  <c r="G30" i="55"/>
  <c r="O30" i="55"/>
  <c r="K31" i="55"/>
  <c r="S31" i="55"/>
  <c r="G32" i="55"/>
  <c r="O32" i="55"/>
  <c r="K33" i="55"/>
  <c r="S33" i="55"/>
  <c r="R37" i="55"/>
  <c r="R36" i="55"/>
  <c r="R35" i="55"/>
  <c r="S8" i="55"/>
  <c r="H37" i="55"/>
  <c r="H36" i="55"/>
  <c r="H35" i="55"/>
  <c r="D37" i="55"/>
  <c r="D35" i="55"/>
  <c r="I8" i="55"/>
  <c r="E8" i="55"/>
  <c r="J37" i="55"/>
  <c r="J36" i="55"/>
  <c r="J35" i="55"/>
  <c r="K8" i="55"/>
  <c r="P37" i="55"/>
  <c r="P36" i="55"/>
  <c r="P35" i="55"/>
  <c r="N37" i="55"/>
  <c r="N36" i="55"/>
  <c r="N35" i="55"/>
  <c r="O8" i="55"/>
  <c r="F37" i="55"/>
  <c r="F36" i="55"/>
  <c r="F35" i="55"/>
  <c r="G8" i="55"/>
  <c r="L37" i="55"/>
  <c r="L35" i="55"/>
  <c r="L36" i="55"/>
  <c r="D36" i="55"/>
  <c r="E10" i="51"/>
  <c r="Y11" i="51"/>
  <c r="U12" i="51"/>
  <c r="Q13" i="51"/>
  <c r="U14" i="51"/>
  <c r="K9" i="51"/>
  <c r="S9" i="51"/>
  <c r="AA9" i="51"/>
  <c r="G10" i="51"/>
  <c r="O10" i="51"/>
  <c r="W10" i="51"/>
  <c r="K11" i="51"/>
  <c r="S11" i="51"/>
  <c r="AA11" i="51"/>
  <c r="G12" i="51"/>
  <c r="O12" i="51"/>
  <c r="K13" i="51"/>
  <c r="S13" i="51"/>
  <c r="AA13" i="51"/>
  <c r="G14" i="51"/>
  <c r="O14" i="51"/>
  <c r="U10" i="51"/>
  <c r="Q11" i="51"/>
  <c r="M12" i="51"/>
  <c r="I13" i="51"/>
  <c r="E14" i="51"/>
  <c r="H18" i="51"/>
  <c r="P18" i="51"/>
  <c r="X18" i="51"/>
  <c r="E9" i="51"/>
  <c r="M9" i="51"/>
  <c r="U9" i="51"/>
  <c r="I10" i="51"/>
  <c r="Q10" i="51"/>
  <c r="Y10" i="51"/>
  <c r="E11" i="51"/>
  <c r="M11" i="51"/>
  <c r="U11" i="51"/>
  <c r="I12" i="51"/>
  <c r="Q12" i="51"/>
  <c r="E13" i="51"/>
  <c r="M13" i="51"/>
  <c r="U13" i="51"/>
  <c r="I14" i="51"/>
  <c r="Q14" i="51"/>
  <c r="M10" i="51"/>
  <c r="I11" i="51"/>
  <c r="E12" i="51"/>
  <c r="Y13" i="51"/>
  <c r="M14" i="51"/>
  <c r="G9" i="51"/>
  <c r="O9" i="51"/>
  <c r="W9" i="51"/>
  <c r="K10" i="51"/>
  <c r="S10" i="51"/>
  <c r="AA10" i="51"/>
  <c r="G11" i="51"/>
  <c r="O11" i="51"/>
  <c r="W11" i="51"/>
  <c r="K12" i="51"/>
  <c r="S12" i="51"/>
  <c r="AA12" i="51"/>
  <c r="G13" i="51"/>
  <c r="O13" i="51"/>
  <c r="W13" i="51"/>
  <c r="K14" i="51"/>
  <c r="S14" i="51"/>
  <c r="AA14" i="51"/>
  <c r="D16" i="51"/>
  <c r="L16" i="51"/>
  <c r="T16" i="51"/>
  <c r="D17" i="51"/>
  <c r="L17" i="51"/>
  <c r="T17" i="51"/>
  <c r="D18" i="51"/>
  <c r="L18" i="51"/>
  <c r="T18" i="51"/>
  <c r="I8" i="51"/>
  <c r="Q8" i="51"/>
  <c r="Y8" i="51"/>
  <c r="F16" i="51"/>
  <c r="N16" i="51"/>
  <c r="V16" i="51"/>
  <c r="F17" i="51"/>
  <c r="N17" i="51"/>
  <c r="V17" i="51"/>
  <c r="F18" i="51"/>
  <c r="N18" i="51"/>
  <c r="V18" i="51"/>
  <c r="H16" i="51"/>
  <c r="P16" i="51"/>
  <c r="X16" i="51"/>
  <c r="H17" i="51"/>
  <c r="P17" i="51"/>
  <c r="X17" i="51"/>
  <c r="K8" i="51"/>
  <c r="S8" i="51"/>
  <c r="AA8" i="51"/>
  <c r="J16" i="51"/>
  <c r="R16" i="51"/>
  <c r="Z16" i="51"/>
  <c r="J17" i="51"/>
  <c r="R17" i="51"/>
  <c r="Z17" i="51"/>
  <c r="F18" i="52"/>
  <c r="F17" i="52"/>
  <c r="F16" i="52"/>
  <c r="J18" i="52"/>
  <c r="J16" i="52"/>
  <c r="J17" i="52"/>
  <c r="N18" i="52"/>
  <c r="N17" i="52"/>
  <c r="N16" i="52"/>
  <c r="V18" i="52"/>
  <c r="V17" i="52"/>
  <c r="V16" i="52"/>
  <c r="Z18" i="52"/>
  <c r="Z16" i="52"/>
  <c r="Z17" i="52"/>
  <c r="R17" i="52"/>
  <c r="R18" i="52"/>
  <c r="R16" i="52"/>
  <c r="D18" i="52"/>
  <c r="D16" i="52"/>
  <c r="D17" i="52"/>
  <c r="H18" i="52"/>
  <c r="H17" i="52"/>
  <c r="H16" i="52"/>
  <c r="L17" i="52"/>
  <c r="L18" i="52"/>
  <c r="P18" i="52"/>
  <c r="P17" i="52"/>
  <c r="P16" i="52"/>
  <c r="T18" i="52"/>
  <c r="T16" i="52"/>
  <c r="T17" i="52"/>
  <c r="X18" i="52"/>
  <c r="X17" i="52"/>
  <c r="X16" i="52"/>
  <c r="L16" i="52"/>
  <c r="K11" i="49"/>
  <c r="S11" i="49"/>
  <c r="K13" i="49"/>
  <c r="AA13" i="49"/>
  <c r="G14" i="49"/>
  <c r="O14" i="49"/>
  <c r="K15" i="49"/>
  <c r="AA15" i="49"/>
  <c r="K9" i="49"/>
  <c r="S15" i="49"/>
  <c r="E10" i="49"/>
  <c r="M10" i="49"/>
  <c r="U10" i="49"/>
  <c r="E11" i="49"/>
  <c r="M11" i="49"/>
  <c r="U11" i="49"/>
  <c r="I12" i="49"/>
  <c r="Q12" i="49"/>
  <c r="Y12" i="49"/>
  <c r="E13" i="49"/>
  <c r="M13" i="49"/>
  <c r="U13" i="49"/>
  <c r="Y14" i="49"/>
  <c r="I16" i="49"/>
  <c r="S13" i="49"/>
  <c r="E9" i="49"/>
  <c r="M9" i="49"/>
  <c r="AA9" i="49"/>
  <c r="G10" i="49"/>
  <c r="O10" i="49"/>
  <c r="AA10" i="49"/>
  <c r="G11" i="49"/>
  <c r="O11" i="49"/>
  <c r="W11" i="49"/>
  <c r="K12" i="49"/>
  <c r="S12" i="49"/>
  <c r="AA12" i="49"/>
  <c r="G13" i="49"/>
  <c r="O13" i="49"/>
  <c r="W13" i="49"/>
  <c r="K14" i="49"/>
  <c r="O15" i="49"/>
  <c r="G9" i="49"/>
  <c r="O9" i="49"/>
  <c r="I10" i="49"/>
  <c r="Q10" i="49"/>
  <c r="I11" i="49"/>
  <c r="Q11" i="49"/>
  <c r="Y11" i="49"/>
  <c r="E12" i="49"/>
  <c r="M12" i="49"/>
  <c r="U12" i="49"/>
  <c r="I13" i="49"/>
  <c r="Q13" i="49"/>
  <c r="Y13" i="49"/>
  <c r="E14" i="49"/>
  <c r="U14" i="49"/>
  <c r="E16" i="49"/>
  <c r="U16" i="49"/>
  <c r="P30" i="49"/>
  <c r="P29" i="49"/>
  <c r="P28" i="49"/>
  <c r="Y15" i="49"/>
  <c r="I17" i="49"/>
  <c r="Y18" i="49"/>
  <c r="U19" i="49"/>
  <c r="Q20" i="49"/>
  <c r="M21" i="49"/>
  <c r="O23" i="49"/>
  <c r="W26" i="49"/>
  <c r="M8" i="49"/>
  <c r="S9" i="49"/>
  <c r="U15" i="49"/>
  <c r="O16" i="49"/>
  <c r="K17" i="49"/>
  <c r="S17" i="49"/>
  <c r="AA17" i="49"/>
  <c r="K18" i="49"/>
  <c r="S18" i="49"/>
  <c r="AA18" i="49"/>
  <c r="G19" i="49"/>
  <c r="O19" i="49"/>
  <c r="W19" i="49"/>
  <c r="K20" i="49"/>
  <c r="S20" i="49"/>
  <c r="AA20" i="49"/>
  <c r="G21" i="49"/>
  <c r="O21" i="49"/>
  <c r="E22" i="49"/>
  <c r="M22" i="49"/>
  <c r="U22" i="49"/>
  <c r="I23" i="49"/>
  <c r="Q23" i="49"/>
  <c r="Y23" i="49"/>
  <c r="E24" i="49"/>
  <c r="M24" i="49"/>
  <c r="U24" i="49"/>
  <c r="E25" i="49"/>
  <c r="M25" i="49"/>
  <c r="U25" i="49"/>
  <c r="I26" i="49"/>
  <c r="Q26" i="49"/>
  <c r="Y26" i="49"/>
  <c r="T28" i="49"/>
  <c r="D30" i="49"/>
  <c r="H30" i="49"/>
  <c r="H29" i="49"/>
  <c r="H28" i="49"/>
  <c r="S14" i="49"/>
  <c r="I15" i="49"/>
  <c r="M16" i="49"/>
  <c r="Q17" i="49"/>
  <c r="Q18" i="49"/>
  <c r="E19" i="49"/>
  <c r="I20" i="49"/>
  <c r="Y20" i="49"/>
  <c r="K22" i="49"/>
  <c r="AA22" i="49"/>
  <c r="W23" i="49"/>
  <c r="S24" i="49"/>
  <c r="AA25" i="49"/>
  <c r="O26" i="49"/>
  <c r="L28" i="49"/>
  <c r="E8" i="49"/>
  <c r="I8" i="49"/>
  <c r="Q8" i="49"/>
  <c r="U8" i="49"/>
  <c r="F30" i="49"/>
  <c r="F29" i="49"/>
  <c r="F28" i="49"/>
  <c r="J30" i="49"/>
  <c r="J29" i="49"/>
  <c r="J28" i="49"/>
  <c r="N30" i="49"/>
  <c r="N29" i="49"/>
  <c r="N28" i="49"/>
  <c r="R30" i="49"/>
  <c r="R29" i="49"/>
  <c r="R28" i="49"/>
  <c r="V30" i="49"/>
  <c r="V29" i="49"/>
  <c r="V28" i="49"/>
  <c r="Z30" i="49"/>
  <c r="Z29" i="49"/>
  <c r="Z28" i="49"/>
  <c r="AA14" i="49"/>
  <c r="Q15" i="49"/>
  <c r="K16" i="49"/>
  <c r="E17" i="49"/>
  <c r="M17" i="49"/>
  <c r="U17" i="49"/>
  <c r="E18" i="49"/>
  <c r="M18" i="49"/>
  <c r="U18" i="49"/>
  <c r="I19" i="49"/>
  <c r="Q19" i="49"/>
  <c r="Y19" i="49"/>
  <c r="E20" i="49"/>
  <c r="M20" i="49"/>
  <c r="U20" i="49"/>
  <c r="I21" i="49"/>
  <c r="AA21" i="49"/>
  <c r="G22" i="49"/>
  <c r="O22" i="49"/>
  <c r="W22" i="49"/>
  <c r="K23" i="49"/>
  <c r="S23" i="49"/>
  <c r="AA23" i="49"/>
  <c r="G24" i="49"/>
  <c r="O24" i="49"/>
  <c r="AA24" i="49"/>
  <c r="G25" i="49"/>
  <c r="O25" i="49"/>
  <c r="W25" i="49"/>
  <c r="K26" i="49"/>
  <c r="S26" i="49"/>
  <c r="AA26" i="49"/>
  <c r="D29" i="49"/>
  <c r="L30" i="49"/>
  <c r="X30" i="49"/>
  <c r="X29" i="49"/>
  <c r="X28" i="49"/>
  <c r="S16" i="49"/>
  <c r="Y17" i="49"/>
  <c r="I18" i="49"/>
  <c r="M19" i="49"/>
  <c r="E21" i="49"/>
  <c r="S22" i="49"/>
  <c r="G23" i="49"/>
  <c r="K24" i="49"/>
  <c r="K25" i="49"/>
  <c r="S25" i="49"/>
  <c r="G26" i="49"/>
  <c r="T29" i="49"/>
  <c r="E15" i="49"/>
  <c r="G8" i="49"/>
  <c r="K8" i="49"/>
  <c r="O8" i="49"/>
  <c r="S8" i="49"/>
  <c r="W8" i="49"/>
  <c r="AA8" i="49"/>
  <c r="I14" i="49"/>
  <c r="M14" i="49"/>
  <c r="Q14" i="49"/>
  <c r="W14" i="49"/>
  <c r="G15" i="49"/>
  <c r="M15" i="49"/>
  <c r="W15" i="49"/>
  <c r="G16" i="49"/>
  <c r="Q16" i="49"/>
  <c r="AA16" i="49"/>
  <c r="G17" i="49"/>
  <c r="O17" i="49"/>
  <c r="W17" i="49"/>
  <c r="G18" i="49"/>
  <c r="O18" i="49"/>
  <c r="W18" i="49"/>
  <c r="K19" i="49"/>
  <c r="S19" i="49"/>
  <c r="AA19" i="49"/>
  <c r="G20" i="49"/>
  <c r="O20" i="49"/>
  <c r="W20" i="49"/>
  <c r="K21" i="49"/>
  <c r="I22" i="49"/>
  <c r="Q22" i="49"/>
  <c r="Y22" i="49"/>
  <c r="E23" i="49"/>
  <c r="M23" i="49"/>
  <c r="U23" i="49"/>
  <c r="I24" i="49"/>
  <c r="Q24" i="49"/>
  <c r="I25" i="49"/>
  <c r="Q25" i="49"/>
  <c r="Y25" i="49"/>
  <c r="E26" i="49"/>
  <c r="M26" i="49"/>
  <c r="U26" i="49"/>
  <c r="M12" i="50"/>
  <c r="M9" i="50"/>
  <c r="I10" i="50"/>
  <c r="S10" i="50"/>
  <c r="S12" i="50"/>
  <c r="Y14" i="50"/>
  <c r="M15" i="50"/>
  <c r="E12" i="50"/>
  <c r="I9" i="50"/>
  <c r="O13" i="50"/>
  <c r="U12" i="50"/>
  <c r="E10" i="50"/>
  <c r="U10" i="50"/>
  <c r="AA13" i="50"/>
  <c r="M14" i="50"/>
  <c r="U14" i="50"/>
  <c r="G10" i="50"/>
  <c r="M11" i="50"/>
  <c r="E14" i="50"/>
  <c r="I16" i="50"/>
  <c r="E9" i="50"/>
  <c r="K13" i="50"/>
  <c r="Q14" i="50"/>
  <c r="AA11" i="50"/>
  <c r="Q10" i="50"/>
  <c r="K11" i="50"/>
  <c r="O14" i="50"/>
  <c r="G11" i="50"/>
  <c r="Q11" i="50"/>
  <c r="Q13" i="50"/>
  <c r="I14" i="50"/>
  <c r="E15" i="50"/>
  <c r="M17" i="50"/>
  <c r="M18" i="50"/>
  <c r="Q19" i="50"/>
  <c r="U20" i="50"/>
  <c r="M22" i="50"/>
  <c r="Q23" i="50"/>
  <c r="E24" i="50"/>
  <c r="I25" i="50"/>
  <c r="Y25" i="50"/>
  <c r="U26" i="50"/>
  <c r="K14" i="50"/>
  <c r="AA14" i="50"/>
  <c r="G15" i="50"/>
  <c r="O15" i="50"/>
  <c r="W15" i="50"/>
  <c r="K16" i="50"/>
  <c r="S16" i="50"/>
  <c r="AA16" i="50"/>
  <c r="G17" i="50"/>
  <c r="O17" i="50"/>
  <c r="W17" i="50"/>
  <c r="G18" i="50"/>
  <c r="O18" i="50"/>
  <c r="W18" i="50"/>
  <c r="K19" i="50"/>
  <c r="S19" i="50"/>
  <c r="AA19" i="50"/>
  <c r="G20" i="50"/>
  <c r="O20" i="50"/>
  <c r="W20" i="50"/>
  <c r="K21" i="50"/>
  <c r="AA21" i="50"/>
  <c r="G22" i="50"/>
  <c r="O22" i="50"/>
  <c r="W22" i="50"/>
  <c r="K23" i="50"/>
  <c r="S23" i="50"/>
  <c r="AA23" i="50"/>
  <c r="G24" i="50"/>
  <c r="O24" i="50"/>
  <c r="K25" i="50"/>
  <c r="S25" i="50"/>
  <c r="AA25" i="50"/>
  <c r="G26" i="50"/>
  <c r="O26" i="50"/>
  <c r="W26" i="50"/>
  <c r="E17" i="50"/>
  <c r="E18" i="50"/>
  <c r="I19" i="50"/>
  <c r="E20" i="50"/>
  <c r="U22" i="50"/>
  <c r="Y23" i="50"/>
  <c r="U24" i="50"/>
  <c r="M26" i="50"/>
  <c r="G9" i="50"/>
  <c r="K9" i="50"/>
  <c r="O9" i="50"/>
  <c r="S9" i="50"/>
  <c r="AA9" i="50"/>
  <c r="O11" i="50"/>
  <c r="S11" i="50"/>
  <c r="W11" i="50"/>
  <c r="Q12" i="50"/>
  <c r="G14" i="50"/>
  <c r="W14" i="50"/>
  <c r="I15" i="50"/>
  <c r="Q15" i="50"/>
  <c r="Y15" i="50"/>
  <c r="E16" i="50"/>
  <c r="M16" i="50"/>
  <c r="U16" i="50"/>
  <c r="I17" i="50"/>
  <c r="Q17" i="50"/>
  <c r="Y17" i="50"/>
  <c r="I18" i="50"/>
  <c r="Q18" i="50"/>
  <c r="Y18" i="50"/>
  <c r="E19" i="50"/>
  <c r="M19" i="50"/>
  <c r="U19" i="50"/>
  <c r="I20" i="50"/>
  <c r="Q20" i="50"/>
  <c r="Y20" i="50"/>
  <c r="E21" i="50"/>
  <c r="M21" i="50"/>
  <c r="I22" i="50"/>
  <c r="Q22" i="50"/>
  <c r="Y22" i="50"/>
  <c r="E23" i="50"/>
  <c r="M23" i="50"/>
  <c r="U23" i="50"/>
  <c r="I24" i="50"/>
  <c r="Q24" i="50"/>
  <c r="E25" i="50"/>
  <c r="M25" i="50"/>
  <c r="U25" i="50"/>
  <c r="I26" i="50"/>
  <c r="Q26" i="50"/>
  <c r="Y26" i="50"/>
  <c r="U15" i="50"/>
  <c r="U17" i="50"/>
  <c r="U18" i="50"/>
  <c r="Y19" i="50"/>
  <c r="M20" i="50"/>
  <c r="I21" i="50"/>
  <c r="E22" i="50"/>
  <c r="I23" i="50"/>
  <c r="M24" i="50"/>
  <c r="Q25" i="50"/>
  <c r="E26" i="50"/>
  <c r="Q8" i="50"/>
  <c r="Y13" i="50"/>
  <c r="S14" i="50"/>
  <c r="K15" i="50"/>
  <c r="S15" i="50"/>
  <c r="AA15" i="50"/>
  <c r="G16" i="50"/>
  <c r="O16" i="50"/>
  <c r="K17" i="50"/>
  <c r="S17" i="50"/>
  <c r="AA17" i="50"/>
  <c r="K18" i="50"/>
  <c r="S18" i="50"/>
  <c r="AA18" i="50"/>
  <c r="G19" i="50"/>
  <c r="O19" i="50"/>
  <c r="W19" i="50"/>
  <c r="K20" i="50"/>
  <c r="S20" i="50"/>
  <c r="AA20" i="50"/>
  <c r="G21" i="50"/>
  <c r="O21" i="50"/>
  <c r="K22" i="50"/>
  <c r="S22" i="50"/>
  <c r="AA22" i="50"/>
  <c r="G23" i="50"/>
  <c r="O23" i="50"/>
  <c r="W23" i="50"/>
  <c r="K24" i="50"/>
  <c r="S24" i="50"/>
  <c r="AA24" i="50"/>
  <c r="G25" i="50"/>
  <c r="O25" i="50"/>
  <c r="W25" i="50"/>
  <c r="K26" i="50"/>
  <c r="S26" i="50"/>
  <c r="AA26" i="50"/>
  <c r="N29" i="50"/>
  <c r="N30" i="50"/>
  <c r="N28" i="50"/>
  <c r="O8" i="50"/>
  <c r="J30" i="50"/>
  <c r="J29" i="50"/>
  <c r="J28" i="50"/>
  <c r="K8" i="50"/>
  <c r="X30" i="50"/>
  <c r="X29" i="50"/>
  <c r="X28" i="50"/>
  <c r="Y8" i="50"/>
  <c r="F28" i="50"/>
  <c r="F29" i="50"/>
  <c r="F30" i="50"/>
  <c r="G8" i="50"/>
  <c r="I8" i="50"/>
  <c r="R30" i="50"/>
  <c r="R29" i="50"/>
  <c r="R28" i="50"/>
  <c r="S8" i="50"/>
  <c r="T30" i="50"/>
  <c r="T29" i="50"/>
  <c r="T28" i="50"/>
  <c r="D30" i="50"/>
  <c r="D29" i="50"/>
  <c r="D28" i="50"/>
  <c r="H30" i="50"/>
  <c r="H29" i="50"/>
  <c r="H28" i="50"/>
  <c r="L30" i="50"/>
  <c r="L29" i="50"/>
  <c r="L28" i="50"/>
  <c r="P30" i="50"/>
  <c r="P29" i="50"/>
  <c r="P28" i="50"/>
  <c r="U8" i="50"/>
  <c r="Z30" i="50"/>
  <c r="Z29" i="50"/>
  <c r="Z28" i="50"/>
  <c r="AA8" i="50"/>
  <c r="E8" i="50"/>
  <c r="M8" i="50"/>
  <c r="V30" i="50"/>
  <c r="V28" i="50"/>
  <c r="V29" i="50"/>
  <c r="W8" i="50"/>
  <c r="M11" i="47"/>
  <c r="E13" i="47"/>
  <c r="U13" i="47"/>
  <c r="M19" i="47"/>
  <c r="M21" i="47"/>
  <c r="K10" i="47"/>
  <c r="AA10" i="47"/>
  <c r="K12" i="47"/>
  <c r="S12" i="47"/>
  <c r="AA12" i="47"/>
  <c r="S16" i="47"/>
  <c r="S18" i="47"/>
  <c r="S20" i="47"/>
  <c r="I19" i="47"/>
  <c r="Q12" i="47"/>
  <c r="Y19" i="47"/>
  <c r="I11" i="47"/>
  <c r="Q11" i="47"/>
  <c r="Y11" i="47"/>
  <c r="I13" i="47"/>
  <c r="Q13" i="47"/>
  <c r="Y13" i="47"/>
  <c r="Q15" i="47"/>
  <c r="Q17" i="47"/>
  <c r="Q19" i="47"/>
  <c r="Q21" i="47"/>
  <c r="Q23" i="47"/>
  <c r="E11" i="47"/>
  <c r="U11" i="47"/>
  <c r="M13" i="47"/>
  <c r="K8" i="47"/>
  <c r="S10" i="47"/>
  <c r="W8" i="47"/>
  <c r="G10" i="47"/>
  <c r="O10" i="47"/>
  <c r="W10" i="47"/>
  <c r="G12" i="47"/>
  <c r="O12" i="47"/>
  <c r="W12" i="47"/>
  <c r="G14" i="47"/>
  <c r="W14" i="47"/>
  <c r="G16" i="47"/>
  <c r="W16" i="47"/>
  <c r="G18" i="47"/>
  <c r="W18" i="47"/>
  <c r="G20" i="47"/>
  <c r="W20" i="47"/>
  <c r="G22" i="47"/>
  <c r="F38" i="47"/>
  <c r="F37" i="47"/>
  <c r="F36" i="47"/>
  <c r="G21" i="47"/>
  <c r="G19" i="47"/>
  <c r="G17" i="47"/>
  <c r="R38" i="47"/>
  <c r="R37" i="47"/>
  <c r="R36" i="47"/>
  <c r="S21" i="47"/>
  <c r="S19" i="47"/>
  <c r="S17" i="47"/>
  <c r="Z38" i="47"/>
  <c r="Z37" i="47"/>
  <c r="Z36" i="47"/>
  <c r="AA21" i="47"/>
  <c r="AA19" i="47"/>
  <c r="AA17" i="47"/>
  <c r="K14" i="47"/>
  <c r="AA14" i="47"/>
  <c r="E15" i="47"/>
  <c r="U15" i="47"/>
  <c r="K16" i="47"/>
  <c r="Q16" i="47"/>
  <c r="U17" i="47"/>
  <c r="AA18" i="47"/>
  <c r="E19" i="47"/>
  <c r="K20" i="47"/>
  <c r="K22" i="47"/>
  <c r="S22" i="47"/>
  <c r="U23" i="47"/>
  <c r="I24" i="47"/>
  <c r="Q24" i="47"/>
  <c r="Y24" i="47"/>
  <c r="E25" i="47"/>
  <c r="M25" i="47"/>
  <c r="U25" i="47"/>
  <c r="I26" i="47"/>
  <c r="Q26" i="47"/>
  <c r="Y26" i="47"/>
  <c r="E27" i="47"/>
  <c r="M27" i="47"/>
  <c r="U27" i="47"/>
  <c r="I28" i="47"/>
  <c r="Q28" i="47"/>
  <c r="Y28" i="47"/>
  <c r="E29" i="47"/>
  <c r="M29" i="47"/>
  <c r="U29" i="47"/>
  <c r="I30" i="47"/>
  <c r="Q30" i="47"/>
  <c r="Y30" i="47"/>
  <c r="E31" i="47"/>
  <c r="M31" i="47"/>
  <c r="N38" i="47"/>
  <c r="N37" i="47"/>
  <c r="N36" i="47"/>
  <c r="O22" i="47"/>
  <c r="O21" i="47"/>
  <c r="O19" i="47"/>
  <c r="O17" i="47"/>
  <c r="Q14" i="47"/>
  <c r="K15" i="47"/>
  <c r="AA15" i="47"/>
  <c r="AA16" i="47"/>
  <c r="E17" i="47"/>
  <c r="K18" i="47"/>
  <c r="U19" i="47"/>
  <c r="AA20" i="47"/>
  <c r="E21" i="47"/>
  <c r="U21" i="47"/>
  <c r="G8" i="47"/>
  <c r="O8" i="47"/>
  <c r="S8" i="47"/>
  <c r="AA8" i="47"/>
  <c r="E9" i="47"/>
  <c r="I9" i="47"/>
  <c r="M9" i="47"/>
  <c r="Q9" i="47"/>
  <c r="U9" i="47"/>
  <c r="Y9" i="47"/>
  <c r="M14" i="47"/>
  <c r="G15" i="47"/>
  <c r="W15" i="47"/>
  <c r="M16" i="47"/>
  <c r="M22" i="47"/>
  <c r="K23" i="47"/>
  <c r="W23" i="47"/>
  <c r="J38" i="47"/>
  <c r="J37" i="47"/>
  <c r="J36" i="47"/>
  <c r="K21" i="47"/>
  <c r="K19" i="47"/>
  <c r="K17" i="47"/>
  <c r="V38" i="47"/>
  <c r="V37" i="47"/>
  <c r="V36" i="47"/>
  <c r="W21" i="47"/>
  <c r="W19" i="47"/>
  <c r="W17" i="47"/>
  <c r="D38" i="47"/>
  <c r="D37" i="47"/>
  <c r="D36" i="47"/>
  <c r="E22" i="47"/>
  <c r="E20" i="47"/>
  <c r="E18" i="47"/>
  <c r="H38" i="47"/>
  <c r="H37" i="47"/>
  <c r="H36" i="47"/>
  <c r="I23" i="47"/>
  <c r="I20" i="47"/>
  <c r="I18" i="47"/>
  <c r="L38" i="47"/>
  <c r="L37" i="47"/>
  <c r="L36" i="47"/>
  <c r="M20" i="47"/>
  <c r="M18" i="47"/>
  <c r="P38" i="47"/>
  <c r="P37" i="47"/>
  <c r="P36" i="47"/>
  <c r="Q20" i="47"/>
  <c r="Q18" i="47"/>
  <c r="T38" i="47"/>
  <c r="T37" i="47"/>
  <c r="T36" i="47"/>
  <c r="U20" i="47"/>
  <c r="U18" i="47"/>
  <c r="X38" i="47"/>
  <c r="X37" i="47"/>
  <c r="X36" i="47"/>
  <c r="Y23" i="47"/>
  <c r="Y20" i="47"/>
  <c r="Y18" i="47"/>
  <c r="Y16" i="47"/>
  <c r="I14" i="47"/>
  <c r="S14" i="47"/>
  <c r="Y14" i="47"/>
  <c r="M15" i="47"/>
  <c r="S15" i="47"/>
  <c r="I16" i="47"/>
  <c r="M17" i="47"/>
  <c r="AA22" i="47"/>
  <c r="E23" i="47"/>
  <c r="M23" i="47"/>
  <c r="E8" i="47"/>
  <c r="I8" i="47"/>
  <c r="M8" i="47"/>
  <c r="Q8" i="47"/>
  <c r="U8" i="47"/>
  <c r="Y8" i="47"/>
  <c r="G9" i="47"/>
  <c r="K9" i="47"/>
  <c r="O9" i="47"/>
  <c r="S9" i="47"/>
  <c r="W9" i="47"/>
  <c r="AA9" i="47"/>
  <c r="E10" i="47"/>
  <c r="I10" i="47"/>
  <c r="M10" i="47"/>
  <c r="Q10" i="47"/>
  <c r="U10" i="47"/>
  <c r="Y10" i="47"/>
  <c r="G11" i="47"/>
  <c r="K11" i="47"/>
  <c r="O11" i="47"/>
  <c r="S11" i="47"/>
  <c r="W11" i="47"/>
  <c r="AA11" i="47"/>
  <c r="E12" i="47"/>
  <c r="I12" i="47"/>
  <c r="Y12" i="47"/>
  <c r="G13" i="47"/>
  <c r="K13" i="47"/>
  <c r="O13" i="47"/>
  <c r="S13" i="47"/>
  <c r="W13" i="47"/>
  <c r="AA13" i="47"/>
  <c r="O14" i="47"/>
  <c r="U14" i="47"/>
  <c r="I15" i="47"/>
  <c r="O15" i="47"/>
  <c r="Y15" i="47"/>
  <c r="E16" i="47"/>
  <c r="O16" i="47"/>
  <c r="U16" i="47"/>
  <c r="I17" i="47"/>
  <c r="Y17" i="47"/>
  <c r="O18" i="47"/>
  <c r="O20" i="47"/>
  <c r="I21" i="47"/>
  <c r="Y21" i="47"/>
  <c r="Q22" i="47"/>
  <c r="W22" i="47"/>
  <c r="G23" i="47"/>
  <c r="AA23" i="47"/>
  <c r="G24" i="47"/>
  <c r="O24" i="47"/>
  <c r="W24" i="47"/>
  <c r="K25" i="47"/>
  <c r="S25" i="47"/>
  <c r="AA25" i="47"/>
  <c r="G26" i="47"/>
  <c r="O26" i="47"/>
  <c r="W26" i="47"/>
  <c r="K27" i="47"/>
  <c r="S27" i="47"/>
  <c r="AA27" i="47"/>
  <c r="G28" i="47"/>
  <c r="O28" i="47"/>
  <c r="W28" i="47"/>
  <c r="K29" i="47"/>
  <c r="S29" i="47"/>
  <c r="AA29" i="47"/>
  <c r="G30" i="47"/>
  <c r="O30" i="47"/>
  <c r="U31" i="47"/>
  <c r="I32" i="47"/>
  <c r="Q32" i="47"/>
  <c r="Y32" i="47"/>
  <c r="E33" i="47"/>
  <c r="M33" i="47"/>
  <c r="U33" i="47"/>
  <c r="E34" i="47"/>
  <c r="M34" i="47"/>
  <c r="U34" i="47"/>
  <c r="I22" i="47"/>
  <c r="Y22" i="47"/>
  <c r="S23" i="47"/>
  <c r="K24" i="47"/>
  <c r="S24" i="47"/>
  <c r="AA24" i="47"/>
  <c r="G25" i="47"/>
  <c r="O25" i="47"/>
  <c r="W25" i="47"/>
  <c r="K26" i="47"/>
  <c r="S26" i="47"/>
  <c r="AA26" i="47"/>
  <c r="G27" i="47"/>
  <c r="O27" i="47"/>
  <c r="W27" i="47"/>
  <c r="K28" i="47"/>
  <c r="S28" i="47"/>
  <c r="AA28" i="47"/>
  <c r="G29" i="47"/>
  <c r="O29" i="47"/>
  <c r="W29" i="47"/>
  <c r="K30" i="47"/>
  <c r="S30" i="47"/>
  <c r="AA30" i="47"/>
  <c r="G31" i="47"/>
  <c r="O31" i="47"/>
  <c r="W31" i="47"/>
  <c r="K32" i="47"/>
  <c r="S32" i="47"/>
  <c r="AA32" i="47"/>
  <c r="G33" i="47"/>
  <c r="O33" i="47"/>
  <c r="AA33" i="47"/>
  <c r="G34" i="47"/>
  <c r="O34" i="47"/>
  <c r="W34" i="47"/>
  <c r="U22" i="47"/>
  <c r="O23" i="47"/>
  <c r="E24" i="47"/>
  <c r="M24" i="47"/>
  <c r="U24" i="47"/>
  <c r="I25" i="47"/>
  <c r="Q25" i="47"/>
  <c r="Y25" i="47"/>
  <c r="E26" i="47"/>
  <c r="M26" i="47"/>
  <c r="U26" i="47"/>
  <c r="I27" i="47"/>
  <c r="Q27" i="47"/>
  <c r="Y27" i="47"/>
  <c r="E28" i="47"/>
  <c r="M28" i="47"/>
  <c r="U28" i="47"/>
  <c r="I29" i="47"/>
  <c r="Q29" i="47"/>
  <c r="Y29" i="47"/>
  <c r="E30" i="47"/>
  <c r="M30" i="47"/>
  <c r="U30" i="47"/>
  <c r="I31" i="47"/>
  <c r="Q31" i="47"/>
  <c r="Y31" i="47"/>
  <c r="E32" i="47"/>
  <c r="M32" i="47"/>
  <c r="U32" i="47"/>
  <c r="I33" i="47"/>
  <c r="Q33" i="47"/>
  <c r="I34" i="47"/>
  <c r="Q34" i="47"/>
  <c r="Y34" i="47"/>
  <c r="W30" i="47"/>
  <c r="K31" i="47"/>
  <c r="S31" i="47"/>
  <c r="AA31" i="47"/>
  <c r="G32" i="47"/>
  <c r="O32" i="47"/>
  <c r="W32" i="47"/>
  <c r="K33" i="47"/>
  <c r="S33" i="47"/>
  <c r="K34" i="47"/>
  <c r="S34" i="47"/>
  <c r="AA34" i="47"/>
  <c r="M10" i="48"/>
  <c r="G10" i="48"/>
  <c r="I33" i="48"/>
  <c r="K17" i="48"/>
  <c r="O10" i="48"/>
  <c r="W16" i="48"/>
  <c r="G17" i="48"/>
  <c r="W19" i="48"/>
  <c r="W9" i="48"/>
  <c r="AA19" i="48"/>
  <c r="Y10" i="48"/>
  <c r="G9" i="48"/>
  <c r="S9" i="48"/>
  <c r="E28" i="48"/>
  <c r="E26" i="48"/>
  <c r="E9" i="48"/>
  <c r="E22" i="48"/>
  <c r="Q11" i="48"/>
  <c r="Q12" i="48"/>
  <c r="Q13" i="48"/>
  <c r="I14" i="48"/>
  <c r="Y14" i="48"/>
  <c r="Q15" i="48"/>
  <c r="AA17" i="48"/>
  <c r="K18" i="48"/>
  <c r="O19" i="48"/>
  <c r="S20" i="48"/>
  <c r="Y21" i="48"/>
  <c r="I22" i="48"/>
  <c r="M24" i="48"/>
  <c r="Y27" i="48"/>
  <c r="I28" i="48"/>
  <c r="U34" i="48"/>
  <c r="K9" i="48"/>
  <c r="Q32" i="48"/>
  <c r="Q24" i="48"/>
  <c r="Q9" i="48"/>
  <c r="Q34" i="48"/>
  <c r="Q26" i="48"/>
  <c r="Q28" i="48"/>
  <c r="AA9" i="48"/>
  <c r="I10" i="48"/>
  <c r="S10" i="48"/>
  <c r="AA10" i="48"/>
  <c r="K11" i="48"/>
  <c r="S11" i="48"/>
  <c r="AA11" i="48"/>
  <c r="K12" i="48"/>
  <c r="S12" i="48"/>
  <c r="AA12" i="48"/>
  <c r="K13" i="48"/>
  <c r="S13" i="48"/>
  <c r="AA13" i="48"/>
  <c r="K14" i="48"/>
  <c r="S14" i="48"/>
  <c r="AA14" i="48"/>
  <c r="K15" i="48"/>
  <c r="S15" i="48"/>
  <c r="K16" i="48"/>
  <c r="Y16" i="48"/>
  <c r="O17" i="48"/>
  <c r="W17" i="48"/>
  <c r="S18" i="48"/>
  <c r="AA18" i="48"/>
  <c r="Q19" i="48"/>
  <c r="G20" i="48"/>
  <c r="O20" i="48"/>
  <c r="I23" i="48"/>
  <c r="Q23" i="48"/>
  <c r="Y23" i="48"/>
  <c r="E27" i="48"/>
  <c r="Q30" i="48"/>
  <c r="Y30" i="48"/>
  <c r="G34" i="48"/>
  <c r="I11" i="48"/>
  <c r="Y11" i="48"/>
  <c r="Y12" i="48"/>
  <c r="Q22" i="48"/>
  <c r="E24" i="48"/>
  <c r="O31" i="48"/>
  <c r="M29" i="48"/>
  <c r="M27" i="48"/>
  <c r="M25" i="48"/>
  <c r="M9" i="48"/>
  <c r="M8" i="48"/>
  <c r="M23" i="48"/>
  <c r="E10" i="48"/>
  <c r="U10" i="48"/>
  <c r="E11" i="48"/>
  <c r="M11" i="48"/>
  <c r="U11" i="48"/>
  <c r="E12" i="48"/>
  <c r="M12" i="48"/>
  <c r="U12" i="48"/>
  <c r="E13" i="48"/>
  <c r="M13" i="48"/>
  <c r="U13" i="48"/>
  <c r="E14" i="48"/>
  <c r="M14" i="48"/>
  <c r="U14" i="48"/>
  <c r="E15" i="48"/>
  <c r="M15" i="48"/>
  <c r="U15" i="48"/>
  <c r="AA15" i="48"/>
  <c r="S16" i="48"/>
  <c r="AA16" i="48"/>
  <c r="Q17" i="48"/>
  <c r="G18" i="48"/>
  <c r="O18" i="48"/>
  <c r="K19" i="48"/>
  <c r="S19" i="48"/>
  <c r="I20" i="48"/>
  <c r="W20" i="48"/>
  <c r="M21" i="48"/>
  <c r="U21" i="48"/>
  <c r="G26" i="48"/>
  <c r="U29" i="48"/>
  <c r="Q33" i="48"/>
  <c r="U28" i="48"/>
  <c r="U26" i="48"/>
  <c r="U24" i="48"/>
  <c r="U9" i="48"/>
  <c r="I12" i="48"/>
  <c r="I13" i="48"/>
  <c r="Y13" i="48"/>
  <c r="Q14" i="48"/>
  <c r="I15" i="48"/>
  <c r="I16" i="48"/>
  <c r="Y18" i="48"/>
  <c r="I8" i="48"/>
  <c r="I27" i="48"/>
  <c r="I9" i="48"/>
  <c r="I29" i="48"/>
  <c r="I31" i="48"/>
  <c r="Y29" i="48"/>
  <c r="Y9" i="48"/>
  <c r="Y31" i="48"/>
  <c r="Y25" i="48"/>
  <c r="K10" i="48"/>
  <c r="Q10" i="48"/>
  <c r="W10" i="48"/>
  <c r="G11" i="48"/>
  <c r="O11" i="48"/>
  <c r="W11" i="48"/>
  <c r="G12" i="48"/>
  <c r="O12" i="48"/>
  <c r="W12" i="48"/>
  <c r="G13" i="48"/>
  <c r="O13" i="48"/>
  <c r="W13" i="48"/>
  <c r="G14" i="48"/>
  <c r="O14" i="48"/>
  <c r="W14" i="48"/>
  <c r="G15" i="48"/>
  <c r="O15" i="48"/>
  <c r="W15" i="48"/>
  <c r="G16" i="48"/>
  <c r="O16" i="48"/>
  <c r="S17" i="48"/>
  <c r="I18" i="48"/>
  <c r="W18" i="48"/>
  <c r="G19" i="48"/>
  <c r="K20" i="48"/>
  <c r="Y20" i="48"/>
  <c r="I21" i="48"/>
  <c r="U22" i="48"/>
  <c r="E23" i="48"/>
  <c r="I25" i="48"/>
  <c r="Q25" i="48"/>
  <c r="W28" i="48"/>
  <c r="E32" i="48"/>
  <c r="M32" i="48"/>
  <c r="E16" i="48"/>
  <c r="U16" i="48"/>
  <c r="M17" i="48"/>
  <c r="E18" i="48"/>
  <c r="U18" i="48"/>
  <c r="M19" i="48"/>
  <c r="E20" i="48"/>
  <c r="U20" i="48"/>
  <c r="AA20" i="48"/>
  <c r="O21" i="48"/>
  <c r="K22" i="48"/>
  <c r="W22" i="48"/>
  <c r="S23" i="48"/>
  <c r="G24" i="48"/>
  <c r="E25" i="48"/>
  <c r="I26" i="48"/>
  <c r="W26" i="48"/>
  <c r="U27" i="48"/>
  <c r="Y28" i="48"/>
  <c r="O29" i="48"/>
  <c r="E30" i="48"/>
  <c r="M30" i="48"/>
  <c r="Q31" i="48"/>
  <c r="G32" i="48"/>
  <c r="U32" i="48"/>
  <c r="E33" i="48"/>
  <c r="I34" i="48"/>
  <c r="W34" i="48"/>
  <c r="Y15" i="48"/>
  <c r="Q16" i="48"/>
  <c r="I17" i="48"/>
  <c r="Y17" i="48"/>
  <c r="Q18" i="48"/>
  <c r="I19" i="48"/>
  <c r="Y19" i="48"/>
  <c r="Q20" i="48"/>
  <c r="E21" i="48"/>
  <c r="Q21" i="48"/>
  <c r="M22" i="48"/>
  <c r="Y22" i="48"/>
  <c r="U23" i="48"/>
  <c r="I24" i="48"/>
  <c r="W24" i="48"/>
  <c r="U25" i="48"/>
  <c r="Y26" i="48"/>
  <c r="O27" i="48"/>
  <c r="M28" i="48"/>
  <c r="Q29" i="48"/>
  <c r="G30" i="48"/>
  <c r="U30" i="48"/>
  <c r="E31" i="48"/>
  <c r="I32" i="48"/>
  <c r="W32" i="48"/>
  <c r="M33" i="48"/>
  <c r="U33" i="48"/>
  <c r="Y34" i="48"/>
  <c r="M16" i="48"/>
  <c r="E17" i="48"/>
  <c r="U17" i="48"/>
  <c r="M18" i="48"/>
  <c r="E19" i="48"/>
  <c r="U19" i="48"/>
  <c r="M20" i="48"/>
  <c r="S21" i="48"/>
  <c r="G22" i="48"/>
  <c r="AA22" i="48"/>
  <c r="O23" i="48"/>
  <c r="K24" i="48"/>
  <c r="Y24" i="48"/>
  <c r="O25" i="48"/>
  <c r="M26" i="48"/>
  <c r="Q27" i="48"/>
  <c r="G28" i="48"/>
  <c r="E29" i="48"/>
  <c r="I30" i="48"/>
  <c r="W30" i="48"/>
  <c r="M31" i="48"/>
  <c r="U31" i="48"/>
  <c r="Y32" i="48"/>
  <c r="O33" i="48"/>
  <c r="E34" i="48"/>
  <c r="M34" i="48"/>
  <c r="K21" i="48"/>
  <c r="AA21" i="48"/>
  <c r="S22" i="48"/>
  <c r="K23" i="48"/>
  <c r="AA23" i="48"/>
  <c r="S24" i="48"/>
  <c r="K25" i="48"/>
  <c r="AA25" i="48"/>
  <c r="S26" i="48"/>
  <c r="K27" i="48"/>
  <c r="AA27" i="48"/>
  <c r="S28" i="48"/>
  <c r="K29" i="48"/>
  <c r="AA29" i="48"/>
  <c r="S30" i="48"/>
  <c r="K31" i="48"/>
  <c r="AA31" i="48"/>
  <c r="S32" i="48"/>
  <c r="K33" i="48"/>
  <c r="AA33" i="48"/>
  <c r="S34" i="48"/>
  <c r="G21" i="48"/>
  <c r="W21" i="48"/>
  <c r="O22" i="48"/>
  <c r="G23" i="48"/>
  <c r="W23" i="48"/>
  <c r="O24" i="48"/>
  <c r="G25" i="48"/>
  <c r="W25" i="48"/>
  <c r="O26" i="48"/>
  <c r="G27" i="48"/>
  <c r="W27" i="48"/>
  <c r="O28" i="48"/>
  <c r="G29" i="48"/>
  <c r="W29" i="48"/>
  <c r="O30" i="48"/>
  <c r="G31" i="48"/>
  <c r="W31" i="48"/>
  <c r="O32" i="48"/>
  <c r="G33" i="48"/>
  <c r="O34" i="48"/>
  <c r="AA24" i="48"/>
  <c r="S25" i="48"/>
  <c r="K26" i="48"/>
  <c r="AA26" i="48"/>
  <c r="S27" i="48"/>
  <c r="K28" i="48"/>
  <c r="AA28" i="48"/>
  <c r="S29" i="48"/>
  <c r="K30" i="48"/>
  <c r="AA30" i="48"/>
  <c r="S31" i="48"/>
  <c r="K32" i="48"/>
  <c r="AA32" i="48"/>
  <c r="S33" i="48"/>
  <c r="K34" i="48"/>
  <c r="AA34" i="48"/>
  <c r="E8" i="48"/>
  <c r="U8" i="48"/>
  <c r="L36" i="48"/>
  <c r="Q8" i="48"/>
  <c r="F38" i="48"/>
  <c r="F37" i="48"/>
  <c r="F36" i="48"/>
  <c r="J38" i="48"/>
  <c r="J37" i="48"/>
  <c r="J36" i="48"/>
  <c r="R38" i="48"/>
  <c r="R37" i="48"/>
  <c r="R36" i="48"/>
  <c r="V38" i="48"/>
  <c r="V37" i="48"/>
  <c r="V36" i="48"/>
  <c r="Z38" i="48"/>
  <c r="Z37" i="48"/>
  <c r="Z36" i="48"/>
  <c r="N38" i="48"/>
  <c r="N37" i="48"/>
  <c r="N36" i="48"/>
  <c r="G8" i="48"/>
  <c r="K8" i="48"/>
  <c r="O8" i="48"/>
  <c r="S8" i="48"/>
  <c r="W8" i="48"/>
  <c r="AA8" i="48"/>
  <c r="D36" i="48"/>
  <c r="D37" i="48"/>
  <c r="D38" i="48"/>
  <c r="H38" i="48"/>
  <c r="H37" i="48"/>
  <c r="H36" i="48"/>
  <c r="L37" i="48"/>
  <c r="L38" i="48"/>
  <c r="P38" i="48"/>
  <c r="P37" i="48"/>
  <c r="P36" i="48"/>
  <c r="T38" i="48"/>
  <c r="T36" i="48"/>
  <c r="X38" i="48"/>
  <c r="X37" i="48"/>
  <c r="X36" i="48"/>
  <c r="T37" i="48"/>
  <c r="S11" i="45"/>
  <c r="Y11" i="45"/>
  <c r="W14" i="45"/>
  <c r="S20" i="45"/>
  <c r="M15" i="45"/>
  <c r="Y8" i="45"/>
  <c r="O11" i="45"/>
  <c r="W13" i="45"/>
  <c r="S15" i="45"/>
  <c r="W18" i="45"/>
  <c r="K19" i="45"/>
  <c r="O10" i="45"/>
  <c r="W11" i="45"/>
  <c r="G15" i="45"/>
  <c r="O15" i="45"/>
  <c r="AA20" i="45"/>
  <c r="O26" i="45"/>
  <c r="S27" i="45"/>
  <c r="K10" i="45"/>
  <c r="Q16" i="45"/>
  <c r="G9" i="45"/>
  <c r="S9" i="45"/>
  <c r="Q11" i="45"/>
  <c r="G13" i="45"/>
  <c r="S13" i="45"/>
  <c r="W15" i="45"/>
  <c r="S18" i="45"/>
  <c r="U21" i="45"/>
  <c r="G22" i="45"/>
  <c r="W23" i="45"/>
  <c r="M12" i="45"/>
  <c r="M14" i="45"/>
  <c r="H40" i="45"/>
  <c r="H39" i="45"/>
  <c r="H38" i="45"/>
  <c r="I22" i="45"/>
  <c r="I19" i="45"/>
  <c r="I16" i="45"/>
  <c r="I26" i="45"/>
  <c r="M8" i="45"/>
  <c r="X40" i="45"/>
  <c r="X39" i="45"/>
  <c r="X38" i="45"/>
  <c r="Y22" i="45"/>
  <c r="Y19" i="45"/>
  <c r="I9" i="45"/>
  <c r="G10" i="45"/>
  <c r="Q10" i="45"/>
  <c r="W10" i="45"/>
  <c r="M11" i="45"/>
  <c r="I12" i="45"/>
  <c r="Y12" i="45"/>
  <c r="M13" i="45"/>
  <c r="I14" i="45"/>
  <c r="Y14" i="45"/>
  <c r="AA16" i="45"/>
  <c r="G17" i="45"/>
  <c r="Q18" i="45"/>
  <c r="Q19" i="45"/>
  <c r="Q20" i="45"/>
  <c r="O21" i="45"/>
  <c r="O22" i="45"/>
  <c r="W22" i="45"/>
  <c r="S23" i="45"/>
  <c r="M24" i="45"/>
  <c r="I25" i="45"/>
  <c r="E26" i="45"/>
  <c r="L39" i="45"/>
  <c r="M26" i="45"/>
  <c r="M22" i="45"/>
  <c r="L40" i="45"/>
  <c r="M21" i="45"/>
  <c r="L38" i="45"/>
  <c r="M19" i="45"/>
  <c r="AA9" i="45"/>
  <c r="D38" i="45"/>
  <c r="E24" i="45"/>
  <c r="E22" i="45"/>
  <c r="D39" i="45"/>
  <c r="D40" i="45"/>
  <c r="E16" i="45"/>
  <c r="T40" i="45"/>
  <c r="U24" i="45"/>
  <c r="U22" i="45"/>
  <c r="T38" i="45"/>
  <c r="T39" i="45"/>
  <c r="U16" i="45"/>
  <c r="E9" i="45"/>
  <c r="U9" i="45"/>
  <c r="M10" i="45"/>
  <c r="E12" i="45"/>
  <c r="U12" i="45"/>
  <c r="E14" i="45"/>
  <c r="U14" i="45"/>
  <c r="I15" i="45"/>
  <c r="Y15" i="45"/>
  <c r="K20" i="45"/>
  <c r="I21" i="45"/>
  <c r="Q21" i="45"/>
  <c r="K22" i="45"/>
  <c r="W24" i="45"/>
  <c r="AA25" i="45"/>
  <c r="K27" i="45"/>
  <c r="AA27" i="45"/>
  <c r="G28" i="45"/>
  <c r="U30" i="45"/>
  <c r="M9" i="45"/>
  <c r="E8" i="45"/>
  <c r="P40" i="45"/>
  <c r="P39" i="45"/>
  <c r="P38" i="45"/>
  <c r="Q22" i="45"/>
  <c r="Q24" i="45"/>
  <c r="U8" i="45"/>
  <c r="K9" i="45"/>
  <c r="Q9" i="45"/>
  <c r="I10" i="45"/>
  <c r="AA10" i="45"/>
  <c r="E11" i="45"/>
  <c r="K11" i="45"/>
  <c r="U11" i="45"/>
  <c r="AA11" i="45"/>
  <c r="K12" i="45"/>
  <c r="Q12" i="45"/>
  <c r="AA12" i="45"/>
  <c r="E13" i="45"/>
  <c r="K13" i="45"/>
  <c r="U13" i="45"/>
  <c r="AA13" i="45"/>
  <c r="K14" i="45"/>
  <c r="Q14" i="45"/>
  <c r="AA14" i="45"/>
  <c r="E15" i="45"/>
  <c r="K15" i="45"/>
  <c r="U15" i="45"/>
  <c r="AA15" i="45"/>
  <c r="M16" i="45"/>
  <c r="AA17" i="45"/>
  <c r="G18" i="45"/>
  <c r="AA18" i="45"/>
  <c r="E19" i="45"/>
  <c r="AA19" i="45"/>
  <c r="G20" i="45"/>
  <c r="E21" i="45"/>
  <c r="Y21" i="45"/>
  <c r="AA22" i="45"/>
  <c r="I33" i="45"/>
  <c r="Q33" i="45"/>
  <c r="M30" i="45"/>
  <c r="S16" i="45"/>
  <c r="M17" i="45"/>
  <c r="M18" i="45"/>
  <c r="G19" i="45"/>
  <c r="W19" i="45"/>
  <c r="M20" i="45"/>
  <c r="K21" i="45"/>
  <c r="M23" i="45"/>
  <c r="Y23" i="45"/>
  <c r="Y24" i="45"/>
  <c r="Q26" i="45"/>
  <c r="O28" i="45"/>
  <c r="W28" i="45"/>
  <c r="K29" i="45"/>
  <c r="S29" i="45"/>
  <c r="E30" i="45"/>
  <c r="I31" i="45"/>
  <c r="Q31" i="45"/>
  <c r="Y31" i="45"/>
  <c r="E32" i="45"/>
  <c r="M32" i="45"/>
  <c r="U32" i="45"/>
  <c r="F40" i="45"/>
  <c r="F39" i="45"/>
  <c r="F38" i="45"/>
  <c r="J40" i="45"/>
  <c r="J39" i="45"/>
  <c r="J38" i="45"/>
  <c r="K25" i="45"/>
  <c r="K23" i="45"/>
  <c r="N40" i="45"/>
  <c r="N39" i="45"/>
  <c r="N38" i="45"/>
  <c r="R40" i="45"/>
  <c r="R39" i="45"/>
  <c r="R38" i="45"/>
  <c r="V40" i="45"/>
  <c r="V39" i="45"/>
  <c r="V38" i="45"/>
  <c r="W21" i="45"/>
  <c r="Z40" i="45"/>
  <c r="Z39" i="45"/>
  <c r="Z38" i="45"/>
  <c r="AA23" i="45"/>
  <c r="AA21" i="45"/>
  <c r="G8" i="45"/>
  <c r="K8" i="45"/>
  <c r="O8" i="45"/>
  <c r="S8" i="45"/>
  <c r="W8" i="45"/>
  <c r="AA8" i="45"/>
  <c r="O16" i="45"/>
  <c r="I17" i="45"/>
  <c r="I18" i="45"/>
  <c r="Y18" i="45"/>
  <c r="S19" i="45"/>
  <c r="I20" i="45"/>
  <c r="G21" i="45"/>
  <c r="G23" i="45"/>
  <c r="O23" i="45"/>
  <c r="G24" i="45"/>
  <c r="S24" i="45"/>
  <c r="M25" i="45"/>
  <c r="K26" i="45"/>
  <c r="K16" i="45"/>
  <c r="E17" i="45"/>
  <c r="O17" i="45"/>
  <c r="E18" i="45"/>
  <c r="O18" i="45"/>
  <c r="U18" i="45"/>
  <c r="O19" i="45"/>
  <c r="E20" i="45"/>
  <c r="O20" i="45"/>
  <c r="U20" i="45"/>
  <c r="S21" i="45"/>
  <c r="S22" i="45"/>
  <c r="I23" i="45"/>
  <c r="I24" i="45"/>
  <c r="G25" i="45"/>
  <c r="O25" i="45"/>
  <c r="I27" i="45"/>
  <c r="Q27" i="45"/>
  <c r="Y27" i="45"/>
  <c r="E28" i="45"/>
  <c r="M28" i="45"/>
  <c r="U28" i="45"/>
  <c r="I29" i="45"/>
  <c r="Q29" i="45"/>
  <c r="K30" i="45"/>
  <c r="S30" i="45"/>
  <c r="AA30" i="45"/>
  <c r="G31" i="45"/>
  <c r="O31" i="45"/>
  <c r="W31" i="45"/>
  <c r="K32" i="45"/>
  <c r="S32" i="45"/>
  <c r="AA32" i="45"/>
  <c r="G33" i="45"/>
  <c r="O33" i="45"/>
  <c r="AA33" i="45"/>
  <c r="G34" i="45"/>
  <c r="O34" i="45"/>
  <c r="AA34" i="45"/>
  <c r="G35" i="45"/>
  <c r="O35" i="45"/>
  <c r="W35" i="45"/>
  <c r="K36" i="45"/>
  <c r="S36" i="45"/>
  <c r="I34" i="45"/>
  <c r="Q34" i="45"/>
  <c r="I35" i="45"/>
  <c r="Q35" i="45"/>
  <c r="Y35" i="45"/>
  <c r="E36" i="45"/>
  <c r="M36" i="45"/>
  <c r="U36" i="45"/>
  <c r="E23" i="45"/>
  <c r="U23" i="45"/>
  <c r="O24" i="45"/>
  <c r="E25" i="45"/>
  <c r="G26" i="45"/>
  <c r="E27" i="45"/>
  <c r="M27" i="45"/>
  <c r="U27" i="45"/>
  <c r="I28" i="45"/>
  <c r="Q28" i="45"/>
  <c r="Y28" i="45"/>
  <c r="E29" i="45"/>
  <c r="M29" i="45"/>
  <c r="AA29" i="45"/>
  <c r="G30" i="45"/>
  <c r="O30" i="45"/>
  <c r="W30" i="45"/>
  <c r="K31" i="45"/>
  <c r="S31" i="45"/>
  <c r="AA31" i="45"/>
  <c r="G32" i="45"/>
  <c r="O32" i="45"/>
  <c r="W32" i="45"/>
  <c r="K33" i="45"/>
  <c r="S33" i="45"/>
  <c r="K34" i="45"/>
  <c r="S34" i="45"/>
  <c r="K35" i="45"/>
  <c r="S35" i="45"/>
  <c r="AA35" i="45"/>
  <c r="G36" i="45"/>
  <c r="O36" i="45"/>
  <c r="AA36" i="45"/>
  <c r="Q23" i="45"/>
  <c r="K24" i="45"/>
  <c r="AA24" i="45"/>
  <c r="Q25" i="45"/>
  <c r="AA26" i="45"/>
  <c r="G27" i="45"/>
  <c r="O27" i="45"/>
  <c r="W27" i="45"/>
  <c r="K28" i="45"/>
  <c r="S28" i="45"/>
  <c r="AA28" i="45"/>
  <c r="G29" i="45"/>
  <c r="O29" i="45"/>
  <c r="I30" i="45"/>
  <c r="Q30" i="45"/>
  <c r="Y30" i="45"/>
  <c r="E31" i="45"/>
  <c r="M31" i="45"/>
  <c r="U31" i="45"/>
  <c r="I32" i="45"/>
  <c r="Q32" i="45"/>
  <c r="Y32" i="45"/>
  <c r="E33" i="45"/>
  <c r="M33" i="45"/>
  <c r="U33" i="45"/>
  <c r="E34" i="45"/>
  <c r="M34" i="45"/>
  <c r="U34" i="45"/>
  <c r="E35" i="45"/>
  <c r="M35" i="45"/>
  <c r="U35" i="45"/>
  <c r="I36" i="45"/>
  <c r="Q36" i="45"/>
  <c r="Y11" i="46"/>
  <c r="Y13" i="46"/>
  <c r="Y18" i="46"/>
  <c r="Y22" i="46"/>
  <c r="Y23" i="46"/>
  <c r="Y27" i="46"/>
  <c r="Y31" i="46"/>
  <c r="Y35" i="46"/>
  <c r="W11" i="46"/>
  <c r="W18" i="46"/>
  <c r="W22" i="46"/>
  <c r="W35" i="46"/>
  <c r="W10" i="46"/>
  <c r="W12" i="46"/>
  <c r="W14" i="46"/>
  <c r="W15" i="46"/>
  <c r="W19" i="46"/>
  <c r="W21" i="46"/>
  <c r="W24" i="46"/>
  <c r="W28" i="46"/>
  <c r="W30" i="46"/>
  <c r="W32" i="46"/>
  <c r="W13" i="46"/>
  <c r="W23" i="46"/>
  <c r="W27" i="46"/>
  <c r="W31" i="46"/>
  <c r="G9" i="46"/>
  <c r="O9" i="46"/>
  <c r="Y12" i="46"/>
  <c r="Y14" i="46"/>
  <c r="Y15" i="46"/>
  <c r="Y19" i="46"/>
  <c r="Y21" i="46"/>
  <c r="Y24" i="46"/>
  <c r="Y28" i="46"/>
  <c r="Y30" i="46"/>
  <c r="Y32" i="46"/>
  <c r="S10" i="46"/>
  <c r="AA10" i="46"/>
  <c r="O11" i="46"/>
  <c r="S12" i="46"/>
  <c r="G13" i="46"/>
  <c r="O13" i="46"/>
  <c r="S14" i="46"/>
  <c r="I9" i="46"/>
  <c r="M10" i="46"/>
  <c r="I11" i="46"/>
  <c r="M12" i="46"/>
  <c r="I13" i="46"/>
  <c r="M14" i="46"/>
  <c r="U15" i="46"/>
  <c r="O16" i="46"/>
  <c r="K9" i="46"/>
  <c r="S9" i="46"/>
  <c r="AA9" i="46"/>
  <c r="G10" i="46"/>
  <c r="O10" i="46"/>
  <c r="K11" i="46"/>
  <c r="S11" i="46"/>
  <c r="AA11" i="46"/>
  <c r="G12" i="46"/>
  <c r="O12" i="46"/>
  <c r="K13" i="46"/>
  <c r="S13" i="46"/>
  <c r="AA13" i="46"/>
  <c r="G14" i="46"/>
  <c r="O14" i="46"/>
  <c r="K16" i="46"/>
  <c r="S16" i="46"/>
  <c r="K10" i="46"/>
  <c r="G11" i="46"/>
  <c r="K12" i="46"/>
  <c r="AA12" i="46"/>
  <c r="K14" i="46"/>
  <c r="AA14" i="46"/>
  <c r="Q9" i="46"/>
  <c r="E10" i="46"/>
  <c r="U10" i="46"/>
  <c r="Q11" i="46"/>
  <c r="E12" i="46"/>
  <c r="U12" i="46"/>
  <c r="Q13" i="46"/>
  <c r="E14" i="46"/>
  <c r="U14" i="46"/>
  <c r="E15" i="46"/>
  <c r="M15" i="46"/>
  <c r="I15" i="46"/>
  <c r="E9" i="46"/>
  <c r="M9" i="46"/>
  <c r="U9" i="46"/>
  <c r="I10" i="46"/>
  <c r="Q10" i="46"/>
  <c r="E11" i="46"/>
  <c r="M11" i="46"/>
  <c r="U11" i="46"/>
  <c r="I12" i="46"/>
  <c r="Q12" i="46"/>
  <c r="E13" i="46"/>
  <c r="M13" i="46"/>
  <c r="U13" i="46"/>
  <c r="I14" i="46"/>
  <c r="Q14" i="46"/>
  <c r="D40" i="46"/>
  <c r="D39" i="46"/>
  <c r="D38" i="46"/>
  <c r="E24" i="46"/>
  <c r="L40" i="46"/>
  <c r="L39" i="46"/>
  <c r="L38" i="46"/>
  <c r="M23" i="46"/>
  <c r="X40" i="46"/>
  <c r="X39" i="46"/>
  <c r="X38" i="46"/>
  <c r="O15" i="46"/>
  <c r="E16" i="46"/>
  <c r="U16" i="46"/>
  <c r="AA16" i="46"/>
  <c r="G17" i="46"/>
  <c r="O17" i="46"/>
  <c r="K18" i="46"/>
  <c r="S18" i="46"/>
  <c r="AA18" i="46"/>
  <c r="G19" i="46"/>
  <c r="O19" i="46"/>
  <c r="K20" i="46"/>
  <c r="S20" i="46"/>
  <c r="AA20" i="46"/>
  <c r="G21" i="46"/>
  <c r="O21" i="46"/>
  <c r="H40" i="46"/>
  <c r="H39" i="46"/>
  <c r="H38" i="46"/>
  <c r="I27" i="46"/>
  <c r="I24" i="46"/>
  <c r="P40" i="46"/>
  <c r="P39" i="46"/>
  <c r="P38" i="46"/>
  <c r="Q24" i="46"/>
  <c r="Q23" i="46"/>
  <c r="Q27" i="46"/>
  <c r="T40" i="46"/>
  <c r="T39" i="46"/>
  <c r="T38" i="46"/>
  <c r="U23" i="46"/>
  <c r="E8" i="46"/>
  <c r="I8" i="46"/>
  <c r="M8" i="46"/>
  <c r="Q8" i="46"/>
  <c r="U8" i="46"/>
  <c r="Y8" i="46"/>
  <c r="K15" i="46"/>
  <c r="AA15" i="46"/>
  <c r="Q16" i="46"/>
  <c r="I17" i="46"/>
  <c r="E18" i="46"/>
  <c r="M18" i="46"/>
  <c r="U18" i="46"/>
  <c r="I19" i="46"/>
  <c r="Q19" i="46"/>
  <c r="E20" i="46"/>
  <c r="M20" i="46"/>
  <c r="U20" i="46"/>
  <c r="I21" i="46"/>
  <c r="Q21" i="46"/>
  <c r="F40" i="46"/>
  <c r="F39" i="46"/>
  <c r="F38" i="46"/>
  <c r="G25" i="46"/>
  <c r="G24" i="46"/>
  <c r="G26" i="46"/>
  <c r="N40" i="46"/>
  <c r="N39" i="46"/>
  <c r="N38" i="46"/>
  <c r="O26" i="46"/>
  <c r="O25" i="46"/>
  <c r="O23" i="46"/>
  <c r="V40" i="46"/>
  <c r="V39" i="46"/>
  <c r="V38" i="46"/>
  <c r="G15" i="46"/>
  <c r="Q15" i="46"/>
  <c r="G16" i="46"/>
  <c r="M16" i="46"/>
  <c r="K17" i="46"/>
  <c r="AA17" i="46"/>
  <c r="G18" i="46"/>
  <c r="O18" i="46"/>
  <c r="K19" i="46"/>
  <c r="S19" i="46"/>
  <c r="AA19" i="46"/>
  <c r="G20" i="46"/>
  <c r="O20" i="46"/>
  <c r="K21" i="46"/>
  <c r="S21" i="46"/>
  <c r="AA21" i="46"/>
  <c r="J40" i="46"/>
  <c r="J39" i="46"/>
  <c r="J38" i="46"/>
  <c r="R40" i="46"/>
  <c r="R39" i="46"/>
  <c r="R38" i="46"/>
  <c r="S23" i="46"/>
  <c r="Z40" i="46"/>
  <c r="Z39" i="46"/>
  <c r="Z38" i="46"/>
  <c r="AA23" i="46"/>
  <c r="G8" i="46"/>
  <c r="K8" i="46"/>
  <c r="O8" i="46"/>
  <c r="S8" i="46"/>
  <c r="W8" i="46"/>
  <c r="AA8" i="46"/>
  <c r="S15" i="46"/>
  <c r="I16" i="46"/>
  <c r="E17" i="46"/>
  <c r="M17" i="46"/>
  <c r="I18" i="46"/>
  <c r="Q18" i="46"/>
  <c r="E19" i="46"/>
  <c r="M19" i="46"/>
  <c r="U19" i="46"/>
  <c r="I20" i="46"/>
  <c r="Q20" i="46"/>
  <c r="E21" i="46"/>
  <c r="M21" i="46"/>
  <c r="U21" i="46"/>
  <c r="G22" i="46"/>
  <c r="O22" i="46"/>
  <c r="G23" i="46"/>
  <c r="K25" i="46"/>
  <c r="E27" i="46"/>
  <c r="M27" i="46"/>
  <c r="U27" i="46"/>
  <c r="I22" i="46"/>
  <c r="Q22" i="46"/>
  <c r="I23" i="46"/>
  <c r="K26" i="46"/>
  <c r="AA26" i="46"/>
  <c r="K22" i="46"/>
  <c r="S22" i="46"/>
  <c r="AA22" i="46"/>
  <c r="K23" i="46"/>
  <c r="E22" i="46"/>
  <c r="M22" i="46"/>
  <c r="U22" i="46"/>
  <c r="E23" i="46"/>
  <c r="M24" i="46"/>
  <c r="U24" i="46"/>
  <c r="O24" i="46"/>
  <c r="E25" i="46"/>
  <c r="M26" i="46"/>
  <c r="G27" i="46"/>
  <c r="I28" i="46"/>
  <c r="Q28" i="46"/>
  <c r="E29" i="46"/>
  <c r="M29" i="46"/>
  <c r="I30" i="46"/>
  <c r="Q30" i="46"/>
  <c r="E31" i="46"/>
  <c r="M31" i="46"/>
  <c r="U31" i="46"/>
  <c r="I32" i="46"/>
  <c r="Q32" i="46"/>
  <c r="E33" i="46"/>
  <c r="M33" i="46"/>
  <c r="U33" i="46"/>
  <c r="I34" i="46"/>
  <c r="Q34" i="46"/>
  <c r="E35" i="46"/>
  <c r="M35" i="46"/>
  <c r="U35" i="46"/>
  <c r="I36" i="46"/>
  <c r="Q36" i="46"/>
  <c r="K24" i="46"/>
  <c r="AA24" i="46"/>
  <c r="Q25" i="46"/>
  <c r="I26" i="46"/>
  <c r="S27" i="46"/>
  <c r="K28" i="46"/>
  <c r="S28" i="46"/>
  <c r="AA28" i="46"/>
  <c r="G29" i="46"/>
  <c r="O29" i="46"/>
  <c r="K30" i="46"/>
  <c r="S30" i="46"/>
  <c r="AA30" i="46"/>
  <c r="G31" i="46"/>
  <c r="O31" i="46"/>
  <c r="K32" i="46"/>
  <c r="S32" i="46"/>
  <c r="AA32" i="46"/>
  <c r="G33" i="46"/>
  <c r="O33" i="46"/>
  <c r="K34" i="46"/>
  <c r="S34" i="46"/>
  <c r="AA34" i="46"/>
  <c r="G35" i="46"/>
  <c r="O35" i="46"/>
  <c r="K36" i="46"/>
  <c r="S36" i="46"/>
  <c r="M25" i="46"/>
  <c r="E26" i="46"/>
  <c r="O27" i="46"/>
  <c r="E28" i="46"/>
  <c r="M28" i="46"/>
  <c r="U28" i="46"/>
  <c r="I29" i="46"/>
  <c r="Q29" i="46"/>
  <c r="E30" i="46"/>
  <c r="M30" i="46"/>
  <c r="U30" i="46"/>
  <c r="I31" i="46"/>
  <c r="Q31" i="46"/>
  <c r="E32" i="46"/>
  <c r="M32" i="46"/>
  <c r="U32" i="46"/>
  <c r="I33" i="46"/>
  <c r="Q33" i="46"/>
  <c r="E34" i="46"/>
  <c r="M34" i="46"/>
  <c r="U34" i="46"/>
  <c r="I35" i="46"/>
  <c r="Q35" i="46"/>
  <c r="E36" i="46"/>
  <c r="M36" i="46"/>
  <c r="U36" i="46"/>
  <c r="S24" i="46"/>
  <c r="I25" i="46"/>
  <c r="AA25" i="46"/>
  <c r="Q26" i="46"/>
  <c r="K27" i="46"/>
  <c r="AA27" i="46"/>
  <c r="G28" i="46"/>
  <c r="O28" i="46"/>
  <c r="K29" i="46"/>
  <c r="S29" i="46"/>
  <c r="AA29" i="46"/>
  <c r="G30" i="46"/>
  <c r="O30" i="46"/>
  <c r="K31" i="46"/>
  <c r="S31" i="46"/>
  <c r="AA31" i="46"/>
  <c r="G32" i="46"/>
  <c r="O32" i="46"/>
  <c r="K33" i="46"/>
  <c r="S33" i="46"/>
  <c r="AA33" i="46"/>
  <c r="G34" i="46"/>
  <c r="O34" i="46"/>
  <c r="K35" i="46"/>
  <c r="S35" i="46"/>
  <c r="AA35" i="46"/>
  <c r="G36" i="46"/>
  <c r="O36" i="46"/>
  <c r="AA36" i="46"/>
  <c r="AA16" i="43"/>
  <c r="G16" i="43"/>
  <c r="K31" i="43"/>
  <c r="I19" i="43"/>
  <c r="L40" i="43"/>
  <c r="L41" i="43"/>
  <c r="M30" i="43"/>
  <c r="M26" i="43"/>
  <c r="M17" i="43"/>
  <c r="M11" i="43"/>
  <c r="M9" i="43"/>
  <c r="L39" i="43"/>
  <c r="M21" i="43"/>
  <c r="M14" i="43"/>
  <c r="M13" i="43"/>
  <c r="M8" i="43"/>
  <c r="M19" i="43"/>
  <c r="M10" i="43"/>
  <c r="E12" i="43"/>
  <c r="G10" i="43"/>
  <c r="G8" i="43"/>
  <c r="G20" i="43"/>
  <c r="G9" i="43"/>
  <c r="O10" i="43"/>
  <c r="O8" i="43"/>
  <c r="O15" i="43"/>
  <c r="O25" i="43"/>
  <c r="O18" i="43"/>
  <c r="O9" i="43"/>
  <c r="AA10" i="43"/>
  <c r="AA8" i="43"/>
  <c r="AA9" i="43"/>
  <c r="AA21" i="43"/>
  <c r="AA20" i="43"/>
  <c r="G11" i="43"/>
  <c r="O11" i="43"/>
  <c r="AA11" i="43"/>
  <c r="K18" i="43"/>
  <c r="AA23" i="43"/>
  <c r="G27" i="43"/>
  <c r="G31" i="43"/>
  <c r="D39" i="43"/>
  <c r="E30" i="43"/>
  <c r="D40" i="43"/>
  <c r="D41" i="43"/>
  <c r="E11" i="43"/>
  <c r="E9" i="43"/>
  <c r="E22" i="43"/>
  <c r="E26" i="43"/>
  <c r="E19" i="43"/>
  <c r="E8" i="43"/>
  <c r="E21" i="43"/>
  <c r="E10" i="43"/>
  <c r="M12" i="43"/>
  <c r="E14" i="43"/>
  <c r="E24" i="43"/>
  <c r="H41" i="43"/>
  <c r="H40" i="43"/>
  <c r="H39" i="43"/>
  <c r="I22" i="43"/>
  <c r="I21" i="43"/>
  <c r="I14" i="43"/>
  <c r="I13" i="43"/>
  <c r="I11" i="43"/>
  <c r="I9" i="43"/>
  <c r="I24" i="43"/>
  <c r="I17" i="43"/>
  <c r="I8" i="43"/>
  <c r="P41" i="43"/>
  <c r="P40" i="43"/>
  <c r="P39" i="43"/>
  <c r="Q11" i="43"/>
  <c r="Q9" i="43"/>
  <c r="Q8" i="43"/>
  <c r="I10" i="43"/>
  <c r="Q10" i="43"/>
  <c r="I12" i="43"/>
  <c r="K13" i="43"/>
  <c r="T41" i="43"/>
  <c r="T39" i="43"/>
  <c r="T40" i="43"/>
  <c r="U11" i="43"/>
  <c r="U9" i="43"/>
  <c r="U8" i="43"/>
  <c r="U10" i="43"/>
  <c r="K10" i="43"/>
  <c r="K8" i="43"/>
  <c r="K27" i="43"/>
  <c r="K16" i="43"/>
  <c r="K9" i="43"/>
  <c r="S10" i="43"/>
  <c r="S8" i="43"/>
  <c r="S9" i="43"/>
  <c r="K11" i="43"/>
  <c r="S11" i="43"/>
  <c r="AA12" i="43"/>
  <c r="E13" i="43"/>
  <c r="K14" i="43"/>
  <c r="K15" i="43"/>
  <c r="E17" i="43"/>
  <c r="O17" i="43"/>
  <c r="M23" i="43"/>
  <c r="AA26" i="43"/>
  <c r="K28" i="43"/>
  <c r="K32" i="43"/>
  <c r="AA32" i="43"/>
  <c r="O33" i="43"/>
  <c r="AA33" i="43"/>
  <c r="G34" i="43"/>
  <c r="G13" i="43"/>
  <c r="G14" i="43"/>
  <c r="AA14" i="43"/>
  <c r="M16" i="43"/>
  <c r="K17" i="43"/>
  <c r="AA17" i="43"/>
  <c r="O19" i="43"/>
  <c r="I20" i="43"/>
  <c r="G21" i="43"/>
  <c r="G22" i="43"/>
  <c r="M22" i="43"/>
  <c r="K24" i="43"/>
  <c r="E25" i="43"/>
  <c r="K25" i="43"/>
  <c r="K26" i="43"/>
  <c r="M27" i="43"/>
  <c r="E28" i="43"/>
  <c r="AA30" i="43"/>
  <c r="AA15" i="43"/>
  <c r="K21" i="43"/>
  <c r="K22" i="43"/>
  <c r="I25" i="43"/>
  <c r="I26" i="43"/>
  <c r="I30" i="43"/>
  <c r="G33" i="43"/>
  <c r="F41" i="43"/>
  <c r="F40" i="43"/>
  <c r="F39" i="43"/>
  <c r="G28" i="43"/>
  <c r="J41" i="43"/>
  <c r="J40" i="43"/>
  <c r="J39" i="43"/>
  <c r="N41" i="43"/>
  <c r="N40" i="43"/>
  <c r="N39" i="43"/>
  <c r="O31" i="43"/>
  <c r="R41" i="43"/>
  <c r="R40" i="43"/>
  <c r="R39" i="43"/>
  <c r="Z41" i="43"/>
  <c r="Z40" i="43"/>
  <c r="Z39" i="43"/>
  <c r="AA29" i="43"/>
  <c r="O12" i="43"/>
  <c r="G15" i="43"/>
  <c r="M15" i="43"/>
  <c r="I16" i="43"/>
  <c r="G17" i="43"/>
  <c r="V41" i="43"/>
  <c r="V40" i="43"/>
  <c r="V39" i="43"/>
  <c r="W17" i="43"/>
  <c r="G18" i="43"/>
  <c r="M18" i="43"/>
  <c r="AA18" i="43"/>
  <c r="K19" i="43"/>
  <c r="E20" i="43"/>
  <c r="O20" i="43"/>
  <c r="I23" i="43"/>
  <c r="O23" i="43"/>
  <c r="G24" i="43"/>
  <c r="M24" i="43"/>
  <c r="M25" i="43"/>
  <c r="AA25" i="43"/>
  <c r="W26" i="43"/>
  <c r="I27" i="43"/>
  <c r="O27" i="43"/>
  <c r="E29" i="43"/>
  <c r="K29" i="43"/>
  <c r="M31" i="43"/>
  <c r="E15" i="43"/>
  <c r="E18" i="43"/>
  <c r="M20" i="43"/>
  <c r="G12" i="43"/>
  <c r="K12" i="43"/>
  <c r="O13" i="43"/>
  <c r="O14" i="43"/>
  <c r="I15" i="43"/>
  <c r="E16" i="43"/>
  <c r="O16" i="43"/>
  <c r="X41" i="43"/>
  <c r="X40" i="43"/>
  <c r="X39" i="43"/>
  <c r="I18" i="43"/>
  <c r="G19" i="43"/>
  <c r="AA19" i="43"/>
  <c r="K20" i="43"/>
  <c r="O21" i="43"/>
  <c r="O22" i="43"/>
  <c r="E23" i="43"/>
  <c r="K23" i="43"/>
  <c r="O24" i="43"/>
  <c r="G25" i="43"/>
  <c r="G26" i="43"/>
  <c r="Y26" i="43"/>
  <c r="I28" i="43"/>
  <c r="O28" i="43"/>
  <c r="AA28" i="43"/>
  <c r="G29" i="43"/>
  <c r="G30" i="43"/>
  <c r="I32" i="43"/>
  <c r="Y32" i="43"/>
  <c r="E33" i="43"/>
  <c r="M33" i="43"/>
  <c r="E34" i="43"/>
  <c r="M34" i="43"/>
  <c r="E35" i="43"/>
  <c r="M35" i="43"/>
  <c r="E36" i="43"/>
  <c r="M36" i="43"/>
  <c r="I37" i="43"/>
  <c r="O34" i="43"/>
  <c r="AA34" i="43"/>
  <c r="G35" i="43"/>
  <c r="O35" i="43"/>
  <c r="AA35" i="43"/>
  <c r="G36" i="43"/>
  <c r="O36" i="43"/>
  <c r="W36" i="43"/>
  <c r="K37" i="43"/>
  <c r="AA22" i="43"/>
  <c r="AA24" i="43"/>
  <c r="O26" i="43"/>
  <c r="E27" i="43"/>
  <c r="AA27" i="43"/>
  <c r="M29" i="43"/>
  <c r="O30" i="43"/>
  <c r="I31" i="43"/>
  <c r="E32" i="43"/>
  <c r="M32" i="43"/>
  <c r="I33" i="43"/>
  <c r="I34" i="43"/>
  <c r="I35" i="43"/>
  <c r="I36" i="43"/>
  <c r="Y36" i="43"/>
  <c r="E37" i="43"/>
  <c r="M37" i="43"/>
  <c r="AA37" i="43"/>
  <c r="M28" i="43"/>
  <c r="I29" i="43"/>
  <c r="K30" i="43"/>
  <c r="E31" i="43"/>
  <c r="AA31" i="43"/>
  <c r="G32" i="43"/>
  <c r="O32" i="43"/>
  <c r="W32" i="43"/>
  <c r="K33" i="43"/>
  <c r="K34" i="43"/>
  <c r="K35" i="43"/>
  <c r="K36" i="43"/>
  <c r="AA36" i="43"/>
  <c r="G37" i="43"/>
  <c r="O37" i="43"/>
  <c r="G10" i="44"/>
  <c r="AA13" i="44"/>
  <c r="E9" i="44"/>
  <c r="M18" i="44"/>
  <c r="U9" i="44"/>
  <c r="I10" i="44"/>
  <c r="Q10" i="44"/>
  <c r="E11" i="44"/>
  <c r="M11" i="44"/>
  <c r="U11" i="44"/>
  <c r="I12" i="44"/>
  <c r="I14" i="44"/>
  <c r="I18" i="44"/>
  <c r="I20" i="44"/>
  <c r="O10" i="44"/>
  <c r="K11" i="44"/>
  <c r="K26" i="44"/>
  <c r="AA8" i="44"/>
  <c r="G9" i="44"/>
  <c r="O9" i="44"/>
  <c r="K10" i="44"/>
  <c r="S10" i="44"/>
  <c r="AA10" i="44"/>
  <c r="G11" i="44"/>
  <c r="O13" i="44"/>
  <c r="O15" i="44"/>
  <c r="O19" i="44"/>
  <c r="AA11" i="44"/>
  <c r="K13" i="44"/>
  <c r="M20" i="44"/>
  <c r="Q9" i="44"/>
  <c r="E10" i="44"/>
  <c r="M10" i="44"/>
  <c r="U10" i="44"/>
  <c r="I11" i="44"/>
  <c r="Q11" i="44"/>
  <c r="E12" i="44"/>
  <c r="E14" i="44"/>
  <c r="F41" i="44"/>
  <c r="F40" i="44"/>
  <c r="F39" i="44"/>
  <c r="G27" i="44"/>
  <c r="G24" i="44"/>
  <c r="G15" i="44"/>
  <c r="R41" i="44"/>
  <c r="R40" i="44"/>
  <c r="R39" i="44"/>
  <c r="I13" i="44"/>
  <c r="M14" i="44"/>
  <c r="K15" i="44"/>
  <c r="I16" i="44"/>
  <c r="E21" i="44"/>
  <c r="I27" i="44"/>
  <c r="G8" i="44"/>
  <c r="K8" i="44"/>
  <c r="O8" i="44"/>
  <c r="S8" i="44"/>
  <c r="I9" i="44"/>
  <c r="M9" i="44"/>
  <c r="O12" i="44"/>
  <c r="E13" i="44"/>
  <c r="O14" i="44"/>
  <c r="E15" i="44"/>
  <c r="E16" i="44"/>
  <c r="K17" i="44"/>
  <c r="W17" i="44"/>
  <c r="O18" i="44"/>
  <c r="I19" i="44"/>
  <c r="G21" i="44"/>
  <c r="O22" i="44"/>
  <c r="K25" i="44"/>
  <c r="N41" i="44"/>
  <c r="N40" i="44"/>
  <c r="N39" i="44"/>
  <c r="O26" i="44"/>
  <c r="O24" i="44"/>
  <c r="Z41" i="44"/>
  <c r="Z40" i="44"/>
  <c r="Z39" i="44"/>
  <c r="AA24" i="44"/>
  <c r="M12" i="44"/>
  <c r="O16" i="44"/>
  <c r="O17" i="44"/>
  <c r="G19" i="44"/>
  <c r="AA21" i="44"/>
  <c r="G23" i="44"/>
  <c r="D39" i="44"/>
  <c r="E25" i="44"/>
  <c r="D40" i="44"/>
  <c r="D41" i="44"/>
  <c r="H41" i="44"/>
  <c r="H40" i="44"/>
  <c r="H39" i="44"/>
  <c r="I25" i="44"/>
  <c r="L40" i="44"/>
  <c r="L41" i="44"/>
  <c r="M22" i="44"/>
  <c r="L39" i="44"/>
  <c r="M28" i="44"/>
  <c r="P41" i="44"/>
  <c r="P40" i="44"/>
  <c r="P39" i="44"/>
  <c r="T41" i="44"/>
  <c r="T39" i="44"/>
  <c r="T40" i="44"/>
  <c r="X41" i="44"/>
  <c r="X40" i="44"/>
  <c r="X39" i="44"/>
  <c r="K12" i="44"/>
  <c r="AA12" i="44"/>
  <c r="K14" i="44"/>
  <c r="AA15" i="44"/>
  <c r="E17" i="44"/>
  <c r="Y17" i="44"/>
  <c r="E18" i="44"/>
  <c r="K19" i="44"/>
  <c r="O20" i="44"/>
  <c r="I21" i="44"/>
  <c r="O21" i="44"/>
  <c r="I22" i="44"/>
  <c r="K23" i="44"/>
  <c r="J41" i="44"/>
  <c r="J40" i="44"/>
  <c r="J39" i="44"/>
  <c r="K24" i="44"/>
  <c r="V41" i="44"/>
  <c r="V40" i="44"/>
  <c r="V39" i="44"/>
  <c r="I17" i="44"/>
  <c r="AA19" i="44"/>
  <c r="E8" i="44"/>
  <c r="I8" i="44"/>
  <c r="M8" i="44"/>
  <c r="Q8" i="44"/>
  <c r="U8" i="44"/>
  <c r="O11" i="44"/>
  <c r="S11" i="44"/>
  <c r="G12" i="44"/>
  <c r="G13" i="44"/>
  <c r="M13" i="44"/>
  <c r="G14" i="44"/>
  <c r="I15" i="44"/>
  <c r="M16" i="44"/>
  <c r="G17" i="44"/>
  <c r="AA17" i="44"/>
  <c r="E19" i="44"/>
  <c r="E20" i="44"/>
  <c r="K21" i="44"/>
  <c r="E22" i="44"/>
  <c r="E23" i="44"/>
  <c r="AA23" i="44"/>
  <c r="AA14" i="44"/>
  <c r="K16" i="44"/>
  <c r="AA16" i="44"/>
  <c r="K18" i="44"/>
  <c r="AA18" i="44"/>
  <c r="K20" i="44"/>
  <c r="AA20" i="44"/>
  <c r="K22" i="44"/>
  <c r="AA22" i="44"/>
  <c r="E24" i="44"/>
  <c r="M24" i="44"/>
  <c r="M25" i="44"/>
  <c r="AA25" i="44"/>
  <c r="G26" i="44"/>
  <c r="K27" i="44"/>
  <c r="E28" i="44"/>
  <c r="M15" i="44"/>
  <c r="G16" i="44"/>
  <c r="M17" i="44"/>
  <c r="G18" i="44"/>
  <c r="M19" i="44"/>
  <c r="G20" i="44"/>
  <c r="M21" i="44"/>
  <c r="G22" i="44"/>
  <c r="M23" i="44"/>
  <c r="G25" i="44"/>
  <c r="AA27" i="44"/>
  <c r="I23" i="44"/>
  <c r="I24" i="44"/>
  <c r="O27" i="44"/>
  <c r="I28" i="44"/>
  <c r="K29" i="44"/>
  <c r="AA29" i="44"/>
  <c r="G30" i="44"/>
  <c r="O30" i="44"/>
  <c r="K31" i="44"/>
  <c r="AA31" i="44"/>
  <c r="G32" i="44"/>
  <c r="O32" i="44"/>
  <c r="K33" i="44"/>
  <c r="AA33" i="44"/>
  <c r="G34" i="44"/>
  <c r="O34" i="44"/>
  <c r="K35" i="44"/>
  <c r="AA35" i="44"/>
  <c r="G36" i="44"/>
  <c r="O36" i="44"/>
  <c r="K37" i="44"/>
  <c r="M26" i="44"/>
  <c r="E27" i="44"/>
  <c r="O28" i="44"/>
  <c r="E29" i="44"/>
  <c r="M29" i="44"/>
  <c r="I30" i="44"/>
  <c r="E31" i="44"/>
  <c r="M31" i="44"/>
  <c r="I32" i="44"/>
  <c r="E33" i="44"/>
  <c r="M33" i="44"/>
  <c r="I34" i="44"/>
  <c r="E35" i="44"/>
  <c r="M35" i="44"/>
  <c r="I36" i="44"/>
  <c r="E37" i="44"/>
  <c r="M37" i="44"/>
  <c r="I26" i="44"/>
  <c r="AA26" i="44"/>
  <c r="K28" i="44"/>
  <c r="AA28" i="44"/>
  <c r="G29" i="44"/>
  <c r="O29" i="44"/>
  <c r="K30" i="44"/>
  <c r="AA30" i="44"/>
  <c r="G31" i="44"/>
  <c r="O31" i="44"/>
  <c r="K32" i="44"/>
  <c r="AA32" i="44"/>
  <c r="G33" i="44"/>
  <c r="O33" i="44"/>
  <c r="K34" i="44"/>
  <c r="AA34" i="44"/>
  <c r="G35" i="44"/>
  <c r="O35" i="44"/>
  <c r="K36" i="44"/>
  <c r="AA36" i="44"/>
  <c r="G37" i="44"/>
  <c r="O37" i="44"/>
  <c r="AA37" i="44"/>
  <c r="O25" i="44"/>
  <c r="E26" i="44"/>
  <c r="M27" i="44"/>
  <c r="G28" i="44"/>
  <c r="I29" i="44"/>
  <c r="E30" i="44"/>
  <c r="M30" i="44"/>
  <c r="I31" i="44"/>
  <c r="E32" i="44"/>
  <c r="M32" i="44"/>
  <c r="I33" i="44"/>
  <c r="E34" i="44"/>
  <c r="M34" i="44"/>
  <c r="I35" i="44"/>
  <c r="E36" i="44"/>
  <c r="M36" i="44"/>
  <c r="I37" i="44"/>
  <c r="E8" i="41"/>
  <c r="I9" i="41"/>
  <c r="Q9" i="41"/>
  <c r="E10" i="41"/>
  <c r="M10" i="41"/>
  <c r="I11" i="41"/>
  <c r="Q11" i="41"/>
  <c r="E12" i="41"/>
  <c r="M12" i="41"/>
  <c r="I14" i="41"/>
  <c r="Q14" i="41"/>
  <c r="E15" i="41"/>
  <c r="E16" i="41"/>
  <c r="M16" i="41"/>
  <c r="F20" i="41"/>
  <c r="K9" i="41"/>
  <c r="S9" i="41"/>
  <c r="G10" i="41"/>
  <c r="O10" i="41"/>
  <c r="K11" i="41"/>
  <c r="S11" i="41"/>
  <c r="G12" i="41"/>
  <c r="O12" i="41"/>
  <c r="K14" i="41"/>
  <c r="S14" i="41"/>
  <c r="S15" i="41"/>
  <c r="G16" i="41"/>
  <c r="O16" i="41"/>
  <c r="M9" i="41"/>
  <c r="I10" i="41"/>
  <c r="Q10" i="41"/>
  <c r="E11" i="41"/>
  <c r="M11" i="41"/>
  <c r="I12" i="41"/>
  <c r="Q12" i="41"/>
  <c r="E14" i="41"/>
  <c r="M14" i="41"/>
  <c r="I16" i="41"/>
  <c r="Q16" i="41"/>
  <c r="O9" i="41"/>
  <c r="K10" i="41"/>
  <c r="S10" i="41"/>
  <c r="G11" i="41"/>
  <c r="O11" i="41"/>
  <c r="K12" i="41"/>
  <c r="S12" i="41"/>
  <c r="G14" i="41"/>
  <c r="O14" i="41"/>
  <c r="K16" i="41"/>
  <c r="S16" i="41"/>
  <c r="D18" i="41"/>
  <c r="L18" i="41"/>
  <c r="D19" i="41"/>
  <c r="L19" i="41"/>
  <c r="D20" i="41"/>
  <c r="L20" i="41"/>
  <c r="G8" i="41"/>
  <c r="K8" i="41"/>
  <c r="O8" i="41"/>
  <c r="S8" i="41"/>
  <c r="F18" i="41"/>
  <c r="N18" i="41"/>
  <c r="F19" i="41"/>
  <c r="N19" i="41"/>
  <c r="H18" i="41"/>
  <c r="P18" i="41"/>
  <c r="H19" i="41"/>
  <c r="P19" i="41"/>
  <c r="H20" i="41"/>
  <c r="P20" i="41"/>
  <c r="J18" i="41"/>
  <c r="R18" i="41"/>
  <c r="J19" i="41"/>
  <c r="R19" i="41"/>
  <c r="I10" i="42"/>
  <c r="G9" i="42"/>
  <c r="E10" i="42"/>
  <c r="M10" i="42"/>
  <c r="Q10" i="42"/>
  <c r="G11" i="42"/>
  <c r="O11" i="42"/>
  <c r="S11" i="42"/>
  <c r="K11" i="42"/>
  <c r="E8" i="42"/>
  <c r="P20" i="42"/>
  <c r="P19" i="42"/>
  <c r="P18" i="42"/>
  <c r="Q14" i="42"/>
  <c r="Q11" i="42"/>
  <c r="Q9" i="42"/>
  <c r="Q12" i="42"/>
  <c r="O12" i="42"/>
  <c r="O10" i="42"/>
  <c r="O8" i="42"/>
  <c r="O14" i="42"/>
  <c r="S9" i="42"/>
  <c r="L20" i="42"/>
  <c r="L19" i="42"/>
  <c r="L18" i="42"/>
  <c r="M14" i="42"/>
  <c r="M11" i="42"/>
  <c r="M9" i="42"/>
  <c r="M12" i="42"/>
  <c r="Q8" i="42"/>
  <c r="K12" i="42"/>
  <c r="K10" i="42"/>
  <c r="K8" i="42"/>
  <c r="K14" i="42"/>
  <c r="O9" i="42"/>
  <c r="H20" i="42"/>
  <c r="H19" i="42"/>
  <c r="H18" i="42"/>
  <c r="I14" i="42"/>
  <c r="I11" i="42"/>
  <c r="I9" i="42"/>
  <c r="I12" i="42"/>
  <c r="M8" i="42"/>
  <c r="G12" i="42"/>
  <c r="G10" i="42"/>
  <c r="G8" i="42"/>
  <c r="G14" i="42"/>
  <c r="K9" i="42"/>
  <c r="D20" i="42"/>
  <c r="D19" i="42"/>
  <c r="D18" i="42"/>
  <c r="E14" i="42"/>
  <c r="E11" i="42"/>
  <c r="E9" i="42"/>
  <c r="E15" i="42"/>
  <c r="E12" i="42"/>
  <c r="S15" i="42"/>
  <c r="S12" i="42"/>
  <c r="S10" i="42"/>
  <c r="S8" i="42"/>
  <c r="S14" i="42"/>
  <c r="E16" i="42"/>
  <c r="M16" i="42"/>
  <c r="F20" i="42"/>
  <c r="F19" i="42"/>
  <c r="F18" i="42"/>
  <c r="J20" i="42"/>
  <c r="J19" i="42"/>
  <c r="J18" i="42"/>
  <c r="N20" i="42"/>
  <c r="N19" i="42"/>
  <c r="N18" i="42"/>
  <c r="R20" i="42"/>
  <c r="R19" i="42"/>
  <c r="R18" i="42"/>
  <c r="G16" i="42"/>
  <c r="O16" i="42"/>
  <c r="I16" i="42"/>
  <c r="Q16" i="42"/>
  <c r="K16" i="42"/>
  <c r="S16" i="42"/>
  <c r="D19" i="39"/>
  <c r="L19" i="39"/>
  <c r="D20" i="39"/>
  <c r="L20" i="39"/>
  <c r="D21" i="39"/>
  <c r="L21" i="39"/>
  <c r="G8" i="39"/>
  <c r="K8" i="39"/>
  <c r="O8" i="39"/>
  <c r="S8" i="39"/>
  <c r="F19" i="39"/>
  <c r="N19" i="39"/>
  <c r="F20" i="39"/>
  <c r="N20" i="39"/>
  <c r="F21" i="39"/>
  <c r="N21" i="39"/>
  <c r="H19" i="39"/>
  <c r="P19" i="39"/>
  <c r="H20" i="39"/>
  <c r="P20" i="39"/>
  <c r="H21" i="39"/>
  <c r="P21" i="39"/>
  <c r="E8" i="39"/>
  <c r="I8" i="39"/>
  <c r="M8" i="39"/>
  <c r="Q8" i="39"/>
  <c r="Q10" i="39"/>
  <c r="S11" i="39"/>
  <c r="E12" i="39"/>
  <c r="I12" i="39"/>
  <c r="S12" i="39"/>
  <c r="E13" i="39"/>
  <c r="G14" i="39"/>
  <c r="K14" i="39"/>
  <c r="S14" i="39"/>
  <c r="K16" i="39"/>
  <c r="J19" i="39"/>
  <c r="R19" i="39"/>
  <c r="J20" i="39"/>
  <c r="R20" i="39"/>
  <c r="E15" i="40"/>
  <c r="I9" i="40"/>
  <c r="S10" i="40"/>
  <c r="M13" i="40"/>
  <c r="G14" i="40"/>
  <c r="M10" i="40"/>
  <c r="Q13" i="40"/>
  <c r="I13" i="40"/>
  <c r="Q9" i="40"/>
  <c r="E9" i="40"/>
  <c r="S9" i="40"/>
  <c r="G10" i="40"/>
  <c r="O10" i="40"/>
  <c r="G16" i="40"/>
  <c r="I12" i="40"/>
  <c r="G13" i="40"/>
  <c r="E14" i="40"/>
  <c r="Q14" i="40"/>
  <c r="S15" i="40"/>
  <c r="G12" i="40"/>
  <c r="S12" i="40"/>
  <c r="E13" i="40"/>
  <c r="K13" i="40"/>
  <c r="I14" i="40"/>
  <c r="O14" i="40"/>
  <c r="E16" i="40"/>
  <c r="R21" i="40"/>
  <c r="G8" i="40"/>
  <c r="S8" i="40"/>
  <c r="J20" i="40"/>
  <c r="I10" i="40"/>
  <c r="E12" i="40"/>
  <c r="S13" i="40"/>
  <c r="M14" i="40"/>
  <c r="O8" i="40"/>
  <c r="G17" i="40"/>
  <c r="E10" i="40"/>
  <c r="Q10" i="40"/>
  <c r="S11" i="40"/>
  <c r="O13" i="40"/>
  <c r="S14" i="40"/>
  <c r="I16" i="40"/>
  <c r="K10" i="40"/>
  <c r="K12" i="40"/>
  <c r="K14" i="40"/>
  <c r="K16" i="40"/>
  <c r="D21" i="40"/>
  <c r="D20" i="40"/>
  <c r="D19" i="40"/>
  <c r="H21" i="40"/>
  <c r="H20" i="40"/>
  <c r="H19" i="40"/>
  <c r="L21" i="40"/>
  <c r="L20" i="40"/>
  <c r="L19" i="40"/>
  <c r="P21" i="40"/>
  <c r="P20" i="40"/>
  <c r="P19" i="40"/>
  <c r="E8" i="40"/>
  <c r="I8" i="40"/>
  <c r="M8" i="40"/>
  <c r="Q8" i="40"/>
  <c r="G9" i="40"/>
  <c r="K9" i="40"/>
  <c r="O9" i="40"/>
  <c r="M17" i="40"/>
  <c r="F21" i="40"/>
  <c r="F20" i="40"/>
  <c r="F19" i="40"/>
  <c r="N21" i="40"/>
  <c r="N20" i="40"/>
  <c r="N19" i="40"/>
  <c r="S16" i="40"/>
  <c r="I17" i="40"/>
  <c r="S17" i="40"/>
  <c r="R20" i="40"/>
  <c r="E17" i="40"/>
  <c r="J19" i="40"/>
  <c r="J21" i="40"/>
  <c r="K8" i="40"/>
  <c r="R19" i="40"/>
  <c r="G11" i="37"/>
  <c r="S11" i="37"/>
  <c r="E12" i="37"/>
  <c r="I13" i="37"/>
  <c r="M14" i="37"/>
  <c r="O15" i="37"/>
  <c r="G16" i="37"/>
  <c r="M18" i="37"/>
  <c r="O28" i="37"/>
  <c r="I8" i="37"/>
  <c r="G9" i="37"/>
  <c r="S9" i="37"/>
  <c r="Q10" i="37"/>
  <c r="M11" i="37"/>
  <c r="G12" i="37"/>
  <c r="K13" i="37"/>
  <c r="I14" i="37"/>
  <c r="K15" i="37"/>
  <c r="I16" i="37"/>
  <c r="O17" i="37"/>
  <c r="I18" i="37"/>
  <c r="Q20" i="37"/>
  <c r="E21" i="37"/>
  <c r="I22" i="37"/>
  <c r="S23" i="37"/>
  <c r="K26" i="37"/>
  <c r="M27" i="37"/>
  <c r="G30" i="37"/>
  <c r="O30" i="37"/>
  <c r="I15" i="37"/>
  <c r="M16" i="37"/>
  <c r="S17" i="37"/>
  <c r="K23" i="37"/>
  <c r="M25" i="37"/>
  <c r="E8" i="37"/>
  <c r="K8" i="37"/>
  <c r="I9" i="37"/>
  <c r="G10" i="37"/>
  <c r="M10" i="37"/>
  <c r="I11" i="37"/>
  <c r="O11" i="37"/>
  <c r="M12" i="37"/>
  <c r="G13" i="37"/>
  <c r="Q13" i="37"/>
  <c r="E14" i="37"/>
  <c r="O14" i="37"/>
  <c r="G15" i="37"/>
  <c r="E16" i="37"/>
  <c r="S16" i="37"/>
  <c r="E17" i="37"/>
  <c r="K17" i="37"/>
  <c r="K20" i="37"/>
  <c r="S20" i="37"/>
  <c r="I24" i="37"/>
  <c r="I25" i="37"/>
  <c r="Q25" i="37"/>
  <c r="K28" i="37"/>
  <c r="G31" i="37"/>
  <c r="E33" i="37"/>
  <c r="E35" i="37"/>
  <c r="K12" i="37"/>
  <c r="E24" i="37"/>
  <c r="E25" i="37"/>
  <c r="G28" i="37"/>
  <c r="I29" i="37"/>
  <c r="P44" i="37"/>
  <c r="Q8" i="37"/>
  <c r="E9" i="37"/>
  <c r="I10" i="37"/>
  <c r="K11" i="37"/>
  <c r="O12" i="37"/>
  <c r="S13" i="37"/>
  <c r="Q14" i="37"/>
  <c r="S15" i="37"/>
  <c r="G17" i="37"/>
  <c r="E18" i="37"/>
  <c r="Q18" i="37"/>
  <c r="S19" i="37"/>
  <c r="G20" i="37"/>
  <c r="H43" i="37"/>
  <c r="M22" i="37"/>
  <c r="G26" i="37"/>
  <c r="O26" i="37"/>
  <c r="I27" i="37"/>
  <c r="Q27" i="37"/>
  <c r="G22" i="37"/>
  <c r="S22" i="37"/>
  <c r="S24" i="37"/>
  <c r="I26" i="37"/>
  <c r="K27" i="37"/>
  <c r="S29" i="37"/>
  <c r="S30" i="37"/>
  <c r="Q32" i="37"/>
  <c r="M33" i="37"/>
  <c r="I34" i="37"/>
  <c r="M35" i="37"/>
  <c r="I36" i="37"/>
  <c r="E37" i="37"/>
  <c r="I38" i="37"/>
  <c r="Q38" i="37"/>
  <c r="M39" i="37"/>
  <c r="I40" i="37"/>
  <c r="Q40" i="37"/>
  <c r="F44" i="37"/>
  <c r="F43" i="37"/>
  <c r="F42" i="37"/>
  <c r="N44" i="37"/>
  <c r="N43" i="37"/>
  <c r="N42" i="37"/>
  <c r="G23" i="37"/>
  <c r="E26" i="37"/>
  <c r="G27" i="37"/>
  <c r="E28" i="37"/>
  <c r="G29" i="37"/>
  <c r="M30" i="37"/>
  <c r="I31" i="37"/>
  <c r="K32" i="37"/>
  <c r="S32" i="37"/>
  <c r="G33" i="37"/>
  <c r="O33" i="37"/>
  <c r="K34" i="37"/>
  <c r="S34" i="37"/>
  <c r="G35" i="37"/>
  <c r="O35" i="37"/>
  <c r="K36" i="37"/>
  <c r="S36" i="37"/>
  <c r="G37" i="37"/>
  <c r="O37" i="37"/>
  <c r="K38" i="37"/>
  <c r="S38" i="37"/>
  <c r="G39" i="37"/>
  <c r="O39" i="37"/>
  <c r="K40" i="37"/>
  <c r="S40" i="37"/>
  <c r="P43" i="37"/>
  <c r="M20" i="37"/>
  <c r="I21" i="37"/>
  <c r="G8" i="37"/>
  <c r="O8" i="37"/>
  <c r="E19" i="37"/>
  <c r="I20" i="37"/>
  <c r="K21" i="37"/>
  <c r="O22" i="37"/>
  <c r="K24" i="37"/>
  <c r="S25" i="37"/>
  <c r="Q26" i="37"/>
  <c r="S27" i="37"/>
  <c r="Q28" i="37"/>
  <c r="I30" i="37"/>
  <c r="K31" i="37"/>
  <c r="E32" i="37"/>
  <c r="M32" i="37"/>
  <c r="I33" i="37"/>
  <c r="Q33" i="37"/>
  <c r="E34" i="37"/>
  <c r="M34" i="37"/>
  <c r="I35" i="37"/>
  <c r="Q35" i="37"/>
  <c r="E36" i="37"/>
  <c r="M36" i="37"/>
  <c r="I37" i="37"/>
  <c r="Q37" i="37"/>
  <c r="E38" i="37"/>
  <c r="M38" i="37"/>
  <c r="I39" i="37"/>
  <c r="Q39" i="37"/>
  <c r="E40" i="37"/>
  <c r="M40" i="37"/>
  <c r="H42" i="37"/>
  <c r="H44" i="37"/>
  <c r="G18" i="37"/>
  <c r="G19" i="37"/>
  <c r="K25" i="37"/>
  <c r="S26" i="37"/>
  <c r="I28" i="37"/>
  <c r="S28" i="37"/>
  <c r="K30" i="37"/>
  <c r="I32" i="37"/>
  <c r="Q34" i="37"/>
  <c r="Q36" i="37"/>
  <c r="M37" i="37"/>
  <c r="E39" i="37"/>
  <c r="J44" i="37"/>
  <c r="J43" i="37"/>
  <c r="J42" i="37"/>
  <c r="R44" i="37"/>
  <c r="R43" i="37"/>
  <c r="R42" i="37"/>
  <c r="I19" i="37"/>
  <c r="O21" i="37"/>
  <c r="G25" i="37"/>
  <c r="D44" i="37"/>
  <c r="D43" i="37"/>
  <c r="D42" i="37"/>
  <c r="L44" i="37"/>
  <c r="L43" i="37"/>
  <c r="L42" i="37"/>
  <c r="S18" i="37"/>
  <c r="K19" i="37"/>
  <c r="E20" i="37"/>
  <c r="O20" i="37"/>
  <c r="G21" i="37"/>
  <c r="S21" i="37"/>
  <c r="E22" i="37"/>
  <c r="K22" i="37"/>
  <c r="G24" i="37"/>
  <c r="O25" i="37"/>
  <c r="M26" i="37"/>
  <c r="O27" i="37"/>
  <c r="M28" i="37"/>
  <c r="E30" i="37"/>
  <c r="E31" i="37"/>
  <c r="S31" i="37"/>
  <c r="G32" i="37"/>
  <c r="O32" i="37"/>
  <c r="K33" i="37"/>
  <c r="S33" i="37"/>
  <c r="G34" i="37"/>
  <c r="O34" i="37"/>
  <c r="K35" i="37"/>
  <c r="S35" i="37"/>
  <c r="G36" i="37"/>
  <c r="O36" i="37"/>
  <c r="K37" i="37"/>
  <c r="S37" i="37"/>
  <c r="G38" i="37"/>
  <c r="O38" i="37"/>
  <c r="K39" i="37"/>
  <c r="S39" i="37"/>
  <c r="G40" i="37"/>
  <c r="O40" i="37"/>
  <c r="P42" i="37"/>
  <c r="Q10" i="38"/>
  <c r="O18" i="38"/>
  <c r="E20" i="38"/>
  <c r="G22" i="38"/>
  <c r="S23" i="38"/>
  <c r="S11" i="38"/>
  <c r="I12" i="38"/>
  <c r="I18" i="38"/>
  <c r="Q8" i="38"/>
  <c r="E19" i="38"/>
  <c r="S19" i="38"/>
  <c r="G20" i="38"/>
  <c r="O20" i="38"/>
  <c r="K21" i="38"/>
  <c r="I22" i="38"/>
  <c r="S22" i="38"/>
  <c r="G23" i="38"/>
  <c r="I24" i="38"/>
  <c r="K19" i="38"/>
  <c r="I21" i="38"/>
  <c r="O22" i="38"/>
  <c r="E23" i="38"/>
  <c r="M14" i="38"/>
  <c r="K18" i="38"/>
  <c r="S18" i="38"/>
  <c r="G19" i="38"/>
  <c r="I20" i="38"/>
  <c r="Q20" i="38"/>
  <c r="E21" i="38"/>
  <c r="M21" i="38"/>
  <c r="K22" i="38"/>
  <c r="I23" i="38"/>
  <c r="K24" i="38"/>
  <c r="G18" i="38"/>
  <c r="M20" i="38"/>
  <c r="S21" i="38"/>
  <c r="G24" i="38"/>
  <c r="K13" i="38"/>
  <c r="S13" i="38"/>
  <c r="E18" i="38"/>
  <c r="M18" i="38"/>
  <c r="I19" i="38"/>
  <c r="K20" i="38"/>
  <c r="S20" i="38"/>
  <c r="G21" i="38"/>
  <c r="O21" i="38"/>
  <c r="E22" i="38"/>
  <c r="M22" i="38"/>
  <c r="K23" i="38"/>
  <c r="E24" i="38"/>
  <c r="S24" i="38"/>
  <c r="G11" i="38"/>
  <c r="M10" i="38"/>
  <c r="S10" i="38"/>
  <c r="E8" i="38"/>
  <c r="I14" i="38"/>
  <c r="Q18" i="38"/>
  <c r="Q14" i="38"/>
  <c r="G15" i="38"/>
  <c r="I8" i="38"/>
  <c r="K9" i="38"/>
  <c r="M12" i="38"/>
  <c r="G13" i="38"/>
  <c r="K16" i="38"/>
  <c r="E12" i="38"/>
  <c r="I10" i="38"/>
  <c r="K11" i="38"/>
  <c r="E14" i="38"/>
  <c r="O15" i="38"/>
  <c r="O10" i="38"/>
  <c r="K17" i="38"/>
  <c r="M8" i="38"/>
  <c r="S8" i="38"/>
  <c r="Q13" i="38"/>
  <c r="E16" i="38"/>
  <c r="M17" i="38"/>
  <c r="G9" i="38"/>
  <c r="S9" i="38"/>
  <c r="E10" i="38"/>
  <c r="K15" i="38"/>
  <c r="S15" i="38"/>
  <c r="G14" i="38"/>
  <c r="E15" i="38"/>
  <c r="I16" i="38"/>
  <c r="S14" i="38"/>
  <c r="O14" i="38"/>
  <c r="M15" i="38"/>
  <c r="Q15" i="38"/>
  <c r="S17" i="38"/>
  <c r="K25" i="38"/>
  <c r="O11" i="38"/>
  <c r="O13" i="38"/>
  <c r="Q17" i="38"/>
  <c r="G8" i="38"/>
  <c r="K8" i="38"/>
  <c r="O8" i="38"/>
  <c r="E9" i="38"/>
  <c r="I9" i="38"/>
  <c r="G10" i="38"/>
  <c r="K10" i="38"/>
  <c r="E11" i="38"/>
  <c r="I11" i="38"/>
  <c r="M11" i="38"/>
  <c r="G12" i="38"/>
  <c r="K12" i="38"/>
  <c r="O12" i="38"/>
  <c r="S12" i="38"/>
  <c r="E13" i="38"/>
  <c r="I13" i="38"/>
  <c r="M13" i="38"/>
  <c r="K14" i="38"/>
  <c r="M16" i="38"/>
  <c r="E17" i="38"/>
  <c r="I15" i="38"/>
  <c r="S25" i="38"/>
  <c r="G26" i="38"/>
  <c r="O26" i="38"/>
  <c r="K27" i="38"/>
  <c r="S27" i="38"/>
  <c r="G28" i="38"/>
  <c r="O28" i="38"/>
  <c r="S29" i="38"/>
  <c r="G30" i="38"/>
  <c r="O30" i="38"/>
  <c r="K31" i="38"/>
  <c r="S31" i="38"/>
  <c r="G32" i="38"/>
  <c r="O32" i="38"/>
  <c r="I33" i="38"/>
  <c r="Q33" i="38"/>
  <c r="E34" i="38"/>
  <c r="M34" i="38"/>
  <c r="I35" i="38"/>
  <c r="Q35" i="38"/>
  <c r="E36" i="38"/>
  <c r="M36" i="38"/>
  <c r="I37" i="38"/>
  <c r="Q37" i="38"/>
  <c r="E38" i="38"/>
  <c r="M38" i="38"/>
  <c r="I39" i="38"/>
  <c r="Q39" i="38"/>
  <c r="E40" i="38"/>
  <c r="M40" i="38"/>
  <c r="F44" i="38"/>
  <c r="F43" i="38"/>
  <c r="F42" i="38"/>
  <c r="J44" i="38"/>
  <c r="J43" i="38"/>
  <c r="J42" i="38"/>
  <c r="N44" i="38"/>
  <c r="N43" i="38"/>
  <c r="N42" i="38"/>
  <c r="R44" i="38"/>
  <c r="R43" i="38"/>
  <c r="R42" i="38"/>
  <c r="I17" i="38"/>
  <c r="O17" i="38"/>
  <c r="E25" i="38"/>
  <c r="M25" i="38"/>
  <c r="I26" i="38"/>
  <c r="Q26" i="38"/>
  <c r="E27" i="38"/>
  <c r="M27" i="38"/>
  <c r="I28" i="38"/>
  <c r="Q28" i="38"/>
  <c r="E29" i="38"/>
  <c r="I30" i="38"/>
  <c r="E31" i="38"/>
  <c r="I32" i="38"/>
  <c r="Q32" i="38"/>
  <c r="K33" i="38"/>
  <c r="S33" i="38"/>
  <c r="G34" i="38"/>
  <c r="O34" i="38"/>
  <c r="K35" i="38"/>
  <c r="S35" i="38"/>
  <c r="G36" i="38"/>
  <c r="O36" i="38"/>
  <c r="K37" i="38"/>
  <c r="S37" i="38"/>
  <c r="G38" i="38"/>
  <c r="O38" i="38"/>
  <c r="K39" i="38"/>
  <c r="S39" i="38"/>
  <c r="G40" i="38"/>
  <c r="O40" i="38"/>
  <c r="G16" i="38"/>
  <c r="S16" i="38"/>
  <c r="G25" i="38"/>
  <c r="O25" i="38"/>
  <c r="K26" i="38"/>
  <c r="S26" i="38"/>
  <c r="G27" i="38"/>
  <c r="O27" i="38"/>
  <c r="K28" i="38"/>
  <c r="S28" i="38"/>
  <c r="G29" i="38"/>
  <c r="K30" i="38"/>
  <c r="S30" i="38"/>
  <c r="G31" i="38"/>
  <c r="K32" i="38"/>
  <c r="S32" i="38"/>
  <c r="E33" i="38"/>
  <c r="M33" i="38"/>
  <c r="I34" i="38"/>
  <c r="Q34" i="38"/>
  <c r="E35" i="38"/>
  <c r="M35" i="38"/>
  <c r="I36" i="38"/>
  <c r="Q36" i="38"/>
  <c r="E37" i="38"/>
  <c r="M37" i="38"/>
  <c r="I38" i="38"/>
  <c r="Q38" i="38"/>
  <c r="E39" i="38"/>
  <c r="M39" i="38"/>
  <c r="I40" i="38"/>
  <c r="Q40" i="38"/>
  <c r="D44" i="38"/>
  <c r="D43" i="38"/>
  <c r="D42" i="38"/>
  <c r="H44" i="38"/>
  <c r="H43" i="38"/>
  <c r="H42" i="38"/>
  <c r="L44" i="38"/>
  <c r="L43" i="38"/>
  <c r="L42" i="38"/>
  <c r="P44" i="38"/>
  <c r="P43" i="38"/>
  <c r="P42" i="38"/>
  <c r="G17" i="38"/>
  <c r="I25" i="38"/>
  <c r="Q25" i="38"/>
  <c r="E26" i="38"/>
  <c r="M26" i="38"/>
  <c r="I27" i="38"/>
  <c r="Q27" i="38"/>
  <c r="E28" i="38"/>
  <c r="M28" i="38"/>
  <c r="I29" i="38"/>
  <c r="E30" i="38"/>
  <c r="M30" i="38"/>
  <c r="I31" i="38"/>
  <c r="E32" i="38"/>
  <c r="M32" i="38"/>
  <c r="G33" i="38"/>
  <c r="O33" i="38"/>
  <c r="K34" i="38"/>
  <c r="S34" i="38"/>
  <c r="G35" i="38"/>
  <c r="O35" i="38"/>
  <c r="K36" i="38"/>
  <c r="S36" i="38"/>
  <c r="G37" i="38"/>
  <c r="O37" i="38"/>
  <c r="K38" i="38"/>
  <c r="S38" i="38"/>
  <c r="G39" i="38"/>
  <c r="O39" i="38"/>
  <c r="K40" i="38"/>
  <c r="S40" i="38"/>
  <c r="E10" i="35"/>
  <c r="G10" i="35"/>
  <c r="O10" i="35"/>
  <c r="H14" i="35"/>
  <c r="P14" i="35"/>
  <c r="E9" i="35"/>
  <c r="M9" i="35"/>
  <c r="I10" i="35"/>
  <c r="Q10" i="35"/>
  <c r="M10" i="35"/>
  <c r="J14" i="35"/>
  <c r="R14" i="35"/>
  <c r="G9" i="35"/>
  <c r="O9" i="35"/>
  <c r="K10" i="35"/>
  <c r="S10" i="35"/>
  <c r="D12" i="35"/>
  <c r="L12" i="35"/>
  <c r="D13" i="35"/>
  <c r="L13" i="35"/>
  <c r="D14" i="35"/>
  <c r="L14" i="35"/>
  <c r="I8" i="35"/>
  <c r="Q8" i="35"/>
  <c r="F12" i="35"/>
  <c r="N12" i="35"/>
  <c r="F13" i="35"/>
  <c r="N13" i="35"/>
  <c r="F14" i="35"/>
  <c r="N14" i="35"/>
  <c r="H12" i="35"/>
  <c r="P12" i="35"/>
  <c r="H13" i="35"/>
  <c r="P13" i="35"/>
  <c r="K8" i="35"/>
  <c r="S8" i="35"/>
  <c r="J12" i="35"/>
  <c r="R12" i="35"/>
  <c r="J13" i="35"/>
  <c r="R13" i="35"/>
  <c r="M10" i="36"/>
  <c r="K9" i="36"/>
  <c r="S9" i="36"/>
  <c r="G10" i="36"/>
  <c r="O10" i="36"/>
  <c r="H14" i="36"/>
  <c r="P14" i="36"/>
  <c r="E9" i="36"/>
  <c r="M9" i="36"/>
  <c r="I10" i="36"/>
  <c r="Q10" i="36"/>
  <c r="E10" i="36"/>
  <c r="G9" i="36"/>
  <c r="O9" i="36"/>
  <c r="K10" i="36"/>
  <c r="S10" i="36"/>
  <c r="D12" i="36"/>
  <c r="L12" i="36"/>
  <c r="D13" i="36"/>
  <c r="L13" i="36"/>
  <c r="D14" i="36"/>
  <c r="L14" i="36"/>
  <c r="I8" i="36"/>
  <c r="Q8" i="36"/>
  <c r="F12" i="36"/>
  <c r="N12" i="36"/>
  <c r="F13" i="36"/>
  <c r="N13" i="36"/>
  <c r="F14" i="36"/>
  <c r="N14" i="36"/>
  <c r="H12" i="36"/>
  <c r="P12" i="36"/>
  <c r="H13" i="36"/>
  <c r="P13" i="36"/>
  <c r="K8" i="36"/>
  <c r="S8" i="36"/>
  <c r="J12" i="36"/>
  <c r="R12" i="36"/>
  <c r="J13" i="36"/>
  <c r="R13" i="36"/>
  <c r="K8" i="34"/>
  <c r="M11" i="34"/>
  <c r="L16" i="33"/>
  <c r="E8" i="33"/>
  <c r="I8" i="33"/>
  <c r="M8" i="33"/>
  <c r="F15" i="33"/>
  <c r="N15" i="33"/>
  <c r="F16" i="33"/>
  <c r="N16" i="33"/>
  <c r="F17" i="33"/>
  <c r="N17" i="33"/>
  <c r="D15" i="33"/>
  <c r="D16" i="33"/>
  <c r="Q8" i="33"/>
  <c r="H15" i="33"/>
  <c r="P15" i="33"/>
  <c r="H16" i="33"/>
  <c r="P16" i="33"/>
  <c r="L15" i="33"/>
  <c r="K8" i="33"/>
  <c r="S8" i="33"/>
  <c r="J15" i="33"/>
  <c r="R15" i="33"/>
  <c r="J16" i="33"/>
  <c r="R16" i="33"/>
  <c r="E11" i="34"/>
  <c r="I9" i="34"/>
  <c r="M8" i="34"/>
  <c r="I11" i="34"/>
  <c r="Q11" i="34"/>
  <c r="O8" i="34"/>
  <c r="E9" i="34"/>
  <c r="M9" i="34"/>
  <c r="O12" i="34"/>
  <c r="E8" i="34"/>
  <c r="G10" i="34"/>
  <c r="G12" i="34"/>
  <c r="K11" i="34"/>
  <c r="K9" i="34"/>
  <c r="S11" i="34"/>
  <c r="S9" i="34"/>
  <c r="S8" i="34"/>
  <c r="S10" i="34"/>
  <c r="S12" i="34"/>
  <c r="O11" i="34"/>
  <c r="O9" i="34"/>
  <c r="G11" i="34"/>
  <c r="G9" i="34"/>
  <c r="G8" i="34"/>
  <c r="K10" i="34"/>
  <c r="K12" i="34"/>
  <c r="Q8" i="34"/>
  <c r="Q12" i="34"/>
  <c r="I8" i="34"/>
  <c r="I10" i="34"/>
  <c r="I12" i="34"/>
  <c r="M12" i="34"/>
  <c r="E13" i="34"/>
  <c r="M13" i="34"/>
  <c r="E10" i="34"/>
  <c r="E12" i="34"/>
  <c r="F17" i="34"/>
  <c r="F16" i="34"/>
  <c r="F15" i="34"/>
  <c r="J17" i="34"/>
  <c r="J16" i="34"/>
  <c r="J15" i="34"/>
  <c r="N17" i="34"/>
  <c r="N16" i="34"/>
  <c r="N15" i="34"/>
  <c r="R17" i="34"/>
  <c r="R16" i="34"/>
  <c r="R15" i="34"/>
  <c r="G13" i="34"/>
  <c r="O13" i="34"/>
  <c r="I13" i="34"/>
  <c r="Q13" i="34"/>
  <c r="D17" i="34"/>
  <c r="D16" i="34"/>
  <c r="D15" i="34"/>
  <c r="H17" i="34"/>
  <c r="H16" i="34"/>
  <c r="H15" i="34"/>
  <c r="L17" i="34"/>
  <c r="L16" i="34"/>
  <c r="L15" i="34"/>
  <c r="P17" i="34"/>
  <c r="P16" i="34"/>
  <c r="P15" i="34"/>
  <c r="K13" i="34"/>
  <c r="S13" i="34"/>
  <c r="K15" i="31"/>
  <c r="I9" i="31"/>
  <c r="Q13" i="31"/>
  <c r="E9" i="31"/>
  <c r="E11" i="31"/>
  <c r="O12" i="31"/>
  <c r="S8" i="31"/>
  <c r="M9" i="31"/>
  <c r="S10" i="31"/>
  <c r="Q12" i="31"/>
  <c r="E13" i="31"/>
  <c r="O9" i="31"/>
  <c r="I11" i="31"/>
  <c r="Q11" i="31"/>
  <c r="S12" i="31"/>
  <c r="M8" i="31"/>
  <c r="L33" i="31"/>
  <c r="M13" i="31"/>
  <c r="G14" i="31"/>
  <c r="G17" i="31"/>
  <c r="K18" i="31"/>
  <c r="G19" i="31"/>
  <c r="K20" i="31"/>
  <c r="S21" i="31"/>
  <c r="O22" i="31"/>
  <c r="G24" i="31"/>
  <c r="O24" i="31"/>
  <c r="N33" i="31"/>
  <c r="N32" i="31"/>
  <c r="N31" i="31"/>
  <c r="I10" i="31"/>
  <c r="O13" i="31"/>
  <c r="Q14" i="31"/>
  <c r="M15" i="31"/>
  <c r="I17" i="31"/>
  <c r="E18" i="31"/>
  <c r="E20" i="31"/>
  <c r="G21" i="31"/>
  <c r="I22" i="31"/>
  <c r="E23" i="31"/>
  <c r="Q24" i="31"/>
  <c r="M25" i="31"/>
  <c r="I26" i="31"/>
  <c r="S28" i="31"/>
  <c r="G29" i="31"/>
  <c r="E8" i="31"/>
  <c r="G9" i="31"/>
  <c r="E10" i="31"/>
  <c r="K11" i="31"/>
  <c r="I12" i="31"/>
  <c r="K13" i="31"/>
  <c r="K14" i="31"/>
  <c r="S14" i="31"/>
  <c r="G15" i="31"/>
  <c r="S15" i="31"/>
  <c r="G16" i="31"/>
  <c r="O16" i="31"/>
  <c r="K17" i="31"/>
  <c r="S17" i="31"/>
  <c r="G18" i="31"/>
  <c r="O18" i="31"/>
  <c r="S19" i="31"/>
  <c r="G20" i="31"/>
  <c r="I21" i="31"/>
  <c r="K22" i="31"/>
  <c r="S22" i="31"/>
  <c r="G23" i="31"/>
  <c r="O23" i="31"/>
  <c r="K24" i="31"/>
  <c r="S24" i="31"/>
  <c r="G25" i="31"/>
  <c r="O25" i="31"/>
  <c r="K26" i="31"/>
  <c r="S26" i="31"/>
  <c r="G27" i="31"/>
  <c r="O27" i="31"/>
  <c r="I29" i="31"/>
  <c r="D32" i="31"/>
  <c r="R33" i="31"/>
  <c r="R32" i="31"/>
  <c r="R31" i="31"/>
  <c r="M10" i="31"/>
  <c r="S11" i="31"/>
  <c r="S13" i="31"/>
  <c r="O14" i="31"/>
  <c r="K16" i="31"/>
  <c r="S16" i="31"/>
  <c r="O17" i="31"/>
  <c r="S18" i="31"/>
  <c r="E21" i="31"/>
  <c r="G22" i="31"/>
  <c r="K23" i="31"/>
  <c r="S23" i="31"/>
  <c r="K25" i="31"/>
  <c r="H33" i="31"/>
  <c r="H32" i="31"/>
  <c r="H31" i="31"/>
  <c r="I8" i="31"/>
  <c r="K9" i="31"/>
  <c r="O11" i="31"/>
  <c r="M12" i="31"/>
  <c r="I14" i="31"/>
  <c r="E15" i="31"/>
  <c r="E16" i="31"/>
  <c r="M16" i="31"/>
  <c r="Q17" i="31"/>
  <c r="M18" i="31"/>
  <c r="I19" i="31"/>
  <c r="S20" i="31"/>
  <c r="Q22" i="31"/>
  <c r="M23" i="31"/>
  <c r="I24" i="31"/>
  <c r="E25" i="31"/>
  <c r="Q26" i="31"/>
  <c r="E27" i="31"/>
  <c r="M27" i="31"/>
  <c r="L31" i="31"/>
  <c r="J33" i="31"/>
  <c r="J32" i="31"/>
  <c r="J31" i="31"/>
  <c r="O8" i="31"/>
  <c r="F33" i="31"/>
  <c r="F32" i="31"/>
  <c r="F31" i="31"/>
  <c r="K8" i="31"/>
  <c r="P33" i="31"/>
  <c r="P32" i="31"/>
  <c r="P31" i="31"/>
  <c r="Q8" i="31"/>
  <c r="S9" i="31"/>
  <c r="G11" i="31"/>
  <c r="E12" i="31"/>
  <c r="G13" i="31"/>
  <c r="E14" i="31"/>
  <c r="M14" i="31"/>
  <c r="I15" i="31"/>
  <c r="I16" i="31"/>
  <c r="Q16" i="31"/>
  <c r="E17" i="31"/>
  <c r="M17" i="31"/>
  <c r="I18" i="31"/>
  <c r="Q18" i="31"/>
  <c r="E19" i="31"/>
  <c r="I20" i="31"/>
  <c r="K21" i="31"/>
  <c r="E22" i="31"/>
  <c r="M22" i="31"/>
  <c r="I23" i="31"/>
  <c r="Q23" i="31"/>
  <c r="E24" i="31"/>
  <c r="M24" i="31"/>
  <c r="I25" i="31"/>
  <c r="Q25" i="31"/>
  <c r="E26" i="31"/>
  <c r="M26" i="31"/>
  <c r="I27" i="31"/>
  <c r="Q27" i="31"/>
  <c r="E28" i="31"/>
  <c r="S29" i="31"/>
  <c r="L32" i="31"/>
  <c r="M11" i="31"/>
  <c r="S25" i="31"/>
  <c r="G26" i="31"/>
  <c r="O26" i="31"/>
  <c r="K27" i="31"/>
  <c r="S27" i="31"/>
  <c r="G28" i="31"/>
  <c r="E29" i="31"/>
  <c r="D31" i="31"/>
  <c r="D33" i="31"/>
  <c r="K16" i="32"/>
  <c r="G9" i="32"/>
  <c r="I12" i="32"/>
  <c r="G11" i="32"/>
  <c r="I8" i="32"/>
  <c r="E17" i="32"/>
  <c r="S11" i="32"/>
  <c r="E10" i="32"/>
  <c r="S16" i="32"/>
  <c r="O11" i="32"/>
  <c r="Q12" i="32"/>
  <c r="Q14" i="32"/>
  <c r="M15" i="32"/>
  <c r="M12" i="32"/>
  <c r="E12" i="32"/>
  <c r="K9" i="32"/>
  <c r="Q17" i="32"/>
  <c r="E8" i="32"/>
  <c r="Q11" i="32"/>
  <c r="O16" i="32"/>
  <c r="S9" i="32"/>
  <c r="K14" i="32"/>
  <c r="I17" i="32"/>
  <c r="M11" i="32"/>
  <c r="Q8" i="32"/>
  <c r="K12" i="32"/>
  <c r="O9" i="32"/>
  <c r="S13" i="32"/>
  <c r="I11" i="32"/>
  <c r="M8" i="32"/>
  <c r="G12" i="32"/>
  <c r="M10" i="32"/>
  <c r="K11" i="32"/>
  <c r="M13" i="32"/>
  <c r="K18" i="32"/>
  <c r="G19" i="32"/>
  <c r="O13" i="32"/>
  <c r="G14" i="32"/>
  <c r="M16" i="32"/>
  <c r="E18" i="32"/>
  <c r="I19" i="32"/>
  <c r="E20" i="32"/>
  <c r="M22" i="32"/>
  <c r="I23" i="32"/>
  <c r="G8" i="32"/>
  <c r="K8" i="32"/>
  <c r="O8" i="32"/>
  <c r="S8" i="32"/>
  <c r="E9" i="32"/>
  <c r="I9" i="32"/>
  <c r="M9" i="32"/>
  <c r="Q9" i="32"/>
  <c r="G10" i="32"/>
  <c r="K10" i="32"/>
  <c r="S10" i="32"/>
  <c r="E11" i="32"/>
  <c r="O12" i="32"/>
  <c r="S12" i="32"/>
  <c r="E13" i="32"/>
  <c r="K13" i="32"/>
  <c r="I14" i="32"/>
  <c r="S14" i="32"/>
  <c r="E15" i="32"/>
  <c r="K15" i="32"/>
  <c r="I16" i="32"/>
  <c r="M17" i="32"/>
  <c r="E25" i="32"/>
  <c r="S15" i="32"/>
  <c r="D33" i="32"/>
  <c r="D32" i="32"/>
  <c r="D31" i="32"/>
  <c r="H33" i="32"/>
  <c r="H32" i="32"/>
  <c r="H31" i="32"/>
  <c r="L33" i="32"/>
  <c r="L32" i="32"/>
  <c r="L31" i="32"/>
  <c r="P33" i="32"/>
  <c r="P32" i="32"/>
  <c r="P31" i="32"/>
  <c r="G13" i="32"/>
  <c r="Q13" i="32"/>
  <c r="E14" i="32"/>
  <c r="O14" i="32"/>
  <c r="G15" i="32"/>
  <c r="E16" i="32"/>
  <c r="G17" i="32"/>
  <c r="S20" i="32"/>
  <c r="G21" i="32"/>
  <c r="K22" i="32"/>
  <c r="S22" i="32"/>
  <c r="G23" i="32"/>
  <c r="O23" i="32"/>
  <c r="E24" i="32"/>
  <c r="M24" i="32"/>
  <c r="Q16" i="32"/>
  <c r="S18" i="32"/>
  <c r="K20" i="32"/>
  <c r="I13" i="32"/>
  <c r="M14" i="32"/>
  <c r="I15" i="32"/>
  <c r="G16" i="32"/>
  <c r="K17" i="32"/>
  <c r="M18" i="32"/>
  <c r="I21" i="32"/>
  <c r="E22" i="32"/>
  <c r="Q23" i="32"/>
  <c r="G24" i="32"/>
  <c r="O24" i="32"/>
  <c r="M25" i="32"/>
  <c r="I26" i="32"/>
  <c r="Q26" i="32"/>
  <c r="E27" i="32"/>
  <c r="M27" i="32"/>
  <c r="E29" i="32"/>
  <c r="S17" i="32"/>
  <c r="G18" i="32"/>
  <c r="O18" i="32"/>
  <c r="S19" i="32"/>
  <c r="G20" i="32"/>
  <c r="K21" i="32"/>
  <c r="S21" i="32"/>
  <c r="G22" i="32"/>
  <c r="O22" i="32"/>
  <c r="K23" i="32"/>
  <c r="S23" i="32"/>
  <c r="I24" i="32"/>
  <c r="Q24" i="32"/>
  <c r="F33" i="32"/>
  <c r="F32" i="32"/>
  <c r="F31" i="32"/>
  <c r="J33" i="32"/>
  <c r="J32" i="32"/>
  <c r="J31" i="32"/>
  <c r="N33" i="32"/>
  <c r="N32" i="32"/>
  <c r="N31" i="32"/>
  <c r="R33" i="32"/>
  <c r="R32" i="32"/>
  <c r="R31" i="32"/>
  <c r="O17" i="32"/>
  <c r="I18" i="32"/>
  <c r="Q18" i="32"/>
  <c r="E19" i="32"/>
  <c r="I20" i="32"/>
  <c r="E21" i="32"/>
  <c r="I22" i="32"/>
  <c r="Q22" i="32"/>
  <c r="E23" i="32"/>
  <c r="M23" i="32"/>
  <c r="K24" i="32"/>
  <c r="S24" i="32"/>
  <c r="G25" i="32"/>
  <c r="O25" i="32"/>
  <c r="K26" i="32"/>
  <c r="S26" i="32"/>
  <c r="G27" i="32"/>
  <c r="O27" i="32"/>
  <c r="S28" i="32"/>
  <c r="G29" i="32"/>
  <c r="I25" i="32"/>
  <c r="Q25" i="32"/>
  <c r="E26" i="32"/>
  <c r="M26" i="32"/>
  <c r="I27" i="32"/>
  <c r="Q27" i="32"/>
  <c r="E28" i="32"/>
  <c r="I29" i="32"/>
  <c r="K25" i="32"/>
  <c r="S25" i="32"/>
  <c r="G26" i="32"/>
  <c r="O26" i="32"/>
  <c r="K27" i="32"/>
  <c r="S27" i="32"/>
  <c r="G28" i="32"/>
  <c r="S29" i="32"/>
  <c r="O9" i="11"/>
  <c r="K8" i="11"/>
  <c r="O9" i="9"/>
  <c r="K8" i="9"/>
  <c r="Q9" i="22" l="1"/>
  <c r="I30" i="26"/>
  <c r="Q16" i="26"/>
  <c r="G10" i="26"/>
  <c r="O18" i="26"/>
  <c r="E8" i="25"/>
  <c r="O16" i="25"/>
  <c r="I9" i="27"/>
  <c r="G14" i="26"/>
  <c r="O14" i="26"/>
  <c r="M17" i="26"/>
  <c r="M18" i="26"/>
  <c r="O12" i="22"/>
  <c r="K16" i="22"/>
  <c r="K18" i="26"/>
  <c r="S18" i="26"/>
  <c r="G18" i="26"/>
  <c r="Q34" i="26"/>
  <c r="I12" i="26"/>
  <c r="Q12" i="26"/>
  <c r="G16" i="26"/>
  <c r="O16" i="26"/>
  <c r="G19" i="26"/>
  <c r="O19" i="26"/>
  <c r="G20" i="26"/>
  <c r="K8" i="27"/>
  <c r="Q11" i="22"/>
  <c r="Q15" i="22"/>
  <c r="M11" i="26"/>
  <c r="K10" i="26"/>
  <c r="S10" i="26"/>
  <c r="K14" i="26"/>
  <c r="S14" i="26"/>
  <c r="I17" i="26"/>
  <c r="Q17" i="26"/>
  <c r="I18" i="26"/>
  <c r="Q18" i="26"/>
  <c r="Q20" i="26"/>
  <c r="I22" i="26"/>
  <c r="Q22" i="26"/>
  <c r="I29" i="26"/>
  <c r="I32" i="26"/>
  <c r="I33" i="26"/>
  <c r="Q8" i="25"/>
  <c r="M10" i="25"/>
  <c r="Q9" i="27"/>
  <c r="M10" i="27"/>
  <c r="I9" i="29"/>
  <c r="S9" i="22"/>
  <c r="O10" i="22"/>
  <c r="O14" i="22"/>
  <c r="E13" i="21"/>
  <c r="M9" i="21"/>
  <c r="E10" i="24"/>
  <c r="G13" i="26"/>
  <c r="O13" i="26"/>
  <c r="K9" i="26"/>
  <c r="M20" i="26"/>
  <c r="K16" i="26"/>
  <c r="S16" i="26"/>
  <c r="K19" i="26"/>
  <c r="K20" i="26"/>
  <c r="I24" i="26"/>
  <c r="Q24" i="26"/>
  <c r="I27" i="26"/>
  <c r="I28" i="26"/>
  <c r="G9" i="25"/>
  <c r="S12" i="29"/>
  <c r="M15" i="22"/>
  <c r="Q13" i="22"/>
  <c r="M15" i="21"/>
  <c r="E15" i="21"/>
  <c r="E17" i="21"/>
  <c r="O25" i="24"/>
  <c r="G11" i="26"/>
  <c r="K11" i="26"/>
  <c r="O11" i="26"/>
  <c r="S11" i="26"/>
  <c r="I13" i="26"/>
  <c r="M13" i="26"/>
  <c r="Q13" i="26"/>
  <c r="G15" i="26"/>
  <c r="K15" i="26"/>
  <c r="G17" i="26"/>
  <c r="K17" i="26"/>
  <c r="O17" i="26"/>
  <c r="S17" i="26"/>
  <c r="I19" i="26"/>
  <c r="M19" i="26"/>
  <c r="Q19" i="26"/>
  <c r="E20" i="26"/>
  <c r="Q21" i="26"/>
  <c r="E23" i="26"/>
  <c r="E25" i="26"/>
  <c r="I26" i="26"/>
  <c r="M28" i="26"/>
  <c r="M29" i="26"/>
  <c r="E30" i="26"/>
  <c r="I31" i="26"/>
  <c r="M33" i="26"/>
  <c r="E34" i="26"/>
  <c r="M34" i="26"/>
  <c r="E35" i="26"/>
  <c r="M35" i="26"/>
  <c r="E36" i="26"/>
  <c r="Q39" i="26"/>
  <c r="Q40" i="26"/>
  <c r="Q41" i="26"/>
  <c r="O11" i="28"/>
  <c r="I11" i="27"/>
  <c r="G9" i="22"/>
  <c r="O9" i="22"/>
  <c r="I15" i="22"/>
  <c r="Q16" i="22"/>
  <c r="M17" i="22"/>
  <c r="K12" i="21"/>
  <c r="K14" i="21"/>
  <c r="K16" i="21"/>
  <c r="O8" i="24"/>
  <c r="I12" i="24"/>
  <c r="G9" i="26"/>
  <c r="O10" i="26"/>
  <c r="M12" i="26"/>
  <c r="M21" i="26"/>
  <c r="M25" i="26"/>
  <c r="E26" i="26"/>
  <c r="M30" i="26"/>
  <c r="E31" i="26"/>
  <c r="E37" i="26"/>
  <c r="E38" i="26"/>
  <c r="M8" i="25"/>
  <c r="M14" i="28"/>
  <c r="M10" i="28"/>
  <c r="K10" i="27"/>
  <c r="Q8" i="27"/>
  <c r="S11" i="27"/>
  <c r="M8" i="30"/>
  <c r="G8" i="29"/>
  <c r="I8" i="9"/>
  <c r="G8" i="23"/>
  <c r="K16" i="24"/>
  <c r="K10" i="24"/>
  <c r="G11" i="24"/>
  <c r="I41" i="26"/>
  <c r="M41" i="26"/>
  <c r="S9" i="26"/>
  <c r="I11" i="26"/>
  <c r="Q11" i="26"/>
  <c r="K13" i="26"/>
  <c r="S13" i="26"/>
  <c r="I15" i="26"/>
  <c r="S15" i="26"/>
  <c r="S19" i="26"/>
  <c r="E22" i="26"/>
  <c r="E24" i="26"/>
  <c r="M26" i="26"/>
  <c r="E27" i="26"/>
  <c r="M31" i="26"/>
  <c r="E32" i="26"/>
  <c r="I34" i="26"/>
  <c r="Q35" i="26"/>
  <c r="E39" i="26"/>
  <c r="E40" i="26"/>
  <c r="E41" i="26"/>
  <c r="E12" i="25"/>
  <c r="M12" i="25"/>
  <c r="M14" i="25"/>
  <c r="S8" i="27"/>
  <c r="S11" i="30"/>
  <c r="M9" i="29"/>
  <c r="S18" i="29"/>
  <c r="I8" i="11"/>
  <c r="K9" i="22"/>
  <c r="E10" i="22"/>
  <c r="K10" i="22"/>
  <c r="I19" i="22"/>
  <c r="G12" i="21"/>
  <c r="E9" i="24"/>
  <c r="I10" i="24"/>
  <c r="E24" i="24"/>
  <c r="E18" i="24"/>
  <c r="I9" i="26"/>
  <c r="M9" i="26"/>
  <c r="I10" i="26"/>
  <c r="M10" i="26"/>
  <c r="Q10" i="26"/>
  <c r="G12" i="26"/>
  <c r="K12" i="26"/>
  <c r="O12" i="26"/>
  <c r="S12" i="26"/>
  <c r="I14" i="26"/>
  <c r="M14" i="26"/>
  <c r="Q14" i="26"/>
  <c r="I16" i="26"/>
  <c r="M16" i="26"/>
  <c r="I20" i="26"/>
  <c r="I21" i="26"/>
  <c r="M22" i="26"/>
  <c r="I23" i="26"/>
  <c r="M24" i="26"/>
  <c r="I25" i="26"/>
  <c r="M27" i="26"/>
  <c r="E28" i="26"/>
  <c r="E29" i="26"/>
  <c r="M32" i="26"/>
  <c r="E33" i="26"/>
  <c r="O8" i="25"/>
  <c r="I8" i="25"/>
  <c r="Q17" i="25"/>
  <c r="G8" i="27"/>
  <c r="O9" i="27"/>
  <c r="K12" i="27"/>
  <c r="K8" i="29"/>
  <c r="K10" i="29"/>
  <c r="E15" i="29"/>
  <c r="M17" i="29"/>
  <c r="Q22" i="29"/>
  <c r="M23" i="29"/>
  <c r="E25" i="29"/>
  <c r="E30" i="29"/>
  <c r="O8" i="29"/>
  <c r="Q9" i="29"/>
  <c r="E11" i="29"/>
  <c r="G12" i="29"/>
  <c r="O12" i="29"/>
  <c r="K11" i="29"/>
  <c r="M15" i="29"/>
  <c r="E17" i="29"/>
  <c r="E23" i="29"/>
  <c r="M30" i="29"/>
  <c r="E9" i="29"/>
  <c r="S9" i="29"/>
  <c r="G10" i="29"/>
  <c r="G11" i="29"/>
  <c r="S8" i="29"/>
  <c r="K12" i="29"/>
  <c r="K29" i="29"/>
  <c r="E29" i="29"/>
  <c r="S29" i="29"/>
  <c r="G30" i="29"/>
  <c r="O30" i="29"/>
  <c r="Q8" i="29"/>
  <c r="I12" i="29"/>
  <c r="G13" i="29"/>
  <c r="Q14" i="29"/>
  <c r="Q16" i="29"/>
  <c r="S19" i="29"/>
  <c r="I22" i="29"/>
  <c r="Q24" i="29"/>
  <c r="S25" i="29"/>
  <c r="G26" i="29"/>
  <c r="K27" i="29"/>
  <c r="O28" i="29"/>
  <c r="S10" i="29"/>
  <c r="E12" i="29"/>
  <c r="K14" i="29"/>
  <c r="O15" i="29"/>
  <c r="K16" i="29"/>
  <c r="S16" i="29"/>
  <c r="O17" i="29"/>
  <c r="K18" i="29"/>
  <c r="I20" i="29"/>
  <c r="S22" i="29"/>
  <c r="G23" i="29"/>
  <c r="K24" i="29"/>
  <c r="Q26" i="29"/>
  <c r="E27" i="29"/>
  <c r="Q28" i="29"/>
  <c r="I8" i="29"/>
  <c r="K9" i="29"/>
  <c r="I10" i="29"/>
  <c r="S11" i="29"/>
  <c r="Q12" i="29"/>
  <c r="K13" i="29"/>
  <c r="E14" i="29"/>
  <c r="M14" i="29"/>
  <c r="I15" i="29"/>
  <c r="Q15" i="29"/>
  <c r="E16" i="29"/>
  <c r="M16" i="29"/>
  <c r="I17" i="29"/>
  <c r="Q17" i="29"/>
  <c r="E18" i="29"/>
  <c r="M18" i="29"/>
  <c r="K20" i="29"/>
  <c r="E21" i="29"/>
  <c r="E22" i="29"/>
  <c r="M22" i="29"/>
  <c r="I23" i="29"/>
  <c r="Q23" i="29"/>
  <c r="E24" i="29"/>
  <c r="M24" i="29"/>
  <c r="I25" i="29"/>
  <c r="K26" i="29"/>
  <c r="S26" i="29"/>
  <c r="G27" i="29"/>
  <c r="O27" i="29"/>
  <c r="K28" i="29"/>
  <c r="S28" i="29"/>
  <c r="G29" i="29"/>
  <c r="I30" i="29"/>
  <c r="Q30" i="29"/>
  <c r="I14" i="29"/>
  <c r="I16" i="29"/>
  <c r="I18" i="29"/>
  <c r="G20" i="29"/>
  <c r="I24" i="29"/>
  <c r="O26" i="29"/>
  <c r="S27" i="29"/>
  <c r="G28" i="29"/>
  <c r="M8" i="29"/>
  <c r="O9" i="29"/>
  <c r="I13" i="29"/>
  <c r="S14" i="29"/>
  <c r="G15" i="29"/>
  <c r="G17" i="29"/>
  <c r="K22" i="29"/>
  <c r="O23" i="29"/>
  <c r="S24" i="29"/>
  <c r="G25" i="29"/>
  <c r="I26" i="29"/>
  <c r="M27" i="29"/>
  <c r="I28" i="29"/>
  <c r="E8" i="29"/>
  <c r="G9" i="29"/>
  <c r="E10" i="29"/>
  <c r="I11" i="29"/>
  <c r="M12" i="29"/>
  <c r="E13" i="29"/>
  <c r="S13" i="29"/>
  <c r="G14" i="29"/>
  <c r="O14" i="29"/>
  <c r="K15" i="29"/>
  <c r="S15" i="29"/>
  <c r="G16" i="29"/>
  <c r="O16" i="29"/>
  <c r="K17" i="29"/>
  <c r="S17" i="29"/>
  <c r="G18" i="29"/>
  <c r="O18" i="29"/>
  <c r="E19" i="29"/>
  <c r="E20" i="29"/>
  <c r="S20" i="29"/>
  <c r="S21" i="29"/>
  <c r="G22" i="29"/>
  <c r="O22" i="29"/>
  <c r="K23" i="29"/>
  <c r="S23" i="29"/>
  <c r="G24" i="29"/>
  <c r="O24" i="29"/>
  <c r="K25" i="29"/>
  <c r="E26" i="29"/>
  <c r="M26" i="29"/>
  <c r="I27" i="29"/>
  <c r="Q27" i="29"/>
  <c r="E28" i="29"/>
  <c r="M28" i="29"/>
  <c r="I29" i="29"/>
  <c r="K30" i="29"/>
  <c r="S30" i="29"/>
  <c r="H34" i="29"/>
  <c r="H33" i="29"/>
  <c r="H32" i="29"/>
  <c r="P34" i="29"/>
  <c r="P33" i="29"/>
  <c r="P32" i="29"/>
  <c r="L33" i="29"/>
  <c r="D33" i="29"/>
  <c r="D32" i="29"/>
  <c r="D34" i="29"/>
  <c r="F34" i="29"/>
  <c r="F33" i="29"/>
  <c r="F32" i="29"/>
  <c r="J34" i="29"/>
  <c r="J33" i="29"/>
  <c r="J32" i="29"/>
  <c r="N34" i="29"/>
  <c r="N33" i="29"/>
  <c r="N32" i="29"/>
  <c r="R34" i="29"/>
  <c r="R33" i="29"/>
  <c r="R32" i="29"/>
  <c r="L32" i="29"/>
  <c r="L34" i="29"/>
  <c r="E14" i="30"/>
  <c r="I15" i="30"/>
  <c r="M16" i="30"/>
  <c r="S13" i="30"/>
  <c r="S15" i="30"/>
  <c r="E8" i="30"/>
  <c r="M12" i="30"/>
  <c r="I8" i="30"/>
  <c r="K30" i="30"/>
  <c r="G9" i="30"/>
  <c r="E10" i="30"/>
  <c r="E16" i="30"/>
  <c r="E12" i="30"/>
  <c r="M9" i="30"/>
  <c r="S9" i="30"/>
  <c r="I13" i="30"/>
  <c r="K16" i="30"/>
  <c r="Q16" i="30"/>
  <c r="I18" i="30"/>
  <c r="I20" i="30"/>
  <c r="I22" i="30"/>
  <c r="Q22" i="30"/>
  <c r="I16" i="30"/>
  <c r="K17" i="30"/>
  <c r="I11" i="30"/>
  <c r="K14" i="30"/>
  <c r="Q14" i="30"/>
  <c r="M15" i="30"/>
  <c r="O17" i="30"/>
  <c r="K10" i="30"/>
  <c r="M14" i="30"/>
  <c r="E22" i="30"/>
  <c r="I9" i="30"/>
  <c r="K12" i="30"/>
  <c r="Q12" i="30"/>
  <c r="O15" i="30"/>
  <c r="M18" i="30"/>
  <c r="P34" i="30"/>
  <c r="P33" i="30"/>
  <c r="P32" i="30"/>
  <c r="K23" i="30"/>
  <c r="Q27" i="30"/>
  <c r="L34" i="30"/>
  <c r="L33" i="30"/>
  <c r="L32" i="30"/>
  <c r="Q8" i="30"/>
  <c r="E9" i="30"/>
  <c r="J33" i="30"/>
  <c r="O9" i="30"/>
  <c r="G10" i="30"/>
  <c r="E11" i="30"/>
  <c r="G12" i="30"/>
  <c r="E13" i="30"/>
  <c r="G14" i="30"/>
  <c r="E15" i="30"/>
  <c r="G16" i="30"/>
  <c r="E17" i="30"/>
  <c r="K18" i="30"/>
  <c r="E19" i="30"/>
  <c r="K20" i="30"/>
  <c r="E21" i="30"/>
  <c r="K22" i="30"/>
  <c r="E23" i="30"/>
  <c r="S23" i="30"/>
  <c r="O24" i="30"/>
  <c r="O26" i="30"/>
  <c r="O28" i="30"/>
  <c r="H34" i="30"/>
  <c r="H33" i="30"/>
  <c r="H32" i="30"/>
  <c r="I27" i="30"/>
  <c r="I29" i="30"/>
  <c r="I25" i="30"/>
  <c r="R34" i="30"/>
  <c r="G30" i="30"/>
  <c r="G28" i="30"/>
  <c r="G26" i="30"/>
  <c r="G24" i="30"/>
  <c r="K9" i="30"/>
  <c r="Q9" i="30"/>
  <c r="S10" i="30"/>
  <c r="K11" i="30"/>
  <c r="S12" i="30"/>
  <c r="K13" i="30"/>
  <c r="S14" i="30"/>
  <c r="K15" i="30"/>
  <c r="Q15" i="30"/>
  <c r="G17" i="30"/>
  <c r="S17" i="30"/>
  <c r="E18" i="30"/>
  <c r="S19" i="30"/>
  <c r="E20" i="30"/>
  <c r="S21" i="30"/>
  <c r="M22" i="30"/>
  <c r="G23" i="30"/>
  <c r="O23" i="30"/>
  <c r="E25" i="30"/>
  <c r="E27" i="30"/>
  <c r="M27" i="30"/>
  <c r="D34" i="30"/>
  <c r="D33" i="30"/>
  <c r="D32" i="30"/>
  <c r="E29" i="30"/>
  <c r="I10" i="30"/>
  <c r="G11" i="30"/>
  <c r="I12" i="30"/>
  <c r="O12" i="30"/>
  <c r="G13" i="30"/>
  <c r="I14" i="30"/>
  <c r="O14" i="30"/>
  <c r="G15" i="30"/>
  <c r="O16" i="30"/>
  <c r="I17" i="30"/>
  <c r="G18" i="30"/>
  <c r="G20" i="30"/>
  <c r="G22" i="30"/>
  <c r="I23" i="30"/>
  <c r="K24" i="30"/>
  <c r="S24" i="30"/>
  <c r="K26" i="30"/>
  <c r="S26" i="30"/>
  <c r="K28" i="30"/>
  <c r="O27" i="30"/>
  <c r="M30" i="30"/>
  <c r="F34" i="30"/>
  <c r="F33" i="30"/>
  <c r="F32" i="30"/>
  <c r="N34" i="30"/>
  <c r="N33" i="30"/>
  <c r="N32" i="30"/>
  <c r="S16" i="30"/>
  <c r="Q17" i="30"/>
  <c r="S18" i="30"/>
  <c r="S20" i="30"/>
  <c r="S22" i="30"/>
  <c r="Q23" i="30"/>
  <c r="I24" i="30"/>
  <c r="K25" i="30"/>
  <c r="I26" i="30"/>
  <c r="K27" i="30"/>
  <c r="I28" i="30"/>
  <c r="S28" i="30"/>
  <c r="K29" i="30"/>
  <c r="I30" i="30"/>
  <c r="S30" i="30"/>
  <c r="R33" i="30"/>
  <c r="M24" i="30"/>
  <c r="M26" i="30"/>
  <c r="M28" i="30"/>
  <c r="G8" i="30"/>
  <c r="K8" i="30"/>
  <c r="O8" i="30"/>
  <c r="S8" i="30"/>
  <c r="M17" i="30"/>
  <c r="O18" i="30"/>
  <c r="O22" i="30"/>
  <c r="M23" i="30"/>
  <c r="E24" i="30"/>
  <c r="G25" i="30"/>
  <c r="E26" i="30"/>
  <c r="G27" i="30"/>
  <c r="E28" i="30"/>
  <c r="G29" i="30"/>
  <c r="E30" i="30"/>
  <c r="O30" i="30"/>
  <c r="J32" i="30"/>
  <c r="J34" i="30"/>
  <c r="Q24" i="30"/>
  <c r="S25" i="30"/>
  <c r="Q26" i="30"/>
  <c r="S27" i="30"/>
  <c r="Q28" i="30"/>
  <c r="S29" i="30"/>
  <c r="Q30" i="30"/>
  <c r="R32" i="30"/>
  <c r="G10" i="27"/>
  <c r="M8" i="27"/>
  <c r="K9" i="27"/>
  <c r="I10" i="27"/>
  <c r="K11" i="27"/>
  <c r="M12" i="27"/>
  <c r="I8" i="27"/>
  <c r="G9" i="27"/>
  <c r="E10" i="27"/>
  <c r="Q10" i="27"/>
  <c r="S13" i="27"/>
  <c r="G14" i="27"/>
  <c r="M19" i="27"/>
  <c r="E29" i="27"/>
  <c r="E8" i="27"/>
  <c r="O8" i="27"/>
  <c r="M9" i="27"/>
  <c r="S9" i="27"/>
  <c r="G11" i="27"/>
  <c r="O11" i="27"/>
  <c r="I12" i="27"/>
  <c r="Q12" i="27"/>
  <c r="E9" i="27"/>
  <c r="S15" i="27"/>
  <c r="K17" i="27"/>
  <c r="E21" i="27"/>
  <c r="I23" i="27"/>
  <c r="M24" i="27"/>
  <c r="E26" i="27"/>
  <c r="E27" i="27"/>
  <c r="I28" i="27"/>
  <c r="S10" i="27"/>
  <c r="Q11" i="27"/>
  <c r="G13" i="27"/>
  <c r="O13" i="27"/>
  <c r="K14" i="27"/>
  <c r="S14" i="27"/>
  <c r="G15" i="27"/>
  <c r="O15" i="27"/>
  <c r="K16" i="27"/>
  <c r="S16" i="27"/>
  <c r="G17" i="27"/>
  <c r="O17" i="27"/>
  <c r="E18" i="27"/>
  <c r="M18" i="27"/>
  <c r="I19" i="27"/>
  <c r="Q19" i="27"/>
  <c r="E20" i="27"/>
  <c r="M20" i="27"/>
  <c r="I21" i="27"/>
  <c r="I22" i="27"/>
  <c r="E23" i="27"/>
  <c r="M23" i="27"/>
  <c r="I24" i="27"/>
  <c r="Q24" i="27"/>
  <c r="E25" i="27"/>
  <c r="M25" i="27"/>
  <c r="I27" i="27"/>
  <c r="Q27" i="27"/>
  <c r="E28" i="27"/>
  <c r="M28" i="27"/>
  <c r="I29" i="27"/>
  <c r="Q29" i="27"/>
  <c r="E30" i="27"/>
  <c r="M30" i="27"/>
  <c r="I31" i="27"/>
  <c r="Q31" i="27"/>
  <c r="E32" i="27"/>
  <c r="E33" i="27"/>
  <c r="M33" i="27"/>
  <c r="E12" i="27"/>
  <c r="K15" i="27"/>
  <c r="O16" i="27"/>
  <c r="E19" i="27"/>
  <c r="Q20" i="27"/>
  <c r="E22" i="27"/>
  <c r="Q23" i="27"/>
  <c r="S12" i="27"/>
  <c r="O10" i="27"/>
  <c r="M11" i="27"/>
  <c r="O12" i="27"/>
  <c r="I13" i="27"/>
  <c r="Q13" i="27"/>
  <c r="E14" i="27"/>
  <c r="M14" i="27"/>
  <c r="I15" i="27"/>
  <c r="Q15" i="27"/>
  <c r="E16" i="27"/>
  <c r="M16" i="27"/>
  <c r="I17" i="27"/>
  <c r="S17" i="27"/>
  <c r="G18" i="27"/>
  <c r="O18" i="27"/>
  <c r="K19" i="27"/>
  <c r="S19" i="27"/>
  <c r="G20" i="27"/>
  <c r="O20" i="27"/>
  <c r="K21" i="27"/>
  <c r="S22" i="27"/>
  <c r="G23" i="27"/>
  <c r="O23" i="27"/>
  <c r="K24" i="27"/>
  <c r="S24" i="27"/>
  <c r="G25" i="27"/>
  <c r="O25" i="27"/>
  <c r="K27" i="27"/>
  <c r="S27" i="27"/>
  <c r="G28" i="27"/>
  <c r="O28" i="27"/>
  <c r="K29" i="27"/>
  <c r="S29" i="27"/>
  <c r="G30" i="27"/>
  <c r="O30" i="27"/>
  <c r="K31" i="27"/>
  <c r="S31" i="27"/>
  <c r="S32" i="27"/>
  <c r="G33" i="27"/>
  <c r="O33" i="27"/>
  <c r="M29" i="27"/>
  <c r="I30" i="27"/>
  <c r="Q30" i="27"/>
  <c r="E31" i="27"/>
  <c r="M31" i="27"/>
  <c r="I33" i="27"/>
  <c r="Q33" i="27"/>
  <c r="K13" i="27"/>
  <c r="O14" i="27"/>
  <c r="G16" i="27"/>
  <c r="I18" i="27"/>
  <c r="Q18" i="27"/>
  <c r="I20" i="27"/>
  <c r="M21" i="27"/>
  <c r="E24" i="27"/>
  <c r="I25" i="27"/>
  <c r="Q25" i="27"/>
  <c r="M27" i="27"/>
  <c r="Q28" i="27"/>
  <c r="E11" i="27"/>
  <c r="G12" i="27"/>
  <c r="E13" i="27"/>
  <c r="M13" i="27"/>
  <c r="I14" i="27"/>
  <c r="Q14" i="27"/>
  <c r="E15" i="27"/>
  <c r="M15" i="27"/>
  <c r="I16" i="27"/>
  <c r="Q16" i="27"/>
  <c r="E17" i="27"/>
  <c r="M17" i="27"/>
  <c r="K18" i="27"/>
  <c r="S18" i="27"/>
  <c r="G19" i="27"/>
  <c r="O19" i="27"/>
  <c r="K20" i="27"/>
  <c r="S20" i="27"/>
  <c r="G21" i="27"/>
  <c r="S21" i="27"/>
  <c r="G22" i="27"/>
  <c r="K23" i="27"/>
  <c r="S23" i="27"/>
  <c r="G24" i="27"/>
  <c r="O24" i="27"/>
  <c r="K25" i="27"/>
  <c r="S25" i="27"/>
  <c r="S26" i="27"/>
  <c r="G27" i="27"/>
  <c r="O27" i="27"/>
  <c r="K28" i="27"/>
  <c r="S28" i="27"/>
  <c r="G29" i="27"/>
  <c r="O29" i="27"/>
  <c r="K30" i="27"/>
  <c r="S30" i="27"/>
  <c r="G31" i="27"/>
  <c r="O31" i="27"/>
  <c r="K33" i="27"/>
  <c r="S33" i="27"/>
  <c r="L37" i="27"/>
  <c r="L36" i="27"/>
  <c r="L35" i="27"/>
  <c r="H37" i="27"/>
  <c r="H36" i="27"/>
  <c r="H35" i="27"/>
  <c r="D37" i="27"/>
  <c r="D36" i="27"/>
  <c r="D35" i="27"/>
  <c r="P37" i="27"/>
  <c r="P36" i="27"/>
  <c r="P35" i="27"/>
  <c r="F37" i="27"/>
  <c r="F36" i="27"/>
  <c r="F35" i="27"/>
  <c r="J37" i="27"/>
  <c r="J36" i="27"/>
  <c r="J35" i="27"/>
  <c r="N37" i="27"/>
  <c r="N36" i="27"/>
  <c r="N35" i="27"/>
  <c r="R37" i="27"/>
  <c r="R36" i="27"/>
  <c r="R35" i="27"/>
  <c r="M16" i="28"/>
  <c r="S9" i="28"/>
  <c r="K11" i="28"/>
  <c r="Q18" i="28"/>
  <c r="K9" i="28"/>
  <c r="K13" i="28"/>
  <c r="S13" i="28"/>
  <c r="O15" i="28"/>
  <c r="Q16" i="28"/>
  <c r="M20" i="28"/>
  <c r="O23" i="28"/>
  <c r="Q24" i="28"/>
  <c r="G9" i="28"/>
  <c r="M9" i="28"/>
  <c r="I10" i="28"/>
  <c r="E12" i="28"/>
  <c r="G13" i="28"/>
  <c r="I14" i="28"/>
  <c r="E16" i="28"/>
  <c r="O17" i="28"/>
  <c r="K18" i="28"/>
  <c r="K21" i="28"/>
  <c r="K23" i="28"/>
  <c r="G25" i="28"/>
  <c r="O25" i="28"/>
  <c r="G27" i="28"/>
  <c r="G29" i="28"/>
  <c r="M8" i="28"/>
  <c r="Q10" i="28"/>
  <c r="S11" i="28"/>
  <c r="O13" i="28"/>
  <c r="K15" i="28"/>
  <c r="Q20" i="28"/>
  <c r="M24" i="28"/>
  <c r="Q12" i="28"/>
  <c r="O9" i="28"/>
  <c r="M12" i="28"/>
  <c r="Q14" i="28"/>
  <c r="S15" i="28"/>
  <c r="M18" i="28"/>
  <c r="O19" i="28"/>
  <c r="Q9" i="28"/>
  <c r="E10" i="28"/>
  <c r="G11" i="28"/>
  <c r="I12" i="28"/>
  <c r="E14" i="28"/>
  <c r="G15" i="28"/>
  <c r="I16" i="28"/>
  <c r="K17" i="28"/>
  <c r="K19" i="28"/>
  <c r="K25" i="28"/>
  <c r="H37" i="28"/>
  <c r="H36" i="28"/>
  <c r="H35" i="28"/>
  <c r="R37" i="28"/>
  <c r="R36" i="28"/>
  <c r="R35" i="28"/>
  <c r="S33" i="28"/>
  <c r="S8" i="28"/>
  <c r="S31" i="28"/>
  <c r="S12" i="28"/>
  <c r="S14" i="28"/>
  <c r="Q15" i="28"/>
  <c r="S16" i="28"/>
  <c r="G20" i="28"/>
  <c r="G21" i="28"/>
  <c r="S24" i="28"/>
  <c r="O33" i="28"/>
  <c r="N37" i="28"/>
  <c r="N36" i="28"/>
  <c r="N35" i="28"/>
  <c r="O31" i="28"/>
  <c r="O8" i="28"/>
  <c r="O10" i="28"/>
  <c r="M11" i="28"/>
  <c r="O12" i="28"/>
  <c r="M13" i="28"/>
  <c r="I17" i="28"/>
  <c r="S17" i="28"/>
  <c r="E18" i="28"/>
  <c r="E19" i="28"/>
  <c r="Q19" i="28"/>
  <c r="I21" i="28"/>
  <c r="S21" i="28"/>
  <c r="E22" i="28"/>
  <c r="E23" i="28"/>
  <c r="I24" i="28"/>
  <c r="E26" i="28"/>
  <c r="E28" i="28"/>
  <c r="O30" i="28"/>
  <c r="E8" i="28"/>
  <c r="J37" i="28"/>
  <c r="J36" i="28"/>
  <c r="J35" i="28"/>
  <c r="K33" i="28"/>
  <c r="K31" i="28"/>
  <c r="K29" i="28"/>
  <c r="K8" i="28"/>
  <c r="P37" i="28"/>
  <c r="P36" i="28"/>
  <c r="P35" i="28"/>
  <c r="Q30" i="28"/>
  <c r="I9" i="28"/>
  <c r="K10" i="28"/>
  <c r="I11" i="28"/>
  <c r="K12" i="28"/>
  <c r="I13" i="28"/>
  <c r="K14" i="28"/>
  <c r="I15" i="28"/>
  <c r="K16" i="28"/>
  <c r="G18" i="28"/>
  <c r="S18" i="28"/>
  <c r="G19" i="28"/>
  <c r="K20" i="28"/>
  <c r="G22" i="28"/>
  <c r="S22" i="28"/>
  <c r="G23" i="28"/>
  <c r="K24" i="28"/>
  <c r="S26" i="28"/>
  <c r="K27" i="28"/>
  <c r="S27" i="28"/>
  <c r="O29" i="28"/>
  <c r="I30" i="28"/>
  <c r="I33" i="28"/>
  <c r="Q33" i="28"/>
  <c r="S10" i="28"/>
  <c r="Q11" i="28"/>
  <c r="Q13" i="28"/>
  <c r="G17" i="28"/>
  <c r="S20" i="28"/>
  <c r="G24" i="28"/>
  <c r="D37" i="28"/>
  <c r="D35" i="28"/>
  <c r="E32" i="28"/>
  <c r="I8" i="28"/>
  <c r="O14" i="28"/>
  <c r="M15" i="28"/>
  <c r="O16" i="28"/>
  <c r="I20" i="28"/>
  <c r="Q23" i="28"/>
  <c r="I25" i="28"/>
  <c r="S25" i="28"/>
  <c r="Q27" i="28"/>
  <c r="M29" i="28"/>
  <c r="G33" i="28"/>
  <c r="F37" i="28"/>
  <c r="F36" i="28"/>
  <c r="F35" i="28"/>
  <c r="G8" i="28"/>
  <c r="L37" i="28"/>
  <c r="L35" i="28"/>
  <c r="M30" i="28"/>
  <c r="M28" i="28"/>
  <c r="L36" i="28"/>
  <c r="Q8" i="28"/>
  <c r="E9" i="28"/>
  <c r="G10" i="28"/>
  <c r="E11" i="28"/>
  <c r="G12" i="28"/>
  <c r="E13" i="28"/>
  <c r="G14" i="28"/>
  <c r="E15" i="28"/>
  <c r="G16" i="28"/>
  <c r="E17" i="28"/>
  <c r="I18" i="28"/>
  <c r="I19" i="28"/>
  <c r="S19" i="28"/>
  <c r="E20" i="28"/>
  <c r="E21" i="28"/>
  <c r="I22" i="28"/>
  <c r="I23" i="28"/>
  <c r="S23" i="28"/>
  <c r="E24" i="28"/>
  <c r="E25" i="28"/>
  <c r="Q25" i="28"/>
  <c r="M27" i="28"/>
  <c r="O28" i="28"/>
  <c r="I29" i="28"/>
  <c r="E30" i="28"/>
  <c r="M31" i="28"/>
  <c r="O27" i="28"/>
  <c r="I28" i="28"/>
  <c r="Q28" i="28"/>
  <c r="S29" i="28"/>
  <c r="G31" i="28"/>
  <c r="D36" i="28"/>
  <c r="K30" i="28"/>
  <c r="I31" i="28"/>
  <c r="I27" i="28"/>
  <c r="K28" i="28"/>
  <c r="M17" i="28"/>
  <c r="O18" i="28"/>
  <c r="M19" i="28"/>
  <c r="O20" i="28"/>
  <c r="M21" i="28"/>
  <c r="M23" i="28"/>
  <c r="O24" i="28"/>
  <c r="M25" i="28"/>
  <c r="E27" i="28"/>
  <c r="G28" i="28"/>
  <c r="E29" i="28"/>
  <c r="G30" i="28"/>
  <c r="E31" i="28"/>
  <c r="E33" i="28"/>
  <c r="M33" i="28"/>
  <c r="S28" i="28"/>
  <c r="Q29" i="28"/>
  <c r="S30" i="28"/>
  <c r="Q31" i="28"/>
  <c r="S32" i="28"/>
  <c r="S16" i="25"/>
  <c r="G13" i="25"/>
  <c r="G16" i="25"/>
  <c r="I17" i="25"/>
  <c r="G15" i="25"/>
  <c r="I12" i="25"/>
  <c r="S13" i="25"/>
  <c r="K8" i="25"/>
  <c r="M17" i="25"/>
  <c r="E24" i="25"/>
  <c r="O30" i="25"/>
  <c r="I10" i="25"/>
  <c r="S11" i="25"/>
  <c r="E14" i="25"/>
  <c r="Q19" i="25"/>
  <c r="E10" i="25"/>
  <c r="G8" i="25"/>
  <c r="O13" i="25"/>
  <c r="I14" i="25"/>
  <c r="D45" i="25"/>
  <c r="D43" i="25"/>
  <c r="E20" i="25"/>
  <c r="E18" i="25"/>
  <c r="E16" i="25"/>
  <c r="E15" i="25"/>
  <c r="E13" i="25"/>
  <c r="E11" i="25"/>
  <c r="D44" i="25"/>
  <c r="H45" i="25"/>
  <c r="H44" i="25"/>
  <c r="H43" i="25"/>
  <c r="I20" i="25"/>
  <c r="I18" i="25"/>
  <c r="I16" i="25"/>
  <c r="I15" i="25"/>
  <c r="I13" i="25"/>
  <c r="I11" i="25"/>
  <c r="I9" i="25"/>
  <c r="L45" i="25"/>
  <c r="L43" i="25"/>
  <c r="M20" i="25"/>
  <c r="M18" i="25"/>
  <c r="M16" i="25"/>
  <c r="M13" i="25"/>
  <c r="M11" i="25"/>
  <c r="M9" i="25"/>
  <c r="L44" i="25"/>
  <c r="P45" i="25"/>
  <c r="P44" i="25"/>
  <c r="P43" i="25"/>
  <c r="Q22" i="25"/>
  <c r="Q20" i="25"/>
  <c r="Q18" i="25"/>
  <c r="Q16" i="25"/>
  <c r="Q13" i="25"/>
  <c r="Q11" i="25"/>
  <c r="G19" i="25"/>
  <c r="G17" i="25"/>
  <c r="G14" i="25"/>
  <c r="G12" i="25"/>
  <c r="G10" i="25"/>
  <c r="K9" i="25"/>
  <c r="Q10" i="25"/>
  <c r="O11" i="25"/>
  <c r="Q12" i="25"/>
  <c r="Q14" i="25"/>
  <c r="E17" i="25"/>
  <c r="K18" i="25"/>
  <c r="S18" i="25"/>
  <c r="K20" i="25"/>
  <c r="S20" i="25"/>
  <c r="G21" i="25"/>
  <c r="I22" i="25"/>
  <c r="K11" i="25"/>
  <c r="K13" i="25"/>
  <c r="K15" i="25"/>
  <c r="I19" i="25"/>
  <c r="K23" i="25"/>
  <c r="M24" i="25"/>
  <c r="I25" i="25"/>
  <c r="Q25" i="25"/>
  <c r="E26" i="25"/>
  <c r="M26" i="25"/>
  <c r="I27" i="25"/>
  <c r="Q27" i="25"/>
  <c r="E28" i="25"/>
  <c r="M28" i="25"/>
  <c r="K29" i="25"/>
  <c r="S29" i="25"/>
  <c r="G30" i="25"/>
  <c r="K31" i="25"/>
  <c r="S31" i="25"/>
  <c r="G32" i="25"/>
  <c r="O32" i="25"/>
  <c r="K33" i="25"/>
  <c r="S33" i="25"/>
  <c r="G34" i="25"/>
  <c r="O34" i="25"/>
  <c r="K35" i="25"/>
  <c r="S35" i="25"/>
  <c r="G36" i="25"/>
  <c r="I37" i="25"/>
  <c r="E38" i="25"/>
  <c r="S19" i="25"/>
  <c r="S17" i="25"/>
  <c r="S15" i="25"/>
  <c r="S14" i="25"/>
  <c r="S12" i="25"/>
  <c r="S10" i="25"/>
  <c r="G11" i="25"/>
  <c r="K16" i="25"/>
  <c r="G18" i="25"/>
  <c r="O18" i="25"/>
  <c r="G20" i="25"/>
  <c r="O20" i="25"/>
  <c r="Q21" i="25"/>
  <c r="E22" i="25"/>
  <c r="S22" i="25"/>
  <c r="G23" i="25"/>
  <c r="E33" i="25"/>
  <c r="S8" i="25"/>
  <c r="E9" i="25"/>
  <c r="K19" i="25"/>
  <c r="K17" i="25"/>
  <c r="K14" i="25"/>
  <c r="K12" i="25"/>
  <c r="K10" i="25"/>
  <c r="S9" i="25"/>
  <c r="O21" i="25"/>
  <c r="O19" i="25"/>
  <c r="O17" i="25"/>
  <c r="O14" i="25"/>
  <c r="O12" i="25"/>
  <c r="O10" i="25"/>
  <c r="E19" i="25"/>
  <c r="M19" i="25"/>
  <c r="K21" i="25"/>
  <c r="S21" i="25"/>
  <c r="M22" i="25"/>
  <c r="M33" i="25"/>
  <c r="I34" i="25"/>
  <c r="Q34" i="25"/>
  <c r="E35" i="25"/>
  <c r="M35" i="25"/>
  <c r="I36" i="25"/>
  <c r="S37" i="25"/>
  <c r="G38" i="25"/>
  <c r="I39" i="25"/>
  <c r="Q39" i="25"/>
  <c r="E40" i="25"/>
  <c r="M40" i="25"/>
  <c r="I41" i="25"/>
  <c r="Q41" i="25"/>
  <c r="M21" i="25"/>
  <c r="O22" i="25"/>
  <c r="S23" i="25"/>
  <c r="G24" i="25"/>
  <c r="O24" i="25"/>
  <c r="K25" i="25"/>
  <c r="S25" i="25"/>
  <c r="G26" i="25"/>
  <c r="O26" i="25"/>
  <c r="K27" i="25"/>
  <c r="S27" i="25"/>
  <c r="G28" i="25"/>
  <c r="O28" i="25"/>
  <c r="E29" i="25"/>
  <c r="M29" i="25"/>
  <c r="I30" i="25"/>
  <c r="Q30" i="25"/>
  <c r="E31" i="25"/>
  <c r="M31" i="25"/>
  <c r="I32" i="25"/>
  <c r="Q32" i="25"/>
  <c r="F45" i="25"/>
  <c r="F44" i="25"/>
  <c r="F43" i="25"/>
  <c r="J45" i="25"/>
  <c r="J44" i="25"/>
  <c r="J43" i="25"/>
  <c r="N45" i="25"/>
  <c r="N44" i="25"/>
  <c r="N43" i="25"/>
  <c r="R45" i="25"/>
  <c r="R44" i="25"/>
  <c r="R43" i="25"/>
  <c r="I21" i="25"/>
  <c r="K22" i="25"/>
  <c r="I23" i="25"/>
  <c r="I24" i="25"/>
  <c r="Q24" i="25"/>
  <c r="E25" i="25"/>
  <c r="M25" i="25"/>
  <c r="I26" i="25"/>
  <c r="Q26" i="25"/>
  <c r="E27" i="25"/>
  <c r="M27" i="25"/>
  <c r="I28" i="25"/>
  <c r="S28" i="25"/>
  <c r="G29" i="25"/>
  <c r="O29" i="25"/>
  <c r="K30" i="25"/>
  <c r="S30" i="25"/>
  <c r="G31" i="25"/>
  <c r="O31" i="25"/>
  <c r="K32" i="25"/>
  <c r="S32" i="25"/>
  <c r="G33" i="25"/>
  <c r="O33" i="25"/>
  <c r="K34" i="25"/>
  <c r="S34" i="25"/>
  <c r="G35" i="25"/>
  <c r="O35" i="25"/>
  <c r="K36" i="25"/>
  <c r="E37" i="25"/>
  <c r="I38" i="25"/>
  <c r="K39" i="25"/>
  <c r="S39" i="25"/>
  <c r="G40" i="25"/>
  <c r="O40" i="25"/>
  <c r="K41" i="25"/>
  <c r="S41" i="25"/>
  <c r="E21" i="25"/>
  <c r="G22" i="25"/>
  <c r="E23" i="25"/>
  <c r="K24" i="25"/>
  <c r="S24" i="25"/>
  <c r="G25" i="25"/>
  <c r="O25" i="25"/>
  <c r="K26" i="25"/>
  <c r="S26" i="25"/>
  <c r="G27" i="25"/>
  <c r="O27" i="25"/>
  <c r="K28" i="25"/>
  <c r="I29" i="25"/>
  <c r="Q29" i="25"/>
  <c r="E30" i="25"/>
  <c r="M30" i="25"/>
  <c r="I31" i="25"/>
  <c r="Q31" i="25"/>
  <c r="E32" i="25"/>
  <c r="M32" i="25"/>
  <c r="I33" i="25"/>
  <c r="Q33" i="25"/>
  <c r="E34" i="25"/>
  <c r="M34" i="25"/>
  <c r="I35" i="25"/>
  <c r="Q35" i="25"/>
  <c r="E36" i="25"/>
  <c r="S36" i="25"/>
  <c r="G37" i="25"/>
  <c r="K38" i="25"/>
  <c r="E39" i="25"/>
  <c r="M39" i="25"/>
  <c r="I40" i="25"/>
  <c r="Q40" i="25"/>
  <c r="E41" i="25"/>
  <c r="M41" i="25"/>
  <c r="S38" i="25"/>
  <c r="G39" i="25"/>
  <c r="O39" i="25"/>
  <c r="K40" i="25"/>
  <c r="S40" i="25"/>
  <c r="G41" i="25"/>
  <c r="O41" i="25"/>
  <c r="O34" i="26"/>
  <c r="I35" i="26"/>
  <c r="O35" i="26"/>
  <c r="I36" i="26"/>
  <c r="I37" i="26"/>
  <c r="I38" i="26"/>
  <c r="I39" i="26"/>
  <c r="O39" i="26"/>
  <c r="I40" i="26"/>
  <c r="O40" i="26"/>
  <c r="O41" i="26"/>
  <c r="O20" i="26"/>
  <c r="O21" i="26"/>
  <c r="O22" i="26"/>
  <c r="O24" i="26"/>
  <c r="O25" i="26"/>
  <c r="O26" i="26"/>
  <c r="O27" i="26"/>
  <c r="O28" i="26"/>
  <c r="O29" i="26"/>
  <c r="O30" i="26"/>
  <c r="O31" i="26"/>
  <c r="O32" i="26"/>
  <c r="O33" i="26"/>
  <c r="E21" i="26"/>
  <c r="K21" i="26"/>
  <c r="K22" i="26"/>
  <c r="K23" i="26"/>
  <c r="K24" i="26"/>
  <c r="K25" i="26"/>
  <c r="K26" i="26"/>
  <c r="K27" i="26"/>
  <c r="K28" i="26"/>
  <c r="K29" i="26"/>
  <c r="K30" i="26"/>
  <c r="K31" i="26"/>
  <c r="K32" i="26"/>
  <c r="K33" i="26"/>
  <c r="K34" i="26"/>
  <c r="K35" i="26"/>
  <c r="K36" i="26"/>
  <c r="K38" i="26"/>
  <c r="K39" i="26"/>
  <c r="K40" i="26"/>
  <c r="K41" i="26"/>
  <c r="E9" i="26"/>
  <c r="E10" i="26"/>
  <c r="E11" i="26"/>
  <c r="E12" i="26"/>
  <c r="E13" i="26"/>
  <c r="E14" i="26"/>
  <c r="E15" i="26"/>
  <c r="E16" i="26"/>
  <c r="E17" i="26"/>
  <c r="E18" i="26"/>
  <c r="E19" i="26"/>
  <c r="G21" i="26"/>
  <c r="G22" i="26"/>
  <c r="G23" i="26"/>
  <c r="G24" i="26"/>
  <c r="G25" i="26"/>
  <c r="Q25" i="26"/>
  <c r="G26" i="26"/>
  <c r="Q26" i="26"/>
  <c r="G27" i="26"/>
  <c r="Q27" i="26"/>
  <c r="G28" i="26"/>
  <c r="G29" i="26"/>
  <c r="Q29" i="26"/>
  <c r="G30" i="26"/>
  <c r="Q30" i="26"/>
  <c r="G31" i="26"/>
  <c r="Q31" i="26"/>
  <c r="G32" i="26"/>
  <c r="Q32" i="26"/>
  <c r="G33" i="26"/>
  <c r="Q33" i="26"/>
  <c r="G34" i="26"/>
  <c r="G35" i="26"/>
  <c r="G36" i="26"/>
  <c r="G37" i="26"/>
  <c r="G38" i="26"/>
  <c r="G39" i="26"/>
  <c r="G40" i="26"/>
  <c r="G41" i="26"/>
  <c r="S20" i="26"/>
  <c r="S21" i="26"/>
  <c r="S22" i="26"/>
  <c r="S23" i="26"/>
  <c r="S24" i="26"/>
  <c r="S25" i="26"/>
  <c r="S26" i="26"/>
  <c r="S27" i="26"/>
  <c r="S28" i="26"/>
  <c r="S29" i="26"/>
  <c r="S30" i="26"/>
  <c r="S31" i="26"/>
  <c r="S32" i="26"/>
  <c r="S33" i="26"/>
  <c r="S34" i="26"/>
  <c r="S35" i="26"/>
  <c r="S36" i="26"/>
  <c r="S37" i="26"/>
  <c r="S38" i="26"/>
  <c r="M39" i="26"/>
  <c r="S39" i="26"/>
  <c r="M40" i="26"/>
  <c r="S40" i="26"/>
  <c r="S41" i="26"/>
  <c r="E8" i="26"/>
  <c r="I8" i="26"/>
  <c r="M8" i="26"/>
  <c r="Q8" i="26"/>
  <c r="J45" i="26"/>
  <c r="J44" i="26"/>
  <c r="J43" i="26"/>
  <c r="R45" i="26"/>
  <c r="R44" i="26"/>
  <c r="R43" i="26"/>
  <c r="F45" i="26"/>
  <c r="F44" i="26"/>
  <c r="F43" i="26"/>
  <c r="N45" i="26"/>
  <c r="N44" i="26"/>
  <c r="N43" i="26"/>
  <c r="G8" i="26"/>
  <c r="K8" i="26"/>
  <c r="O8" i="26"/>
  <c r="S8" i="26"/>
  <c r="D45" i="26"/>
  <c r="D44" i="26"/>
  <c r="D43" i="26"/>
  <c r="H45" i="26"/>
  <c r="H44" i="26"/>
  <c r="H43" i="26"/>
  <c r="L45" i="26"/>
  <c r="L44" i="26"/>
  <c r="L43" i="26"/>
  <c r="P45" i="26"/>
  <c r="P44" i="26"/>
  <c r="P43" i="26"/>
  <c r="M11" i="24"/>
  <c r="M34" i="24"/>
  <c r="F37" i="24"/>
  <c r="K13" i="24"/>
  <c r="S13" i="24"/>
  <c r="O14" i="24"/>
  <c r="E15" i="24"/>
  <c r="K28" i="24"/>
  <c r="K20" i="24"/>
  <c r="I31" i="24"/>
  <c r="M14" i="24"/>
  <c r="G13" i="24"/>
  <c r="Q20" i="24"/>
  <c r="E34" i="24"/>
  <c r="O10" i="24"/>
  <c r="Q12" i="24"/>
  <c r="M13" i="24"/>
  <c r="M18" i="24"/>
  <c r="G30" i="24"/>
  <c r="E8" i="24"/>
  <c r="K8" i="24"/>
  <c r="E11" i="24"/>
  <c r="E12" i="24"/>
  <c r="Q15" i="24"/>
  <c r="E22" i="24"/>
  <c r="M22" i="24"/>
  <c r="E29" i="24"/>
  <c r="S32" i="24"/>
  <c r="I17" i="24"/>
  <c r="K19" i="24"/>
  <c r="O21" i="24"/>
  <c r="K23" i="24"/>
  <c r="K25" i="24"/>
  <c r="E26" i="24"/>
  <c r="Q27" i="24"/>
  <c r="S28" i="24"/>
  <c r="M29" i="24"/>
  <c r="O30" i="24"/>
  <c r="Q31" i="24"/>
  <c r="S33" i="24"/>
  <c r="I19" i="24"/>
  <c r="I20" i="24"/>
  <c r="I23" i="24"/>
  <c r="I27" i="24"/>
  <c r="S29" i="24"/>
  <c r="S9" i="24"/>
  <c r="I11" i="24"/>
  <c r="S11" i="24"/>
  <c r="S15" i="24"/>
  <c r="G8" i="24"/>
  <c r="L38" i="24"/>
  <c r="I9" i="24"/>
  <c r="G10" i="24"/>
  <c r="Q10" i="24"/>
  <c r="O11" i="24"/>
  <c r="G12" i="24"/>
  <c r="M12" i="24"/>
  <c r="O13" i="24"/>
  <c r="I14" i="24"/>
  <c r="S14" i="24"/>
  <c r="M15" i="24"/>
  <c r="O16" i="24"/>
  <c r="I18" i="24"/>
  <c r="Q18" i="24"/>
  <c r="S19" i="24"/>
  <c r="E20" i="24"/>
  <c r="M20" i="24"/>
  <c r="I21" i="24"/>
  <c r="I22" i="24"/>
  <c r="Q22" i="24"/>
  <c r="S23" i="24"/>
  <c r="E25" i="24"/>
  <c r="S25" i="24"/>
  <c r="G26" i="24"/>
  <c r="E27" i="24"/>
  <c r="S27" i="24"/>
  <c r="G28" i="24"/>
  <c r="I29" i="24"/>
  <c r="Q30" i="24"/>
  <c r="E31" i="24"/>
  <c r="S31" i="24"/>
  <c r="G32" i="24"/>
  <c r="O32" i="24"/>
  <c r="Q34" i="24"/>
  <c r="S16" i="24"/>
  <c r="S17" i="24"/>
  <c r="S21" i="24"/>
  <c r="Q28" i="24"/>
  <c r="G16" i="24"/>
  <c r="G21" i="24"/>
  <c r="N38" i="24"/>
  <c r="S8" i="24"/>
  <c r="K9" i="24"/>
  <c r="M10" i="24"/>
  <c r="S10" i="24"/>
  <c r="K11" i="24"/>
  <c r="Q11" i="24"/>
  <c r="O12" i="24"/>
  <c r="D37" i="24"/>
  <c r="D36" i="24"/>
  <c r="E14" i="24"/>
  <c r="D38" i="24"/>
  <c r="I15" i="24"/>
  <c r="I34" i="24"/>
  <c r="Q16" i="24"/>
  <c r="E17" i="24"/>
  <c r="K18" i="24"/>
  <c r="K32" i="24"/>
  <c r="G19" i="24"/>
  <c r="O19" i="24"/>
  <c r="K21" i="24"/>
  <c r="K22" i="24"/>
  <c r="G23" i="24"/>
  <c r="O23" i="24"/>
  <c r="G25" i="24"/>
  <c r="S26" i="24"/>
  <c r="M27" i="24"/>
  <c r="O28" i="24"/>
  <c r="Q29" i="24"/>
  <c r="K30" i="24"/>
  <c r="S30" i="24"/>
  <c r="M31" i="24"/>
  <c r="E33" i="24"/>
  <c r="H38" i="24"/>
  <c r="H37" i="24"/>
  <c r="H36" i="24"/>
  <c r="P38" i="24"/>
  <c r="P37" i="24"/>
  <c r="P36" i="24"/>
  <c r="K12" i="24"/>
  <c r="M16" i="24"/>
  <c r="G18" i="24"/>
  <c r="E19" i="24"/>
  <c r="G22" i="24"/>
  <c r="E23" i="24"/>
  <c r="S24" i="24"/>
  <c r="Q25" i="24"/>
  <c r="O27" i="24"/>
  <c r="M28" i="24"/>
  <c r="F36" i="24"/>
  <c r="F38" i="24"/>
  <c r="I8" i="24"/>
  <c r="M8" i="24"/>
  <c r="Q8" i="24"/>
  <c r="G9" i="24"/>
  <c r="E13" i="24"/>
  <c r="G14" i="24"/>
  <c r="K15" i="24"/>
  <c r="I16" i="24"/>
  <c r="K17" i="24"/>
  <c r="S18" i="24"/>
  <c r="Q19" i="24"/>
  <c r="S20" i="24"/>
  <c r="Q21" i="24"/>
  <c r="S22" i="24"/>
  <c r="Q23" i="24"/>
  <c r="M25" i="24"/>
  <c r="K27" i="24"/>
  <c r="I28" i="24"/>
  <c r="K29" i="24"/>
  <c r="I30" i="24"/>
  <c r="K31" i="24"/>
  <c r="I32" i="24"/>
  <c r="G34" i="24"/>
  <c r="L36" i="24"/>
  <c r="L37" i="24"/>
  <c r="Q32" i="24"/>
  <c r="O34" i="24"/>
  <c r="I13" i="24"/>
  <c r="K14" i="24"/>
  <c r="O15" i="24"/>
  <c r="G20" i="24"/>
  <c r="E21" i="24"/>
  <c r="O29" i="24"/>
  <c r="M30" i="24"/>
  <c r="O31" i="24"/>
  <c r="M32" i="24"/>
  <c r="K34" i="24"/>
  <c r="J38" i="24"/>
  <c r="J37" i="24"/>
  <c r="J36" i="24"/>
  <c r="R38" i="24"/>
  <c r="R37" i="24"/>
  <c r="R36" i="24"/>
  <c r="S12" i="24"/>
  <c r="Q13" i="24"/>
  <c r="G15" i="24"/>
  <c r="E16" i="24"/>
  <c r="G17" i="24"/>
  <c r="O18" i="24"/>
  <c r="M19" i="24"/>
  <c r="O20" i="24"/>
  <c r="M21" i="24"/>
  <c r="O22" i="24"/>
  <c r="M23" i="24"/>
  <c r="I25" i="24"/>
  <c r="G27" i="24"/>
  <c r="E28" i="24"/>
  <c r="G29" i="24"/>
  <c r="E30" i="24"/>
  <c r="G31" i="24"/>
  <c r="E32" i="24"/>
  <c r="G33" i="24"/>
  <c r="S34" i="24"/>
  <c r="N36" i="24"/>
  <c r="N37" i="24"/>
  <c r="K10" i="23"/>
  <c r="I9" i="23"/>
  <c r="S14" i="23"/>
  <c r="G17" i="23"/>
  <c r="I11" i="23"/>
  <c r="Q11" i="23"/>
  <c r="I13" i="23"/>
  <c r="I15" i="23"/>
  <c r="Q15" i="23"/>
  <c r="K12" i="23"/>
  <c r="E9" i="23"/>
  <c r="K11" i="23"/>
  <c r="G12" i="23"/>
  <c r="G14" i="23"/>
  <c r="G16" i="23"/>
  <c r="S12" i="23"/>
  <c r="K14" i="23"/>
  <c r="G19" i="23"/>
  <c r="K8" i="23"/>
  <c r="S8" i="23"/>
  <c r="M11" i="23"/>
  <c r="I12" i="23"/>
  <c r="E13" i="23"/>
  <c r="M13" i="23"/>
  <c r="E15" i="23"/>
  <c r="I18" i="23"/>
  <c r="I20" i="23"/>
  <c r="G10" i="23"/>
  <c r="M10" i="23"/>
  <c r="S10" i="23"/>
  <c r="E11" i="23"/>
  <c r="G13" i="23"/>
  <c r="Q13" i="23"/>
  <c r="E14" i="23"/>
  <c r="M15" i="23"/>
  <c r="S15" i="23"/>
  <c r="K16" i="23"/>
  <c r="E20" i="23"/>
  <c r="K28" i="23"/>
  <c r="S28" i="23"/>
  <c r="O29" i="23"/>
  <c r="M8" i="23"/>
  <c r="K9" i="23"/>
  <c r="I10" i="23"/>
  <c r="G11" i="23"/>
  <c r="E12" i="23"/>
  <c r="Q12" i="23"/>
  <c r="S13" i="23"/>
  <c r="O15" i="23"/>
  <c r="M16" i="23"/>
  <c r="Q18" i="23"/>
  <c r="K19" i="23"/>
  <c r="S19" i="23"/>
  <c r="M20" i="23"/>
  <c r="I21" i="23"/>
  <c r="Q21" i="23"/>
  <c r="I8" i="23"/>
  <c r="G9" i="23"/>
  <c r="E10" i="23"/>
  <c r="Q10" i="23"/>
  <c r="S11" i="23"/>
  <c r="O13" i="23"/>
  <c r="M14" i="23"/>
  <c r="K15" i="23"/>
  <c r="I16" i="23"/>
  <c r="E18" i="23"/>
  <c r="E8" i="23"/>
  <c r="Q8" i="23"/>
  <c r="S9" i="23"/>
  <c r="O11" i="23"/>
  <c r="M12" i="23"/>
  <c r="K13" i="23"/>
  <c r="I14" i="23"/>
  <c r="G15" i="23"/>
  <c r="E16" i="23"/>
  <c r="Q16" i="23"/>
  <c r="K17" i="23"/>
  <c r="S17" i="23"/>
  <c r="M18" i="23"/>
  <c r="O19" i="23"/>
  <c r="Q20" i="23"/>
  <c r="K23" i="23"/>
  <c r="Q29" i="23"/>
  <c r="I31" i="23"/>
  <c r="Q31" i="23"/>
  <c r="E32" i="23"/>
  <c r="M32" i="23"/>
  <c r="E34" i="23"/>
  <c r="M34" i="23"/>
  <c r="O8" i="23"/>
  <c r="O10" i="23"/>
  <c r="O16" i="23"/>
  <c r="O18" i="23"/>
  <c r="E22" i="23"/>
  <c r="Q23" i="23"/>
  <c r="Q25" i="23"/>
  <c r="I27" i="23"/>
  <c r="K21" i="23"/>
  <c r="G22" i="23"/>
  <c r="S23" i="23"/>
  <c r="S25" i="23"/>
  <c r="S27" i="23"/>
  <c r="E28" i="23"/>
  <c r="M28" i="23"/>
  <c r="I29" i="23"/>
  <c r="E30" i="23"/>
  <c r="E17" i="23"/>
  <c r="G18" i="23"/>
  <c r="E19" i="23"/>
  <c r="G20" i="23"/>
  <c r="E21" i="23"/>
  <c r="M21" i="23"/>
  <c r="I22" i="23"/>
  <c r="Q22" i="23"/>
  <c r="E23" i="23"/>
  <c r="M23" i="23"/>
  <c r="E25" i="23"/>
  <c r="M25" i="23"/>
  <c r="E27" i="23"/>
  <c r="M27" i="23"/>
  <c r="G28" i="23"/>
  <c r="O28" i="23"/>
  <c r="K29" i="23"/>
  <c r="S29" i="23"/>
  <c r="G30" i="23"/>
  <c r="O30" i="23"/>
  <c r="K31" i="23"/>
  <c r="S31" i="23"/>
  <c r="G32" i="23"/>
  <c r="O32" i="23"/>
  <c r="S33" i="23"/>
  <c r="G34" i="23"/>
  <c r="O34" i="23"/>
  <c r="O12" i="23"/>
  <c r="O14" i="23"/>
  <c r="M19" i="23"/>
  <c r="O20" i="23"/>
  <c r="M22" i="23"/>
  <c r="I23" i="23"/>
  <c r="E24" i="23"/>
  <c r="I25" i="23"/>
  <c r="E26" i="23"/>
  <c r="Q27" i="23"/>
  <c r="G29" i="23"/>
  <c r="D38" i="23"/>
  <c r="D37" i="23"/>
  <c r="D36" i="23"/>
  <c r="H38" i="23"/>
  <c r="H37" i="23"/>
  <c r="H36" i="23"/>
  <c r="L38" i="23"/>
  <c r="L37" i="23"/>
  <c r="L36" i="23"/>
  <c r="P38" i="23"/>
  <c r="P37" i="23"/>
  <c r="P36" i="23"/>
  <c r="I17" i="23"/>
  <c r="K18" i="23"/>
  <c r="I19" i="23"/>
  <c r="K20" i="23"/>
  <c r="S21" i="23"/>
  <c r="O22" i="23"/>
  <c r="K25" i="23"/>
  <c r="G26" i="23"/>
  <c r="K27" i="23"/>
  <c r="M30" i="23"/>
  <c r="F38" i="23"/>
  <c r="F37" i="23"/>
  <c r="F36" i="23"/>
  <c r="J38" i="23"/>
  <c r="J37" i="23"/>
  <c r="J36" i="23"/>
  <c r="N38" i="23"/>
  <c r="N37" i="23"/>
  <c r="N36" i="23"/>
  <c r="R38" i="23"/>
  <c r="R37" i="23"/>
  <c r="R36" i="23"/>
  <c r="S16" i="23"/>
  <c r="S18" i="23"/>
  <c r="Q19" i="23"/>
  <c r="S20" i="23"/>
  <c r="G21" i="23"/>
  <c r="O21" i="23"/>
  <c r="K22" i="23"/>
  <c r="S22" i="23"/>
  <c r="G23" i="23"/>
  <c r="O23" i="23"/>
  <c r="S24" i="23"/>
  <c r="G25" i="23"/>
  <c r="O25" i="23"/>
  <c r="S26" i="23"/>
  <c r="G27" i="23"/>
  <c r="O27" i="23"/>
  <c r="I28" i="23"/>
  <c r="Q28" i="23"/>
  <c r="E29" i="23"/>
  <c r="M29" i="23"/>
  <c r="I30" i="23"/>
  <c r="Q30" i="23"/>
  <c r="E31" i="23"/>
  <c r="M31" i="23"/>
  <c r="I32" i="23"/>
  <c r="Q32" i="23"/>
  <c r="E33" i="23"/>
  <c r="I34" i="23"/>
  <c r="Q34" i="23"/>
  <c r="K30" i="23"/>
  <c r="S30" i="23"/>
  <c r="G31" i="23"/>
  <c r="O31" i="23"/>
  <c r="K32" i="23"/>
  <c r="S32" i="23"/>
  <c r="G33" i="23"/>
  <c r="K34" i="23"/>
  <c r="S34" i="23"/>
  <c r="K10" i="21"/>
  <c r="E11" i="21"/>
  <c r="Q9" i="21"/>
  <c r="M13" i="21"/>
  <c r="K8" i="21"/>
  <c r="E9" i="21"/>
  <c r="S9" i="21"/>
  <c r="G10" i="21"/>
  <c r="M11" i="21"/>
  <c r="O12" i="21"/>
  <c r="M17" i="21"/>
  <c r="O10" i="21"/>
  <c r="I11" i="21"/>
  <c r="K18" i="21"/>
  <c r="O21" i="21"/>
  <c r="I9" i="21"/>
  <c r="Q11" i="21"/>
  <c r="Q17" i="21"/>
  <c r="P40" i="21"/>
  <c r="P39" i="21"/>
  <c r="P38" i="21"/>
  <c r="Q8" i="21"/>
  <c r="S13" i="21"/>
  <c r="S15" i="21"/>
  <c r="Q16" i="21"/>
  <c r="S18" i="21"/>
  <c r="H40" i="21"/>
  <c r="H39" i="21"/>
  <c r="H38" i="21"/>
  <c r="I17" i="21"/>
  <c r="I8" i="21"/>
  <c r="N40" i="21"/>
  <c r="N39" i="21"/>
  <c r="N38" i="21"/>
  <c r="S8" i="21"/>
  <c r="K9" i="21"/>
  <c r="I10" i="21"/>
  <c r="S10" i="21"/>
  <c r="K11" i="21"/>
  <c r="I12" i="21"/>
  <c r="S12" i="21"/>
  <c r="K13" i="21"/>
  <c r="I14" i="21"/>
  <c r="S14" i="21"/>
  <c r="K15" i="21"/>
  <c r="I16" i="21"/>
  <c r="S16" i="21"/>
  <c r="D40" i="21"/>
  <c r="D38" i="21"/>
  <c r="E8" i="21"/>
  <c r="D39" i="21"/>
  <c r="J40" i="21"/>
  <c r="J39" i="21"/>
  <c r="J38" i="21"/>
  <c r="O8" i="21"/>
  <c r="G9" i="21"/>
  <c r="E10" i="21"/>
  <c r="G11" i="21"/>
  <c r="E12" i="21"/>
  <c r="G13" i="21"/>
  <c r="Q13" i="21"/>
  <c r="E14" i="21"/>
  <c r="O14" i="21"/>
  <c r="G15" i="21"/>
  <c r="Q15" i="21"/>
  <c r="E16" i="21"/>
  <c r="O16" i="21"/>
  <c r="G17" i="21"/>
  <c r="F40" i="21"/>
  <c r="F39" i="21"/>
  <c r="F38" i="21"/>
  <c r="K22" i="21"/>
  <c r="S22" i="21"/>
  <c r="G23" i="21"/>
  <c r="O23" i="21"/>
  <c r="K24" i="21"/>
  <c r="S24" i="21"/>
  <c r="G25" i="21"/>
  <c r="O25" i="21"/>
  <c r="K26" i="21"/>
  <c r="S26" i="21"/>
  <c r="G27" i="21"/>
  <c r="O27" i="21"/>
  <c r="K28" i="21"/>
  <c r="E29" i="21"/>
  <c r="M29" i="21"/>
  <c r="Q10" i="21"/>
  <c r="S11" i="21"/>
  <c r="Q12" i="21"/>
  <c r="Q14" i="21"/>
  <c r="G19" i="21"/>
  <c r="O19" i="21"/>
  <c r="K20" i="21"/>
  <c r="S20" i="21"/>
  <c r="G21" i="21"/>
  <c r="G8" i="21"/>
  <c r="L40" i="21"/>
  <c r="L38" i="21"/>
  <c r="M8" i="21"/>
  <c r="L39" i="21"/>
  <c r="R40" i="21"/>
  <c r="R39" i="21"/>
  <c r="R38" i="21"/>
  <c r="O9" i="21"/>
  <c r="M10" i="21"/>
  <c r="O11" i="21"/>
  <c r="M12" i="21"/>
  <c r="I13" i="21"/>
  <c r="O13" i="21"/>
  <c r="G14" i="21"/>
  <c r="M14" i="21"/>
  <c r="I15" i="21"/>
  <c r="O15" i="21"/>
  <c r="G16" i="21"/>
  <c r="M16" i="21"/>
  <c r="K17" i="21"/>
  <c r="E18" i="21"/>
  <c r="M18" i="21"/>
  <c r="I19" i="21"/>
  <c r="Q19" i="21"/>
  <c r="E20" i="21"/>
  <c r="M20" i="21"/>
  <c r="I21" i="21"/>
  <c r="Q21" i="21"/>
  <c r="E22" i="21"/>
  <c r="M22" i="21"/>
  <c r="I23" i="21"/>
  <c r="Q23" i="21"/>
  <c r="E24" i="21"/>
  <c r="M24" i="21"/>
  <c r="I25" i="21"/>
  <c r="Q25" i="21"/>
  <c r="K30" i="21"/>
  <c r="I30" i="21"/>
  <c r="Q30" i="21"/>
  <c r="E31" i="21"/>
  <c r="M31" i="21"/>
  <c r="I32" i="21"/>
  <c r="Q32" i="21"/>
  <c r="E33" i="21"/>
  <c r="M33" i="21"/>
  <c r="I34" i="21"/>
  <c r="Q34" i="21"/>
  <c r="E35" i="21"/>
  <c r="M35" i="21"/>
  <c r="I36" i="21"/>
  <c r="Q36" i="21"/>
  <c r="S30" i="21"/>
  <c r="G31" i="21"/>
  <c r="O31" i="21"/>
  <c r="K32" i="21"/>
  <c r="S32" i="21"/>
  <c r="G33" i="21"/>
  <c r="O33" i="21"/>
  <c r="K34" i="21"/>
  <c r="S34" i="21"/>
  <c r="G35" i="21"/>
  <c r="O35" i="21"/>
  <c r="K36" i="21"/>
  <c r="S36" i="21"/>
  <c r="E26" i="21"/>
  <c r="M26" i="21"/>
  <c r="I27" i="21"/>
  <c r="Q27" i="21"/>
  <c r="E28" i="21"/>
  <c r="S28" i="21"/>
  <c r="G29" i="21"/>
  <c r="O29" i="21"/>
  <c r="S17" i="21"/>
  <c r="G18" i="21"/>
  <c r="O18" i="21"/>
  <c r="K19" i="21"/>
  <c r="S19" i="21"/>
  <c r="G20" i="21"/>
  <c r="O20" i="21"/>
  <c r="K21" i="21"/>
  <c r="S21" i="21"/>
  <c r="G22" i="21"/>
  <c r="O22" i="21"/>
  <c r="K23" i="21"/>
  <c r="S23" i="21"/>
  <c r="G24" i="21"/>
  <c r="O24" i="21"/>
  <c r="K25" i="21"/>
  <c r="S25" i="21"/>
  <c r="G26" i="21"/>
  <c r="O26" i="21"/>
  <c r="K27" i="21"/>
  <c r="S27" i="21"/>
  <c r="G28" i="21"/>
  <c r="I29" i="21"/>
  <c r="Q29" i="21"/>
  <c r="E30" i="21"/>
  <c r="M30" i="21"/>
  <c r="I31" i="21"/>
  <c r="Q31" i="21"/>
  <c r="E32" i="21"/>
  <c r="M32" i="21"/>
  <c r="I33" i="21"/>
  <c r="Q33" i="21"/>
  <c r="E34" i="21"/>
  <c r="M34" i="21"/>
  <c r="I35" i="21"/>
  <c r="Q35" i="21"/>
  <c r="E36" i="21"/>
  <c r="M36" i="21"/>
  <c r="O17" i="21"/>
  <c r="I18" i="21"/>
  <c r="Q18" i="21"/>
  <c r="E19" i="21"/>
  <c r="M19" i="21"/>
  <c r="I20" i="21"/>
  <c r="Q20" i="21"/>
  <c r="E21" i="21"/>
  <c r="M21" i="21"/>
  <c r="I22" i="21"/>
  <c r="Q22" i="21"/>
  <c r="E23" i="21"/>
  <c r="M23" i="21"/>
  <c r="I24" i="21"/>
  <c r="Q24" i="21"/>
  <c r="E25" i="21"/>
  <c r="M25" i="21"/>
  <c r="I26" i="21"/>
  <c r="Q26" i="21"/>
  <c r="E27" i="21"/>
  <c r="M27" i="21"/>
  <c r="I28" i="21"/>
  <c r="K29" i="21"/>
  <c r="S29" i="21"/>
  <c r="G30" i="21"/>
  <c r="O30" i="21"/>
  <c r="K31" i="21"/>
  <c r="S31" i="21"/>
  <c r="G32" i="21"/>
  <c r="O32" i="21"/>
  <c r="K33" i="21"/>
  <c r="S33" i="21"/>
  <c r="G34" i="21"/>
  <c r="O34" i="21"/>
  <c r="K35" i="21"/>
  <c r="S35" i="21"/>
  <c r="G36" i="21"/>
  <c r="O36" i="21"/>
  <c r="E12" i="22"/>
  <c r="E18" i="22"/>
  <c r="M20" i="22"/>
  <c r="Q21" i="22"/>
  <c r="I23" i="22"/>
  <c r="E24" i="22"/>
  <c r="I25" i="22"/>
  <c r="I27" i="22"/>
  <c r="Q29" i="22"/>
  <c r="I31" i="22"/>
  <c r="M32" i="22"/>
  <c r="Q33" i="22"/>
  <c r="M34" i="22"/>
  <c r="E36" i="22"/>
  <c r="M9" i="22"/>
  <c r="Q10" i="22"/>
  <c r="M11" i="22"/>
  <c r="S11" i="22"/>
  <c r="K12" i="22"/>
  <c r="Q12" i="22"/>
  <c r="M13" i="22"/>
  <c r="S13" i="22"/>
  <c r="K14" i="22"/>
  <c r="Q14" i="22"/>
  <c r="S15" i="22"/>
  <c r="G16" i="22"/>
  <c r="S16" i="22"/>
  <c r="G17" i="22"/>
  <c r="S17" i="22"/>
  <c r="G18" i="22"/>
  <c r="O18" i="22"/>
  <c r="G26" i="22"/>
  <c r="G13" i="22"/>
  <c r="G15" i="22"/>
  <c r="E17" i="22"/>
  <c r="M18" i="22"/>
  <c r="Q19" i="22"/>
  <c r="E22" i="22"/>
  <c r="M24" i="22"/>
  <c r="Q25" i="22"/>
  <c r="M26" i="22"/>
  <c r="Q27" i="22"/>
  <c r="E30" i="22"/>
  <c r="E32" i="22"/>
  <c r="I33" i="22"/>
  <c r="M36" i="22"/>
  <c r="I9" i="22"/>
  <c r="G10" i="22"/>
  <c r="M10" i="22"/>
  <c r="I11" i="22"/>
  <c r="O11" i="22"/>
  <c r="G12" i="22"/>
  <c r="M12" i="22"/>
  <c r="I13" i="22"/>
  <c r="O13" i="22"/>
  <c r="G14" i="22"/>
  <c r="M14" i="22"/>
  <c r="O15" i="22"/>
  <c r="I17" i="22"/>
  <c r="G11" i="22"/>
  <c r="E14" i="22"/>
  <c r="E16" i="22"/>
  <c r="Q17" i="22"/>
  <c r="E20" i="22"/>
  <c r="I21" i="22"/>
  <c r="M22" i="22"/>
  <c r="Q23" i="22"/>
  <c r="E26" i="22"/>
  <c r="E28" i="22"/>
  <c r="I29" i="22"/>
  <c r="M30" i="22"/>
  <c r="Q31" i="22"/>
  <c r="E34" i="22"/>
  <c r="I35" i="22"/>
  <c r="Q35" i="22"/>
  <c r="E9" i="22"/>
  <c r="I10" i="22"/>
  <c r="S10" i="22"/>
  <c r="E11" i="22"/>
  <c r="K11" i="22"/>
  <c r="I12" i="22"/>
  <c r="S12" i="22"/>
  <c r="E13" i="22"/>
  <c r="K13" i="22"/>
  <c r="I14" i="22"/>
  <c r="S14" i="22"/>
  <c r="E15" i="22"/>
  <c r="K15" i="22"/>
  <c r="O16" i="22"/>
  <c r="K33" i="22"/>
  <c r="S33" i="22"/>
  <c r="G34" i="22"/>
  <c r="O34" i="22"/>
  <c r="K35" i="22"/>
  <c r="S35" i="22"/>
  <c r="G36" i="22"/>
  <c r="O36" i="22"/>
  <c r="S19" i="22"/>
  <c r="K21" i="22"/>
  <c r="G22" i="22"/>
  <c r="K23" i="22"/>
  <c r="G24" i="22"/>
  <c r="S25" i="22"/>
  <c r="K27" i="22"/>
  <c r="G28" i="22"/>
  <c r="K29" i="22"/>
  <c r="G30" i="22"/>
  <c r="K31" i="22"/>
  <c r="O32" i="22"/>
  <c r="M16" i="22"/>
  <c r="O17" i="22"/>
  <c r="I18" i="22"/>
  <c r="E19" i="22"/>
  <c r="I20" i="22"/>
  <c r="E21" i="22"/>
  <c r="I22" i="22"/>
  <c r="E23" i="22"/>
  <c r="Q24" i="22"/>
  <c r="M25" i="22"/>
  <c r="Q26" i="22"/>
  <c r="M27" i="22"/>
  <c r="I28" i="22"/>
  <c r="M29" i="22"/>
  <c r="I30" i="22"/>
  <c r="M31" i="22"/>
  <c r="I32" i="22"/>
  <c r="E33" i="22"/>
  <c r="I34" i="22"/>
  <c r="Q34" i="22"/>
  <c r="E35" i="22"/>
  <c r="M35" i="22"/>
  <c r="I36" i="22"/>
  <c r="Q36" i="22"/>
  <c r="K19" i="22"/>
  <c r="G20" i="22"/>
  <c r="O20" i="22"/>
  <c r="S21" i="22"/>
  <c r="O22" i="22"/>
  <c r="S23" i="22"/>
  <c r="O24" i="22"/>
  <c r="K25" i="22"/>
  <c r="O26" i="22"/>
  <c r="S27" i="22"/>
  <c r="S29" i="22"/>
  <c r="O30" i="22"/>
  <c r="S31" i="22"/>
  <c r="G32" i="22"/>
  <c r="Q18" i="22"/>
  <c r="M19" i="22"/>
  <c r="Q20" i="22"/>
  <c r="M21" i="22"/>
  <c r="Q22" i="22"/>
  <c r="M23" i="22"/>
  <c r="I24" i="22"/>
  <c r="E25" i="22"/>
  <c r="I26" i="22"/>
  <c r="E27" i="22"/>
  <c r="E29" i="22"/>
  <c r="Q30" i="22"/>
  <c r="E31" i="22"/>
  <c r="Q32" i="22"/>
  <c r="M33" i="22"/>
  <c r="I16" i="22"/>
  <c r="K17" i="22"/>
  <c r="K18" i="22"/>
  <c r="S18" i="22"/>
  <c r="G19" i="22"/>
  <c r="O19" i="22"/>
  <c r="K20" i="22"/>
  <c r="S20" i="22"/>
  <c r="G21" i="22"/>
  <c r="O21" i="22"/>
  <c r="K22" i="22"/>
  <c r="S22" i="22"/>
  <c r="G23" i="22"/>
  <c r="O23" i="22"/>
  <c r="K24" i="22"/>
  <c r="S24" i="22"/>
  <c r="G25" i="22"/>
  <c r="O25" i="22"/>
  <c r="K26" i="22"/>
  <c r="S26" i="22"/>
  <c r="G27" i="22"/>
  <c r="O27" i="22"/>
  <c r="K28" i="22"/>
  <c r="S28" i="22"/>
  <c r="G29" i="22"/>
  <c r="O29" i="22"/>
  <c r="K30" i="22"/>
  <c r="S30" i="22"/>
  <c r="G31" i="22"/>
  <c r="O31" i="22"/>
  <c r="K32" i="22"/>
  <c r="S32" i="22"/>
  <c r="G33" i="22"/>
  <c r="O33" i="22"/>
  <c r="K34" i="22"/>
  <c r="S34" i="22"/>
  <c r="G35" i="22"/>
  <c r="O35" i="22"/>
  <c r="K36" i="22"/>
  <c r="S36" i="22"/>
  <c r="J40" i="22"/>
  <c r="R40" i="22"/>
  <c r="G8" i="22"/>
  <c r="O8" i="22"/>
  <c r="H40" i="22"/>
  <c r="P40" i="22"/>
  <c r="E8" i="22"/>
  <c r="M8" i="22"/>
  <c r="D38" i="22"/>
  <c r="L38" i="22"/>
  <c r="D39" i="22"/>
  <c r="L39" i="22"/>
  <c r="D40" i="22"/>
  <c r="L40" i="22"/>
  <c r="I8" i="22"/>
  <c r="Q8" i="22"/>
  <c r="F38" i="22"/>
  <c r="N38" i="22"/>
  <c r="F39" i="22"/>
  <c r="N39" i="22"/>
  <c r="F40" i="22"/>
  <c r="N40" i="22"/>
  <c r="H38" i="22"/>
  <c r="P38" i="22"/>
  <c r="H39" i="22"/>
  <c r="P39" i="22"/>
  <c r="K8" i="22"/>
  <c r="S8" i="22"/>
  <c r="J38" i="22"/>
  <c r="R38" i="22"/>
  <c r="J39" i="22"/>
  <c r="R39" i="22"/>
  <c r="M13" i="7"/>
  <c r="R1" i="14" l="1"/>
  <c r="Q1" i="14"/>
  <c r="P1" i="14"/>
  <c r="O1" i="14"/>
  <c r="N1" i="14"/>
  <c r="M1" i="14"/>
  <c r="L1" i="14"/>
  <c r="K1" i="14"/>
  <c r="J1" i="14"/>
  <c r="I1" i="14"/>
  <c r="H1" i="14"/>
  <c r="G1" i="14"/>
  <c r="F1" i="14"/>
  <c r="E1" i="14"/>
  <c r="D1" i="14"/>
  <c r="C1" i="14"/>
  <c r="B1" i="14"/>
  <c r="N13" i="11" l="1"/>
  <c r="L12" i="11"/>
  <c r="J12" i="11"/>
  <c r="H14" i="11"/>
  <c r="N13" i="9"/>
  <c r="I35" i="8" l="1"/>
  <c r="G9" i="11"/>
  <c r="K13" i="4"/>
  <c r="S8" i="4"/>
  <c r="L12" i="9"/>
  <c r="N12" i="9"/>
  <c r="E9" i="11"/>
  <c r="I64" i="8"/>
  <c r="Q8" i="8"/>
  <c r="G17" i="5"/>
  <c r="I12" i="8"/>
  <c r="I23" i="8"/>
  <c r="I25" i="8"/>
  <c r="I28" i="8"/>
  <c r="I29" i="8"/>
  <c r="I36" i="8"/>
  <c r="I53" i="8"/>
  <c r="I57" i="8"/>
  <c r="I70" i="8"/>
  <c r="S19" i="4"/>
  <c r="O9" i="5"/>
  <c r="W8" i="5"/>
  <c r="K8" i="5"/>
  <c r="Q10" i="5"/>
  <c r="G13" i="5"/>
  <c r="W13" i="5"/>
  <c r="G15" i="5"/>
  <c r="I21" i="8"/>
  <c r="I17" i="8"/>
  <c r="I19" i="8"/>
  <c r="I32" i="8"/>
  <c r="I37" i="8"/>
  <c r="I46" i="8"/>
  <c r="I55" i="8"/>
  <c r="I58" i="8"/>
  <c r="I59" i="8"/>
  <c r="I61" i="8"/>
  <c r="I65" i="8"/>
  <c r="I67" i="8"/>
  <c r="Q9" i="4"/>
  <c r="S11" i="5"/>
  <c r="W17" i="5"/>
  <c r="G19" i="5"/>
  <c r="G21" i="5"/>
  <c r="W21" i="5"/>
  <c r="G25" i="5"/>
  <c r="I15" i="8"/>
  <c r="I34" i="8"/>
  <c r="I42" i="8"/>
  <c r="I9" i="8"/>
  <c r="E10" i="8"/>
  <c r="M10" i="8"/>
  <c r="I11" i="8"/>
  <c r="I13" i="8"/>
  <c r="I14" i="8"/>
  <c r="S15" i="8"/>
  <c r="I20" i="8"/>
  <c r="I22" i="8"/>
  <c r="I24" i="8"/>
  <c r="I27" i="8"/>
  <c r="I40" i="8"/>
  <c r="I47" i="8"/>
  <c r="I49" i="8"/>
  <c r="I51" i="8"/>
  <c r="I52" i="8"/>
  <c r="I54" i="8"/>
  <c r="I62" i="8"/>
  <c r="I68" i="8"/>
  <c r="I73" i="8"/>
  <c r="M9" i="9"/>
  <c r="Q10" i="11"/>
  <c r="E9" i="4"/>
  <c r="M12" i="4"/>
  <c r="K8" i="4"/>
  <c r="K15" i="4"/>
  <c r="G8" i="8"/>
  <c r="I16" i="8"/>
  <c r="I33" i="8"/>
  <c r="I38" i="8"/>
  <c r="I41" i="8"/>
  <c r="I43" i="8"/>
  <c r="I45" i="8"/>
  <c r="I50" i="8"/>
  <c r="I66" i="8"/>
  <c r="I69" i="8"/>
  <c r="O10" i="9"/>
  <c r="O8" i="4"/>
  <c r="I20" i="4"/>
  <c r="G9" i="5"/>
  <c r="G11" i="5"/>
  <c r="G29" i="5"/>
  <c r="Q9" i="8"/>
  <c r="Q11" i="8"/>
  <c r="I10" i="8"/>
  <c r="G22" i="5"/>
  <c r="G10" i="8"/>
  <c r="K11" i="8"/>
  <c r="G12" i="8"/>
  <c r="K14" i="8"/>
  <c r="E9" i="8"/>
  <c r="Q10" i="8"/>
  <c r="E11" i="8"/>
  <c r="M11" i="8"/>
  <c r="E13" i="8"/>
  <c r="M13" i="8"/>
  <c r="O15" i="8"/>
  <c r="I8" i="8"/>
  <c r="L13" i="9"/>
  <c r="N14" i="9"/>
  <c r="F13" i="11"/>
  <c r="E10" i="11"/>
  <c r="M10" i="11"/>
  <c r="Q20" i="4"/>
  <c r="S10" i="4"/>
  <c r="G9" i="4"/>
  <c r="Q12" i="4"/>
  <c r="M14" i="4"/>
  <c r="U36" i="5"/>
  <c r="G10" i="5"/>
  <c r="W20" i="5"/>
  <c r="G24" i="5"/>
  <c r="W24" i="5"/>
  <c r="G26" i="5"/>
  <c r="W9" i="6"/>
  <c r="AA10" i="6"/>
  <c r="W11" i="6"/>
  <c r="W13" i="6"/>
  <c r="W15" i="6"/>
  <c r="W17" i="6"/>
  <c r="W19" i="6"/>
  <c r="W21" i="6"/>
  <c r="E42" i="6"/>
  <c r="M42" i="6"/>
  <c r="U42" i="6"/>
  <c r="I31" i="8"/>
  <c r="I48" i="8"/>
  <c r="I60" i="8"/>
  <c r="I72" i="8"/>
  <c r="O8" i="5"/>
  <c r="W9" i="5"/>
  <c r="G47" i="8"/>
  <c r="O45" i="8"/>
  <c r="K10" i="8"/>
  <c r="S10" i="8"/>
  <c r="G11" i="8"/>
  <c r="O11" i="8"/>
  <c r="K12" i="8"/>
  <c r="S12" i="8"/>
  <c r="G14" i="8"/>
  <c r="E16" i="8"/>
  <c r="I63" i="8"/>
  <c r="I71" i="8"/>
  <c r="L14" i="9"/>
  <c r="P14" i="11"/>
  <c r="Q9" i="11"/>
  <c r="G10" i="11"/>
  <c r="G19" i="4"/>
  <c r="M8" i="4"/>
  <c r="G13" i="4"/>
  <c r="I14" i="4"/>
  <c r="I37" i="5"/>
  <c r="W10" i="5"/>
  <c r="W11" i="5"/>
  <c r="G14" i="5"/>
  <c r="W14" i="5"/>
  <c r="W15" i="5"/>
  <c r="G18" i="5"/>
  <c r="W18" i="5"/>
  <c r="W19" i="5"/>
  <c r="Q20" i="5"/>
  <c r="G23" i="5"/>
  <c r="K33" i="5"/>
  <c r="W38" i="6"/>
  <c r="W43" i="6"/>
  <c r="G42" i="6"/>
  <c r="O42" i="6"/>
  <c r="W42" i="6"/>
  <c r="E12" i="8"/>
  <c r="I26" i="8"/>
  <c r="I44" i="8"/>
  <c r="I56" i="8"/>
  <c r="I10" i="11"/>
  <c r="M9" i="4"/>
  <c r="W22" i="5"/>
  <c r="G27" i="5"/>
  <c r="E38" i="5"/>
  <c r="I39" i="5"/>
  <c r="I42" i="6"/>
  <c r="Q42" i="6"/>
  <c r="Y42" i="6"/>
  <c r="I18" i="8"/>
  <c r="K11" i="5"/>
  <c r="W23" i="5"/>
  <c r="U38" i="5"/>
  <c r="Q39" i="5"/>
  <c r="K8" i="8"/>
  <c r="S8" i="8"/>
  <c r="O31" i="8"/>
  <c r="S11" i="8"/>
  <c r="O12" i="8"/>
  <c r="Q16" i="8"/>
  <c r="Q18" i="8"/>
  <c r="D12" i="11"/>
  <c r="K10" i="11"/>
  <c r="E20" i="4"/>
  <c r="I9" i="4"/>
  <c r="O19" i="4"/>
  <c r="I8" i="4"/>
  <c r="I12" i="4"/>
  <c r="G15" i="4"/>
  <c r="I16" i="4"/>
  <c r="I8" i="5"/>
  <c r="M10" i="5"/>
  <c r="G12" i="5"/>
  <c r="W12" i="5"/>
  <c r="I13" i="5"/>
  <c r="G16" i="5"/>
  <c r="W16" i="5"/>
  <c r="G20" i="5"/>
  <c r="G28" i="5"/>
  <c r="Y8" i="6"/>
  <c r="W35" i="6"/>
  <c r="W37" i="6"/>
  <c r="W39" i="6"/>
  <c r="W41" i="6"/>
  <c r="W44" i="6"/>
  <c r="K42" i="6"/>
  <c r="S42" i="6"/>
  <c r="AA42" i="6"/>
  <c r="G8" i="6"/>
  <c r="O8" i="6"/>
  <c r="W8" i="6"/>
  <c r="W12" i="6"/>
  <c r="W16" i="6"/>
  <c r="W20" i="6"/>
  <c r="W24" i="6"/>
  <c r="W29" i="6"/>
  <c r="W34" i="6"/>
  <c r="G25" i="6"/>
  <c r="K8" i="6"/>
  <c r="S21" i="6"/>
  <c r="W23" i="6"/>
  <c r="W26" i="6"/>
  <c r="W28" i="6"/>
  <c r="W30" i="6"/>
  <c r="W33" i="6"/>
  <c r="G11" i="6"/>
  <c r="AA12" i="6"/>
  <c r="O15" i="6"/>
  <c r="O19" i="6"/>
  <c r="W22" i="6"/>
  <c r="Y9" i="6"/>
  <c r="E10" i="6"/>
  <c r="I11" i="6"/>
  <c r="Q11" i="6"/>
  <c r="Y11" i="6"/>
  <c r="E12" i="6"/>
  <c r="M12" i="6"/>
  <c r="I13" i="6"/>
  <c r="Q13" i="6"/>
  <c r="E14" i="6"/>
  <c r="U14" i="6"/>
  <c r="E16" i="6"/>
  <c r="U16" i="6"/>
  <c r="E18" i="6"/>
  <c r="U18" i="6"/>
  <c r="E20" i="6"/>
  <c r="U20" i="6"/>
  <c r="E22" i="6"/>
  <c r="U22" i="6"/>
  <c r="K12" i="6"/>
  <c r="O21" i="6"/>
  <c r="O23" i="6"/>
  <c r="W10" i="6"/>
  <c r="W18" i="6"/>
  <c r="W31" i="6"/>
  <c r="W36" i="6"/>
  <c r="Q26" i="6"/>
  <c r="U10" i="6"/>
  <c r="AA8" i="6"/>
  <c r="G27" i="6"/>
  <c r="O10" i="6"/>
  <c r="K11" i="6"/>
  <c r="S11" i="6"/>
  <c r="AA11" i="6"/>
  <c r="G12" i="6"/>
  <c r="O12" i="6"/>
  <c r="AA13" i="6"/>
  <c r="K15" i="6"/>
  <c r="AA15" i="6"/>
  <c r="K17" i="6"/>
  <c r="AA17" i="6"/>
  <c r="K19" i="6"/>
  <c r="AA19" i="6"/>
  <c r="K21" i="6"/>
  <c r="AA21" i="6"/>
  <c r="K23" i="6"/>
  <c r="O11" i="6"/>
  <c r="S12" i="6"/>
  <c r="O17" i="6"/>
  <c r="G23" i="6"/>
  <c r="W14" i="6"/>
  <c r="W27" i="6"/>
  <c r="W40" i="6"/>
  <c r="M10" i="6"/>
  <c r="E30" i="6"/>
  <c r="M30" i="6"/>
  <c r="I10" i="6"/>
  <c r="Q10" i="6"/>
  <c r="Y10" i="6"/>
  <c r="E11" i="6"/>
  <c r="M11" i="6"/>
  <c r="U11" i="6"/>
  <c r="I12" i="6"/>
  <c r="E13" i="6"/>
  <c r="M13" i="6"/>
  <c r="U13" i="6"/>
  <c r="I14" i="6"/>
  <c r="Y14" i="6"/>
  <c r="I16" i="6"/>
  <c r="Y16" i="6"/>
  <c r="I18" i="6"/>
  <c r="Y18" i="6"/>
  <c r="I20" i="6"/>
  <c r="Y20" i="6"/>
  <c r="I22" i="6"/>
  <c r="Q22" i="6"/>
  <c r="Y22" i="6"/>
  <c r="I10" i="2"/>
  <c r="Q14" i="2"/>
  <c r="O11" i="2"/>
  <c r="M10" i="2"/>
  <c r="G8" i="2"/>
  <c r="S9" i="2"/>
  <c r="Q12" i="2"/>
  <c r="G10" i="2"/>
  <c r="O13" i="2"/>
  <c r="K16" i="2"/>
  <c r="I16" i="2"/>
  <c r="Q18" i="2"/>
  <c r="S12" i="2"/>
  <c r="O17" i="2"/>
  <c r="O19" i="2"/>
  <c r="M16" i="2"/>
  <c r="K11" i="2"/>
  <c r="Q13" i="2"/>
  <c r="M14" i="2"/>
  <c r="I14" i="2"/>
  <c r="Q16" i="2"/>
  <c r="Q20" i="2"/>
  <c r="G13" i="2"/>
  <c r="O8" i="2"/>
  <c r="Q10" i="2"/>
  <c r="S11" i="2"/>
  <c r="O14" i="2"/>
  <c r="K15" i="2"/>
  <c r="S15" i="2"/>
  <c r="E8" i="2"/>
  <c r="E11" i="2"/>
  <c r="M12" i="2"/>
  <c r="K13" i="2"/>
  <c r="M15" i="2"/>
  <c r="G19" i="2"/>
  <c r="M8" i="2"/>
  <c r="S10" i="2"/>
  <c r="Q11" i="2"/>
  <c r="I12" i="2"/>
  <c r="O12" i="2"/>
  <c r="M13" i="2"/>
  <c r="K14" i="2"/>
  <c r="I15" i="2"/>
  <c r="E17" i="2"/>
  <c r="S17" i="2"/>
  <c r="G18" i="2"/>
  <c r="I22" i="2"/>
  <c r="Q22" i="2"/>
  <c r="G15" i="2"/>
  <c r="K17" i="2"/>
  <c r="M18" i="2"/>
  <c r="G9" i="2"/>
  <c r="O16" i="2"/>
  <c r="O10" i="2"/>
  <c r="G11" i="2"/>
  <c r="M11" i="2"/>
  <c r="K12" i="2"/>
  <c r="I13" i="2"/>
  <c r="S13" i="2"/>
  <c r="G14" i="2"/>
  <c r="O15" i="2"/>
  <c r="M20" i="2"/>
  <c r="I20" i="2"/>
  <c r="S8" i="2"/>
  <c r="K10" i="2"/>
  <c r="I11" i="2"/>
  <c r="G12" i="2"/>
  <c r="E13" i="2"/>
  <c r="S14" i="2"/>
  <c r="Q15" i="2"/>
  <c r="S19" i="2"/>
  <c r="I33" i="6"/>
  <c r="I30" i="6"/>
  <c r="U29" i="6"/>
  <c r="U30" i="6"/>
  <c r="U28" i="6"/>
  <c r="M14" i="6"/>
  <c r="Y15" i="6"/>
  <c r="M16" i="6"/>
  <c r="S17" i="6"/>
  <c r="S18" i="6"/>
  <c r="I19" i="6"/>
  <c r="S19" i="6"/>
  <c r="M20" i="6"/>
  <c r="I21" i="6"/>
  <c r="M22" i="6"/>
  <c r="Y23" i="6"/>
  <c r="E24" i="6"/>
  <c r="G26" i="6"/>
  <c r="Q30" i="6"/>
  <c r="M34" i="6"/>
  <c r="I35" i="6"/>
  <c r="M36" i="6"/>
  <c r="E38" i="6"/>
  <c r="Q39" i="6"/>
  <c r="M40" i="6"/>
  <c r="Y41" i="6"/>
  <c r="E43" i="6"/>
  <c r="M43" i="6"/>
  <c r="U43" i="6"/>
  <c r="I44" i="6"/>
  <c r="Q44" i="6"/>
  <c r="Y44" i="6"/>
  <c r="E45" i="6"/>
  <c r="M45" i="6"/>
  <c r="U45" i="6"/>
  <c r="I8" i="6"/>
  <c r="Q8" i="6"/>
  <c r="E9" i="6"/>
  <c r="I9" i="6"/>
  <c r="M9" i="6"/>
  <c r="Q9" i="6"/>
  <c r="U9" i="6"/>
  <c r="G10" i="6"/>
  <c r="K10" i="6"/>
  <c r="S10" i="6"/>
  <c r="O14" i="6"/>
  <c r="E15" i="6"/>
  <c r="U15" i="6"/>
  <c r="O16" i="6"/>
  <c r="E17" i="6"/>
  <c r="U17" i="6"/>
  <c r="O18" i="6"/>
  <c r="E19" i="6"/>
  <c r="U19" i="6"/>
  <c r="O20" i="6"/>
  <c r="E21" i="6"/>
  <c r="U21" i="6"/>
  <c r="O22" i="6"/>
  <c r="E23" i="6"/>
  <c r="U23" i="6"/>
  <c r="AA23" i="6"/>
  <c r="G24" i="6"/>
  <c r="U24" i="6"/>
  <c r="O25" i="6"/>
  <c r="I26" i="6"/>
  <c r="Q28" i="6"/>
  <c r="E33" i="6"/>
  <c r="Y29" i="6"/>
  <c r="Y28" i="6"/>
  <c r="Y31" i="6"/>
  <c r="S14" i="6"/>
  <c r="I15" i="6"/>
  <c r="Y17" i="6"/>
  <c r="S20" i="6"/>
  <c r="Y21" i="6"/>
  <c r="S22" i="6"/>
  <c r="I23" i="6"/>
  <c r="S23" i="6"/>
  <c r="M25" i="6"/>
  <c r="AA25" i="6"/>
  <c r="U26" i="6"/>
  <c r="I28" i="6"/>
  <c r="Y33" i="6"/>
  <c r="U34" i="6"/>
  <c r="Q35" i="6"/>
  <c r="E36" i="6"/>
  <c r="I37" i="6"/>
  <c r="Y37" i="6"/>
  <c r="U38" i="6"/>
  <c r="Y39" i="6"/>
  <c r="U40" i="6"/>
  <c r="I41" i="6"/>
  <c r="S8" i="6"/>
  <c r="G32" i="6"/>
  <c r="G30" i="6"/>
  <c r="O30" i="6"/>
  <c r="O32" i="6"/>
  <c r="O29" i="6"/>
  <c r="K14" i="6"/>
  <c r="AA14" i="6"/>
  <c r="Q15" i="6"/>
  <c r="K16" i="6"/>
  <c r="AA16" i="6"/>
  <c r="Q17" i="6"/>
  <c r="K18" i="6"/>
  <c r="AA18" i="6"/>
  <c r="Q19" i="6"/>
  <c r="K20" i="6"/>
  <c r="AA20" i="6"/>
  <c r="Q21" i="6"/>
  <c r="K22" i="6"/>
  <c r="AA22" i="6"/>
  <c r="Q23" i="6"/>
  <c r="I24" i="6"/>
  <c r="Y26" i="6"/>
  <c r="K27" i="6"/>
  <c r="S27" i="6"/>
  <c r="E28" i="6"/>
  <c r="M28" i="6"/>
  <c r="M29" i="6"/>
  <c r="K32" i="6"/>
  <c r="Q33" i="6"/>
  <c r="Q31" i="6"/>
  <c r="Q29" i="6"/>
  <c r="Y13" i="6"/>
  <c r="S15" i="6"/>
  <c r="S16" i="6"/>
  <c r="I17" i="6"/>
  <c r="M18" i="6"/>
  <c r="Y19" i="6"/>
  <c r="M24" i="6"/>
  <c r="O27" i="6"/>
  <c r="E34" i="6"/>
  <c r="Y35" i="6"/>
  <c r="U36" i="6"/>
  <c r="Q37" i="6"/>
  <c r="M38" i="6"/>
  <c r="I39" i="6"/>
  <c r="E40" i="6"/>
  <c r="Q41" i="6"/>
  <c r="K30" i="6"/>
  <c r="K29" i="6"/>
  <c r="S30" i="6"/>
  <c r="S29" i="6"/>
  <c r="AA29" i="6"/>
  <c r="E8" i="6"/>
  <c r="M8" i="6"/>
  <c r="U8" i="6"/>
  <c r="G9" i="6"/>
  <c r="K9" i="6"/>
  <c r="O9" i="6"/>
  <c r="S9" i="6"/>
  <c r="AA9" i="6"/>
  <c r="Q12" i="6"/>
  <c r="U12" i="6"/>
  <c r="Y12" i="6"/>
  <c r="G13" i="6"/>
  <c r="K13" i="6"/>
  <c r="O13" i="6"/>
  <c r="S13" i="6"/>
  <c r="G14" i="6"/>
  <c r="Q14" i="6"/>
  <c r="G15" i="6"/>
  <c r="M15" i="6"/>
  <c r="G16" i="6"/>
  <c r="Q16" i="6"/>
  <c r="G17" i="6"/>
  <c r="M17" i="6"/>
  <c r="G18" i="6"/>
  <c r="Q18" i="6"/>
  <c r="G19" i="6"/>
  <c r="M19" i="6"/>
  <c r="G20" i="6"/>
  <c r="Q20" i="6"/>
  <c r="G21" i="6"/>
  <c r="M21" i="6"/>
  <c r="G22" i="6"/>
  <c r="M23" i="6"/>
  <c r="Q24" i="6"/>
  <c r="Y24" i="6"/>
  <c r="K25" i="6"/>
  <c r="S25" i="6"/>
  <c r="E26" i="6"/>
  <c r="M26" i="6"/>
  <c r="M27" i="6"/>
  <c r="AA27" i="6"/>
  <c r="G28" i="6"/>
  <c r="G29" i="6"/>
  <c r="I31" i="6"/>
  <c r="S24" i="6"/>
  <c r="I25" i="6"/>
  <c r="S26" i="6"/>
  <c r="I27" i="6"/>
  <c r="Y27" i="6"/>
  <c r="S28" i="6"/>
  <c r="I29" i="6"/>
  <c r="E31" i="6"/>
  <c r="E32" i="6"/>
  <c r="S32" i="6"/>
  <c r="AA32" i="6"/>
  <c r="M33" i="6"/>
  <c r="U33" i="6"/>
  <c r="O24" i="6"/>
  <c r="E25" i="6"/>
  <c r="U25" i="6"/>
  <c r="O26" i="6"/>
  <c r="E27" i="6"/>
  <c r="U27" i="6"/>
  <c r="O28" i="6"/>
  <c r="E29" i="6"/>
  <c r="AA30" i="6"/>
  <c r="M31" i="6"/>
  <c r="U31" i="6"/>
  <c r="U32" i="6"/>
  <c r="O33" i="6"/>
  <c r="K24" i="6"/>
  <c r="AA24" i="6"/>
  <c r="Q25" i="6"/>
  <c r="K26" i="6"/>
  <c r="AA26" i="6"/>
  <c r="Q27" i="6"/>
  <c r="K28" i="6"/>
  <c r="AA28" i="6"/>
  <c r="O31" i="6"/>
  <c r="K31" i="6"/>
  <c r="AA31" i="6"/>
  <c r="Q32" i="6"/>
  <c r="K33" i="6"/>
  <c r="AA33" i="6"/>
  <c r="G34" i="6"/>
  <c r="O34" i="6"/>
  <c r="K35" i="6"/>
  <c r="S35" i="6"/>
  <c r="AA35" i="6"/>
  <c r="G36" i="6"/>
  <c r="O36" i="6"/>
  <c r="K37" i="6"/>
  <c r="S37" i="6"/>
  <c r="AA37" i="6"/>
  <c r="G38" i="6"/>
  <c r="O38" i="6"/>
  <c r="K39" i="6"/>
  <c r="S39" i="6"/>
  <c r="AA39" i="6"/>
  <c r="G40" i="6"/>
  <c r="O40" i="6"/>
  <c r="K41" i="6"/>
  <c r="S41" i="6"/>
  <c r="AA41" i="6"/>
  <c r="G43" i="6"/>
  <c r="O43" i="6"/>
  <c r="K44" i="6"/>
  <c r="S44" i="6"/>
  <c r="AA44" i="6"/>
  <c r="G45" i="6"/>
  <c r="O45" i="6"/>
  <c r="G31" i="6"/>
  <c r="M32" i="6"/>
  <c r="G33" i="6"/>
  <c r="I34" i="6"/>
  <c r="Q34" i="6"/>
  <c r="E35" i="6"/>
  <c r="M35" i="6"/>
  <c r="U35" i="6"/>
  <c r="I36" i="6"/>
  <c r="Q36" i="6"/>
  <c r="Y36" i="6"/>
  <c r="E37" i="6"/>
  <c r="M37" i="6"/>
  <c r="U37" i="6"/>
  <c r="I38" i="6"/>
  <c r="Q38" i="6"/>
  <c r="Y38" i="6"/>
  <c r="E39" i="6"/>
  <c r="M39" i="6"/>
  <c r="U39" i="6"/>
  <c r="I40" i="6"/>
  <c r="Q40" i="6"/>
  <c r="Y40" i="6"/>
  <c r="E41" i="6"/>
  <c r="M41" i="6"/>
  <c r="U41" i="6"/>
  <c r="I43" i="6"/>
  <c r="Q43" i="6"/>
  <c r="Y43" i="6"/>
  <c r="E44" i="6"/>
  <c r="M44" i="6"/>
  <c r="U44" i="6"/>
  <c r="I45" i="6"/>
  <c r="Q45" i="6"/>
  <c r="Y30" i="6"/>
  <c r="S31" i="6"/>
  <c r="I32" i="6"/>
  <c r="S33" i="6"/>
  <c r="K34" i="6"/>
  <c r="S34" i="6"/>
  <c r="AA34" i="6"/>
  <c r="G35" i="6"/>
  <c r="O35" i="6"/>
  <c r="K36" i="6"/>
  <c r="S36" i="6"/>
  <c r="AA36" i="6"/>
  <c r="G37" i="6"/>
  <c r="O37" i="6"/>
  <c r="K38" i="6"/>
  <c r="S38" i="6"/>
  <c r="AA38" i="6"/>
  <c r="G39" i="6"/>
  <c r="O39" i="6"/>
  <c r="K40" i="6"/>
  <c r="S40" i="6"/>
  <c r="AA40" i="6"/>
  <c r="G41" i="6"/>
  <c r="O41" i="6"/>
  <c r="K43" i="6"/>
  <c r="S43" i="6"/>
  <c r="AA43" i="6"/>
  <c r="G44" i="6"/>
  <c r="O44" i="6"/>
  <c r="K45" i="6"/>
  <c r="S45" i="6"/>
  <c r="AA45" i="6"/>
  <c r="Y8" i="5"/>
  <c r="Y24" i="5"/>
  <c r="Y22" i="5"/>
  <c r="Y20" i="5"/>
  <c r="Y18" i="5"/>
  <c r="Y16" i="5"/>
  <c r="Y14" i="5"/>
  <c r="Y12" i="5"/>
  <c r="Y10" i="5"/>
  <c r="M38" i="5"/>
  <c r="M40" i="5"/>
  <c r="U40" i="5"/>
  <c r="U8" i="5"/>
  <c r="E36" i="5"/>
  <c r="K36" i="5"/>
  <c r="K35" i="5"/>
  <c r="K29" i="5"/>
  <c r="K27" i="5"/>
  <c r="K25" i="5"/>
  <c r="K23" i="5"/>
  <c r="K21" i="5"/>
  <c r="K19" i="5"/>
  <c r="K17" i="5"/>
  <c r="K15" i="5"/>
  <c r="K13" i="5"/>
  <c r="K9" i="5"/>
  <c r="I28" i="5"/>
  <c r="I26" i="5"/>
  <c r="I24" i="5"/>
  <c r="I22" i="5"/>
  <c r="I20" i="5"/>
  <c r="I18" i="5"/>
  <c r="I16" i="5"/>
  <c r="I14" i="5"/>
  <c r="I12" i="5"/>
  <c r="S10" i="5"/>
  <c r="M11" i="5"/>
  <c r="Y11" i="5"/>
  <c r="E12" i="5"/>
  <c r="Q12" i="5"/>
  <c r="I15" i="5"/>
  <c r="Q18" i="5"/>
  <c r="M21" i="5"/>
  <c r="M29" i="5"/>
  <c r="I32" i="5"/>
  <c r="M36" i="5"/>
  <c r="M32" i="5"/>
  <c r="M34" i="5"/>
  <c r="M30" i="5"/>
  <c r="M28" i="5"/>
  <c r="M26" i="5"/>
  <c r="M24" i="5"/>
  <c r="M22" i="5"/>
  <c r="M20" i="5"/>
  <c r="M18" i="5"/>
  <c r="M16" i="5"/>
  <c r="M23" i="5"/>
  <c r="E40" i="5"/>
  <c r="M9" i="5"/>
  <c r="S36" i="5"/>
  <c r="S8" i="5"/>
  <c r="S35" i="5"/>
  <c r="S31" i="5"/>
  <c r="S33" i="5"/>
  <c r="S29" i="5"/>
  <c r="S23" i="5"/>
  <c r="S21" i="5"/>
  <c r="S19" i="5"/>
  <c r="S17" i="5"/>
  <c r="I10" i="5"/>
  <c r="O11" i="5"/>
  <c r="AA11" i="5"/>
  <c r="M12" i="5"/>
  <c r="S12" i="5"/>
  <c r="M13" i="5"/>
  <c r="S13" i="5"/>
  <c r="Y13" i="5"/>
  <c r="Q14" i="5"/>
  <c r="Q16" i="5"/>
  <c r="M19" i="5"/>
  <c r="Q24" i="5"/>
  <c r="M27" i="5"/>
  <c r="S30" i="5"/>
  <c r="O31" i="5"/>
  <c r="S34" i="5"/>
  <c r="AA35" i="5"/>
  <c r="AA8" i="5"/>
  <c r="AA27" i="5"/>
  <c r="AA25" i="5"/>
  <c r="AA23" i="5"/>
  <c r="AA21" i="5"/>
  <c r="AA19" i="5"/>
  <c r="AA17" i="5"/>
  <c r="AA15" i="5"/>
  <c r="AA13" i="5"/>
  <c r="AA9" i="5"/>
  <c r="M8" i="5"/>
  <c r="O36" i="5"/>
  <c r="O35" i="5"/>
  <c r="O29" i="5"/>
  <c r="O27" i="5"/>
  <c r="O25" i="5"/>
  <c r="O23" i="5"/>
  <c r="O21" i="5"/>
  <c r="O19" i="5"/>
  <c r="O17" i="5"/>
  <c r="O15" i="5"/>
  <c r="O13" i="5"/>
  <c r="S9" i="5"/>
  <c r="Y9" i="5"/>
  <c r="E28" i="5"/>
  <c r="E26" i="5"/>
  <c r="E24" i="5"/>
  <c r="E22" i="5"/>
  <c r="E20" i="5"/>
  <c r="E18" i="5"/>
  <c r="E16" i="5"/>
  <c r="E14" i="5"/>
  <c r="E10" i="5"/>
  <c r="I11" i="5"/>
  <c r="M14" i="5"/>
  <c r="S14" i="5"/>
  <c r="M15" i="5"/>
  <c r="S15" i="5"/>
  <c r="Y15" i="5"/>
  <c r="M17" i="5"/>
  <c r="Q22" i="5"/>
  <c r="M25" i="5"/>
  <c r="Y29" i="5"/>
  <c r="E30" i="5"/>
  <c r="Y33" i="5"/>
  <c r="E34" i="5"/>
  <c r="S16" i="5"/>
  <c r="I17" i="5"/>
  <c r="Y17" i="5"/>
  <c r="S18" i="5"/>
  <c r="I19" i="5"/>
  <c r="Y19" i="5"/>
  <c r="S20" i="5"/>
  <c r="I21" i="5"/>
  <c r="Y21" i="5"/>
  <c r="S22" i="5"/>
  <c r="I23" i="5"/>
  <c r="Y23" i="5"/>
  <c r="S24" i="5"/>
  <c r="I25" i="5"/>
  <c r="I27" i="5"/>
  <c r="I29" i="5"/>
  <c r="AA29" i="5"/>
  <c r="U30" i="5"/>
  <c r="I31" i="5"/>
  <c r="W31" i="5"/>
  <c r="Q32" i="5"/>
  <c r="Y32" i="5"/>
  <c r="AA33" i="5"/>
  <c r="I35" i="5"/>
  <c r="E37" i="5"/>
  <c r="U11" i="5"/>
  <c r="O12" i="5"/>
  <c r="E13" i="5"/>
  <c r="U13" i="5"/>
  <c r="O14" i="5"/>
  <c r="E15" i="5"/>
  <c r="U15" i="5"/>
  <c r="O16" i="5"/>
  <c r="E17" i="5"/>
  <c r="U17" i="5"/>
  <c r="O18" i="5"/>
  <c r="E19" i="5"/>
  <c r="U19" i="5"/>
  <c r="O20" i="5"/>
  <c r="E21" i="5"/>
  <c r="U21" i="5"/>
  <c r="O22" i="5"/>
  <c r="E23" i="5"/>
  <c r="U23" i="5"/>
  <c r="O24" i="5"/>
  <c r="E25" i="5"/>
  <c r="O26" i="5"/>
  <c r="E27" i="5"/>
  <c r="O28" i="5"/>
  <c r="E29" i="5"/>
  <c r="I30" i="5"/>
  <c r="K31" i="5"/>
  <c r="Y31" i="5"/>
  <c r="E32" i="5"/>
  <c r="S32" i="5"/>
  <c r="G33" i="5"/>
  <c r="O33" i="5"/>
  <c r="I34" i="5"/>
  <c r="Y35" i="5"/>
  <c r="O10" i="5"/>
  <c r="E11" i="5"/>
  <c r="G35" i="5"/>
  <c r="G31" i="5"/>
  <c r="W36" i="5"/>
  <c r="W35" i="5"/>
  <c r="W29" i="5"/>
  <c r="K10" i="5"/>
  <c r="Q8" i="5"/>
  <c r="U10" i="5"/>
  <c r="AA10" i="5"/>
  <c r="Q11" i="5"/>
  <c r="K12" i="5"/>
  <c r="U12" i="5"/>
  <c r="AA12" i="5"/>
  <c r="Q13" i="5"/>
  <c r="K14" i="5"/>
  <c r="U14" i="5"/>
  <c r="AA14" i="5"/>
  <c r="Q15" i="5"/>
  <c r="K16" i="5"/>
  <c r="U16" i="5"/>
  <c r="AA16" i="5"/>
  <c r="Q17" i="5"/>
  <c r="K18" i="5"/>
  <c r="U18" i="5"/>
  <c r="AA18" i="5"/>
  <c r="Q19" i="5"/>
  <c r="K20" i="5"/>
  <c r="U20" i="5"/>
  <c r="AA20" i="5"/>
  <c r="Q21" i="5"/>
  <c r="K22" i="5"/>
  <c r="U22" i="5"/>
  <c r="AA22" i="5"/>
  <c r="Q23" i="5"/>
  <c r="K24" i="5"/>
  <c r="U24" i="5"/>
  <c r="AA24" i="5"/>
  <c r="K26" i="5"/>
  <c r="AA26" i="5"/>
  <c r="K28" i="5"/>
  <c r="AA28" i="5"/>
  <c r="Q29" i="5"/>
  <c r="Q30" i="5"/>
  <c r="AA31" i="5"/>
  <c r="U32" i="5"/>
  <c r="I33" i="5"/>
  <c r="W33" i="5"/>
  <c r="Q41" i="5"/>
  <c r="E42" i="5"/>
  <c r="U42" i="5"/>
  <c r="I43" i="5"/>
  <c r="E44" i="5"/>
  <c r="U44" i="5"/>
  <c r="I45" i="5"/>
  <c r="Y45" i="5"/>
  <c r="M46" i="5"/>
  <c r="Q47" i="5"/>
  <c r="E48" i="5"/>
  <c r="U48" i="5"/>
  <c r="I49" i="5"/>
  <c r="Y49" i="5"/>
  <c r="M50" i="5"/>
  <c r="U29" i="5"/>
  <c r="O30" i="5"/>
  <c r="E31" i="5"/>
  <c r="U31" i="5"/>
  <c r="O32" i="5"/>
  <c r="E33" i="5"/>
  <c r="U33" i="5"/>
  <c r="O34" i="5"/>
  <c r="Y34" i="5"/>
  <c r="E35" i="5"/>
  <c r="U35" i="5"/>
  <c r="I36" i="5"/>
  <c r="AA36" i="5"/>
  <c r="M37" i="5"/>
  <c r="U37" i="5"/>
  <c r="I41" i="5"/>
  <c r="Y41" i="5"/>
  <c r="M42" i="5"/>
  <c r="Q43" i="5"/>
  <c r="Y43" i="5"/>
  <c r="M44" i="5"/>
  <c r="Q45" i="5"/>
  <c r="E46" i="5"/>
  <c r="U46" i="5"/>
  <c r="I47" i="5"/>
  <c r="Y47" i="5"/>
  <c r="M48" i="5"/>
  <c r="Q49" i="5"/>
  <c r="E50" i="5"/>
  <c r="U50" i="5"/>
  <c r="G8" i="5"/>
  <c r="Q37" i="5"/>
  <c r="E9" i="5"/>
  <c r="I9" i="5"/>
  <c r="Q9" i="5"/>
  <c r="U9" i="5"/>
  <c r="K30" i="5"/>
  <c r="AA30" i="5"/>
  <c r="Q31" i="5"/>
  <c r="K32" i="5"/>
  <c r="AA32" i="5"/>
  <c r="Q33" i="5"/>
  <c r="K34" i="5"/>
  <c r="U34" i="5"/>
  <c r="AA34" i="5"/>
  <c r="Q35" i="5"/>
  <c r="O37" i="5"/>
  <c r="G30" i="5"/>
  <c r="M31" i="5"/>
  <c r="G32" i="5"/>
  <c r="W32" i="5"/>
  <c r="M33" i="5"/>
  <c r="G34" i="5"/>
  <c r="Q34" i="5"/>
  <c r="W34" i="5"/>
  <c r="M35" i="5"/>
  <c r="G36" i="5"/>
  <c r="Q36" i="5"/>
  <c r="K37" i="5"/>
  <c r="AA37" i="5"/>
  <c r="G38" i="5"/>
  <c r="O38" i="5"/>
  <c r="W38" i="5"/>
  <c r="K39" i="5"/>
  <c r="S39" i="5"/>
  <c r="AA39" i="5"/>
  <c r="G40" i="5"/>
  <c r="O40" i="5"/>
  <c r="W40" i="5"/>
  <c r="K41" i="5"/>
  <c r="S41" i="5"/>
  <c r="AA41" i="5"/>
  <c r="G42" i="5"/>
  <c r="O42" i="5"/>
  <c r="W42" i="5"/>
  <c r="K43" i="5"/>
  <c r="S43" i="5"/>
  <c r="AA43" i="5"/>
  <c r="G44" i="5"/>
  <c r="O44" i="5"/>
  <c r="W44" i="5"/>
  <c r="K45" i="5"/>
  <c r="S45" i="5"/>
  <c r="AA45" i="5"/>
  <c r="G46" i="5"/>
  <c r="O46" i="5"/>
  <c r="W46" i="5"/>
  <c r="K47" i="5"/>
  <c r="S47" i="5"/>
  <c r="AA47" i="5"/>
  <c r="G48" i="5"/>
  <c r="O48" i="5"/>
  <c r="W48" i="5"/>
  <c r="K49" i="5"/>
  <c r="S49" i="5"/>
  <c r="AA49" i="5"/>
  <c r="G50" i="5"/>
  <c r="O50" i="5"/>
  <c r="G37" i="5"/>
  <c r="I38" i="5"/>
  <c r="Q38" i="5"/>
  <c r="Y38" i="5"/>
  <c r="E39" i="5"/>
  <c r="M39" i="5"/>
  <c r="U39" i="5"/>
  <c r="I40" i="5"/>
  <c r="Q40" i="5"/>
  <c r="Y40" i="5"/>
  <c r="E41" i="5"/>
  <c r="M41" i="5"/>
  <c r="U41" i="5"/>
  <c r="I42" i="5"/>
  <c r="Q42" i="5"/>
  <c r="Y42" i="5"/>
  <c r="E43" i="5"/>
  <c r="M43" i="5"/>
  <c r="U43" i="5"/>
  <c r="I44" i="5"/>
  <c r="Q44" i="5"/>
  <c r="Y44" i="5"/>
  <c r="E45" i="5"/>
  <c r="M45" i="5"/>
  <c r="U45" i="5"/>
  <c r="I46" i="5"/>
  <c r="Q46" i="5"/>
  <c r="Y46" i="5"/>
  <c r="E47" i="5"/>
  <c r="M47" i="5"/>
  <c r="U47" i="5"/>
  <c r="I48" i="5"/>
  <c r="Q48" i="5"/>
  <c r="Y48" i="5"/>
  <c r="E49" i="5"/>
  <c r="M49" i="5"/>
  <c r="U49" i="5"/>
  <c r="I50" i="5"/>
  <c r="Q50" i="5"/>
  <c r="Y36" i="5"/>
  <c r="S37" i="5"/>
  <c r="K38" i="5"/>
  <c r="S38" i="5"/>
  <c r="AA38" i="5"/>
  <c r="G39" i="5"/>
  <c r="O39" i="5"/>
  <c r="W39" i="5"/>
  <c r="K40" i="5"/>
  <c r="S40" i="5"/>
  <c r="AA40" i="5"/>
  <c r="G41" i="5"/>
  <c r="O41" i="5"/>
  <c r="W41" i="5"/>
  <c r="K42" i="5"/>
  <c r="S42" i="5"/>
  <c r="AA42" i="5"/>
  <c r="G43" i="5"/>
  <c r="O43" i="5"/>
  <c r="W43" i="5"/>
  <c r="K44" i="5"/>
  <c r="S44" i="5"/>
  <c r="AA44" i="5"/>
  <c r="G45" i="5"/>
  <c r="O45" i="5"/>
  <c r="W45" i="5"/>
  <c r="K46" i="5"/>
  <c r="S46" i="5"/>
  <c r="AA46" i="5"/>
  <c r="G47" i="5"/>
  <c r="O47" i="5"/>
  <c r="W47" i="5"/>
  <c r="K48" i="5"/>
  <c r="S48" i="5"/>
  <c r="AA48" i="5"/>
  <c r="G49" i="5"/>
  <c r="O49" i="5"/>
  <c r="W49" i="5"/>
  <c r="K50" i="5"/>
  <c r="S50" i="5"/>
  <c r="AA50" i="5"/>
  <c r="K9" i="4"/>
  <c r="O9" i="4"/>
  <c r="K17" i="4"/>
  <c r="Q13" i="4"/>
  <c r="S14" i="4"/>
  <c r="Q15" i="4"/>
  <c r="M16" i="4"/>
  <c r="S16" i="4"/>
  <c r="Q17" i="4"/>
  <c r="M18" i="4"/>
  <c r="S18" i="4"/>
  <c r="K19" i="4"/>
  <c r="Q19" i="4"/>
  <c r="M20" i="4"/>
  <c r="G21" i="4"/>
  <c r="I22" i="4"/>
  <c r="Q22" i="4"/>
  <c r="E23" i="4"/>
  <c r="M23" i="4"/>
  <c r="I24" i="4"/>
  <c r="Q24" i="4"/>
  <c r="E25" i="4"/>
  <c r="M25" i="4"/>
  <c r="I26" i="4"/>
  <c r="Q26" i="4"/>
  <c r="E27" i="4"/>
  <c r="S12" i="4"/>
  <c r="E8" i="4"/>
  <c r="I10" i="4"/>
  <c r="G11" i="4"/>
  <c r="O12" i="4"/>
  <c r="M13" i="4"/>
  <c r="O14" i="4"/>
  <c r="M15" i="4"/>
  <c r="O16" i="4"/>
  <c r="G17" i="4"/>
  <c r="M17" i="4"/>
  <c r="I18" i="4"/>
  <c r="O18" i="4"/>
  <c r="M19" i="4"/>
  <c r="O20" i="4"/>
  <c r="O21" i="4"/>
  <c r="G8" i="4"/>
  <c r="S9" i="4"/>
  <c r="E10" i="4"/>
  <c r="I11" i="4"/>
  <c r="S11" i="4"/>
  <c r="E12" i="4"/>
  <c r="K12" i="4"/>
  <c r="I13" i="4"/>
  <c r="S13" i="4"/>
  <c r="E14" i="4"/>
  <c r="K14" i="4"/>
  <c r="I15" i="4"/>
  <c r="S15" i="4"/>
  <c r="E16" i="4"/>
  <c r="K16" i="4"/>
  <c r="I17" i="4"/>
  <c r="S17" i="4"/>
  <c r="E18" i="4"/>
  <c r="K18" i="4"/>
  <c r="I19" i="4"/>
  <c r="K20" i="4"/>
  <c r="K21" i="4"/>
  <c r="Q8" i="4"/>
  <c r="G10" i="4"/>
  <c r="E11" i="4"/>
  <c r="G12" i="4"/>
  <c r="E13" i="4"/>
  <c r="O13" i="4"/>
  <c r="G14" i="4"/>
  <c r="Q14" i="4"/>
  <c r="E15" i="4"/>
  <c r="O15" i="4"/>
  <c r="G16" i="4"/>
  <c r="Q16" i="4"/>
  <c r="E17" i="4"/>
  <c r="O17" i="4"/>
  <c r="G18" i="4"/>
  <c r="Q18" i="4"/>
  <c r="E19" i="4"/>
  <c r="G20" i="4"/>
  <c r="E21" i="4"/>
  <c r="S21" i="4"/>
  <c r="M27" i="4"/>
  <c r="I28" i="4"/>
  <c r="Q28" i="4"/>
  <c r="E29" i="4"/>
  <c r="M29" i="4"/>
  <c r="I30" i="4"/>
  <c r="Q30" i="4"/>
  <c r="E31" i="4"/>
  <c r="M31" i="4"/>
  <c r="I32" i="4"/>
  <c r="Q32" i="4"/>
  <c r="E33" i="4"/>
  <c r="M33" i="4"/>
  <c r="E34" i="4"/>
  <c r="M34" i="4"/>
  <c r="I35" i="4"/>
  <c r="Q35" i="4"/>
  <c r="E36" i="4"/>
  <c r="M36" i="4"/>
  <c r="I37" i="4"/>
  <c r="Q37" i="4"/>
  <c r="E38" i="4"/>
  <c r="M38" i="4"/>
  <c r="E40" i="4"/>
  <c r="M40" i="4"/>
  <c r="S20" i="4"/>
  <c r="Q21" i="4"/>
  <c r="K22" i="4"/>
  <c r="S22" i="4"/>
  <c r="G23" i="4"/>
  <c r="O23" i="4"/>
  <c r="K24" i="4"/>
  <c r="S24" i="4"/>
  <c r="G25" i="4"/>
  <c r="O25" i="4"/>
  <c r="K26" i="4"/>
  <c r="S26" i="4"/>
  <c r="G27" i="4"/>
  <c r="K28" i="4"/>
  <c r="S28" i="4"/>
  <c r="G29" i="4"/>
  <c r="O29" i="4"/>
  <c r="K30" i="4"/>
  <c r="S30" i="4"/>
  <c r="G31" i="4"/>
  <c r="O31" i="4"/>
  <c r="K32" i="4"/>
  <c r="S32" i="4"/>
  <c r="G33" i="4"/>
  <c r="O33" i="4"/>
  <c r="G34" i="4"/>
  <c r="O34" i="4"/>
  <c r="K35" i="4"/>
  <c r="S35" i="4"/>
  <c r="G36" i="4"/>
  <c r="O36" i="4"/>
  <c r="K37" i="4"/>
  <c r="S37" i="4"/>
  <c r="G38" i="4"/>
  <c r="O38" i="4"/>
  <c r="S39" i="4"/>
  <c r="G40" i="4"/>
  <c r="O40" i="4"/>
  <c r="M21" i="4"/>
  <c r="E22" i="4"/>
  <c r="M22" i="4"/>
  <c r="I23" i="4"/>
  <c r="Q23" i="4"/>
  <c r="E24" i="4"/>
  <c r="M24" i="4"/>
  <c r="I25" i="4"/>
  <c r="Q25" i="4"/>
  <c r="E26" i="4"/>
  <c r="M26" i="4"/>
  <c r="I27" i="4"/>
  <c r="E28" i="4"/>
  <c r="M28" i="4"/>
  <c r="I29" i="4"/>
  <c r="Q29" i="4"/>
  <c r="E30" i="4"/>
  <c r="M30" i="4"/>
  <c r="I31" i="4"/>
  <c r="Q31" i="4"/>
  <c r="E32" i="4"/>
  <c r="M32" i="4"/>
  <c r="I33" i="4"/>
  <c r="Q33" i="4"/>
  <c r="I34" i="4"/>
  <c r="Q34" i="4"/>
  <c r="E35" i="4"/>
  <c r="M35" i="4"/>
  <c r="I36" i="4"/>
  <c r="Q36" i="4"/>
  <c r="E37" i="4"/>
  <c r="M37" i="4"/>
  <c r="I38" i="4"/>
  <c r="Q38" i="4"/>
  <c r="E39" i="4"/>
  <c r="I40" i="4"/>
  <c r="Q40" i="4"/>
  <c r="I21" i="4"/>
  <c r="G22" i="4"/>
  <c r="O22" i="4"/>
  <c r="K23" i="4"/>
  <c r="S23" i="4"/>
  <c r="G24" i="4"/>
  <c r="O24" i="4"/>
  <c r="K25" i="4"/>
  <c r="S25" i="4"/>
  <c r="G26" i="4"/>
  <c r="O26" i="4"/>
  <c r="K27" i="4"/>
  <c r="S27" i="4"/>
  <c r="G28" i="4"/>
  <c r="O28" i="4"/>
  <c r="K29" i="4"/>
  <c r="S29" i="4"/>
  <c r="G30" i="4"/>
  <c r="O30" i="4"/>
  <c r="K31" i="4"/>
  <c r="S31" i="4"/>
  <c r="G32" i="4"/>
  <c r="O32" i="4"/>
  <c r="K33" i="4"/>
  <c r="S33" i="4"/>
  <c r="K34" i="4"/>
  <c r="S34" i="4"/>
  <c r="G35" i="4"/>
  <c r="O35" i="4"/>
  <c r="K36" i="4"/>
  <c r="S36" i="4"/>
  <c r="G37" i="4"/>
  <c r="O37" i="4"/>
  <c r="K38" i="4"/>
  <c r="S38" i="4"/>
  <c r="G39" i="4"/>
  <c r="K40" i="4"/>
  <c r="S40" i="4"/>
  <c r="E15" i="2"/>
  <c r="K19" i="2"/>
  <c r="E20" i="2"/>
  <c r="E10" i="2"/>
  <c r="E12" i="2"/>
  <c r="E14" i="2"/>
  <c r="E16" i="2"/>
  <c r="E18" i="2"/>
  <c r="G20" i="2"/>
  <c r="M23" i="2"/>
  <c r="Q24" i="2"/>
  <c r="E27" i="2"/>
  <c r="I28" i="2"/>
  <c r="M29" i="2"/>
  <c r="I31" i="2"/>
  <c r="M32" i="2"/>
  <c r="Q33" i="2"/>
  <c r="Q8" i="2"/>
  <c r="S16" i="2"/>
  <c r="Q17" i="2"/>
  <c r="S18" i="2"/>
  <c r="Q19" i="2"/>
  <c r="S20" i="2"/>
  <c r="G21" i="2"/>
  <c r="O21" i="2"/>
  <c r="K22" i="2"/>
  <c r="S22" i="2"/>
  <c r="G23" i="2"/>
  <c r="K24" i="2"/>
  <c r="S24" i="2"/>
  <c r="G25" i="2"/>
  <c r="O25" i="2"/>
  <c r="K26" i="2"/>
  <c r="S26" i="2"/>
  <c r="G27" i="2"/>
  <c r="O27" i="2"/>
  <c r="K28" i="2"/>
  <c r="S28" i="2"/>
  <c r="G29" i="2"/>
  <c r="O29" i="2"/>
  <c r="G30" i="2"/>
  <c r="O30" i="2"/>
  <c r="K31" i="2"/>
  <c r="S31" i="2"/>
  <c r="G32" i="2"/>
  <c r="O32" i="2"/>
  <c r="K33" i="2"/>
  <c r="S33" i="2"/>
  <c r="G34" i="2"/>
  <c r="O34" i="2"/>
  <c r="S35" i="2"/>
  <c r="G36" i="2"/>
  <c r="O36" i="2"/>
  <c r="E19" i="2"/>
  <c r="M21" i="2"/>
  <c r="E25" i="2"/>
  <c r="I26" i="2"/>
  <c r="M27" i="2"/>
  <c r="Q28" i="2"/>
  <c r="E30" i="2"/>
  <c r="E32" i="2"/>
  <c r="M34" i="2"/>
  <c r="M36" i="2"/>
  <c r="K8" i="2"/>
  <c r="E9" i="2"/>
  <c r="I9" i="2"/>
  <c r="G16" i="2"/>
  <c r="G17" i="2"/>
  <c r="M17" i="2"/>
  <c r="I18" i="2"/>
  <c r="O18" i="2"/>
  <c r="M19" i="2"/>
  <c r="O20" i="2"/>
  <c r="I21" i="2"/>
  <c r="Q21" i="2"/>
  <c r="E22" i="2"/>
  <c r="M22" i="2"/>
  <c r="I23" i="2"/>
  <c r="E24" i="2"/>
  <c r="M24" i="2"/>
  <c r="I25" i="2"/>
  <c r="Q25" i="2"/>
  <c r="E26" i="2"/>
  <c r="M26" i="2"/>
  <c r="I27" i="2"/>
  <c r="Q27" i="2"/>
  <c r="E28" i="2"/>
  <c r="M28" i="2"/>
  <c r="I29" i="2"/>
  <c r="Q29" i="2"/>
  <c r="I30" i="2"/>
  <c r="Q30" i="2"/>
  <c r="E31" i="2"/>
  <c r="M31" i="2"/>
  <c r="I32" i="2"/>
  <c r="Q32" i="2"/>
  <c r="E33" i="2"/>
  <c r="M33" i="2"/>
  <c r="I34" i="2"/>
  <c r="Q34" i="2"/>
  <c r="E35" i="2"/>
  <c r="I36" i="2"/>
  <c r="Q36" i="2"/>
  <c r="E21" i="2"/>
  <c r="E23" i="2"/>
  <c r="I24" i="2"/>
  <c r="M25" i="2"/>
  <c r="Q26" i="2"/>
  <c r="E29" i="2"/>
  <c r="M30" i="2"/>
  <c r="Q31" i="2"/>
  <c r="I33" i="2"/>
  <c r="E34" i="2"/>
  <c r="E36" i="2"/>
  <c r="I8" i="2"/>
  <c r="I17" i="2"/>
  <c r="K18" i="2"/>
  <c r="I19" i="2"/>
  <c r="K20" i="2"/>
  <c r="K21" i="2"/>
  <c r="S21" i="2"/>
  <c r="G22" i="2"/>
  <c r="O22" i="2"/>
  <c r="K23" i="2"/>
  <c r="S23" i="2"/>
  <c r="G24" i="2"/>
  <c r="O24" i="2"/>
  <c r="K25" i="2"/>
  <c r="S25" i="2"/>
  <c r="G26" i="2"/>
  <c r="O26" i="2"/>
  <c r="K27" i="2"/>
  <c r="S27" i="2"/>
  <c r="G28" i="2"/>
  <c r="O28" i="2"/>
  <c r="K29" i="2"/>
  <c r="S29" i="2"/>
  <c r="K30" i="2"/>
  <c r="S30" i="2"/>
  <c r="G31" i="2"/>
  <c r="O31" i="2"/>
  <c r="K32" i="2"/>
  <c r="S32" i="2"/>
  <c r="G33" i="2"/>
  <c r="O33" i="2"/>
  <c r="K34" i="2"/>
  <c r="S34" i="2"/>
  <c r="G35" i="2"/>
  <c r="K36" i="2"/>
  <c r="S36" i="2"/>
  <c r="E8" i="11"/>
  <c r="Q8" i="11"/>
  <c r="I9" i="11"/>
  <c r="M9" i="11"/>
  <c r="O10" i="11"/>
  <c r="F12" i="11"/>
  <c r="N12" i="11"/>
  <c r="H13" i="11"/>
  <c r="P13" i="11"/>
  <c r="J14" i="11"/>
  <c r="H12" i="11"/>
  <c r="P12" i="11"/>
  <c r="J13" i="11"/>
  <c r="D14" i="11"/>
  <c r="L14" i="11"/>
  <c r="G8" i="11"/>
  <c r="K9" i="11"/>
  <c r="D13" i="11"/>
  <c r="L13" i="11"/>
  <c r="F14" i="11"/>
  <c r="N14" i="11"/>
  <c r="M10" i="9"/>
  <c r="M69" i="8"/>
  <c r="M52" i="8"/>
  <c r="G15" i="8"/>
  <c r="O17" i="8"/>
  <c r="G18" i="8"/>
  <c r="G22" i="8"/>
  <c r="O23" i="8"/>
  <c r="Q24" i="8"/>
  <c r="E29" i="8"/>
  <c r="E33" i="8"/>
  <c r="G38" i="8"/>
  <c r="E41" i="8"/>
  <c r="G42" i="8"/>
  <c r="S43" i="8"/>
  <c r="S62" i="8"/>
  <c r="E73" i="8"/>
  <c r="M73" i="8"/>
  <c r="M9" i="8"/>
  <c r="O10" i="8"/>
  <c r="K16" i="8"/>
  <c r="E17" i="8"/>
  <c r="K17" i="8"/>
  <c r="K19" i="8"/>
  <c r="M20" i="8"/>
  <c r="K23" i="8"/>
  <c r="M24" i="8"/>
  <c r="K27" i="8"/>
  <c r="M28" i="8"/>
  <c r="G29" i="8"/>
  <c r="K31" i="8"/>
  <c r="M32" i="8"/>
  <c r="G33" i="8"/>
  <c r="K35" i="8"/>
  <c r="M36" i="8"/>
  <c r="G37" i="8"/>
  <c r="M40" i="8"/>
  <c r="G41" i="8"/>
  <c r="M43" i="8"/>
  <c r="M46" i="8"/>
  <c r="O47" i="8"/>
  <c r="S70" i="8"/>
  <c r="E52" i="8"/>
  <c r="E50" i="8"/>
  <c r="E48" i="8"/>
  <c r="E46" i="8"/>
  <c r="E42" i="8"/>
  <c r="E40" i="8"/>
  <c r="E38" i="8"/>
  <c r="E36" i="8"/>
  <c r="E34" i="8"/>
  <c r="E32" i="8"/>
  <c r="E30" i="8"/>
  <c r="E28" i="8"/>
  <c r="E26" i="8"/>
  <c r="E24" i="8"/>
  <c r="E22" i="8"/>
  <c r="E20" i="8"/>
  <c r="Q48" i="8"/>
  <c r="Q42" i="8"/>
  <c r="M15" i="8"/>
  <c r="E21" i="8"/>
  <c r="G26" i="8"/>
  <c r="O27" i="8"/>
  <c r="G34" i="8"/>
  <c r="O35" i="8"/>
  <c r="M8" i="8"/>
  <c r="G72" i="8"/>
  <c r="G64" i="8"/>
  <c r="G56" i="8"/>
  <c r="G45" i="8"/>
  <c r="G70" i="8"/>
  <c r="G62" i="8"/>
  <c r="G54" i="8"/>
  <c r="G27" i="8"/>
  <c r="G25" i="8"/>
  <c r="G23" i="8"/>
  <c r="G21" i="8"/>
  <c r="G19" i="8"/>
  <c r="G68" i="8"/>
  <c r="G60" i="8"/>
  <c r="G43" i="8"/>
  <c r="O49" i="8"/>
  <c r="G16" i="8"/>
  <c r="M16" i="8"/>
  <c r="M17" i="8"/>
  <c r="K18" i="8"/>
  <c r="E19" i="8"/>
  <c r="G20" i="8"/>
  <c r="O21" i="8"/>
  <c r="Q22" i="8"/>
  <c r="E23" i="8"/>
  <c r="G24" i="8"/>
  <c r="Q26" i="8"/>
  <c r="E27" i="8"/>
  <c r="G28" i="8"/>
  <c r="O29" i="8"/>
  <c r="E31" i="8"/>
  <c r="G32" i="8"/>
  <c r="O33" i="8"/>
  <c r="Q34" i="8"/>
  <c r="E35" i="8"/>
  <c r="G36" i="8"/>
  <c r="O37" i="8"/>
  <c r="Q38" i="8"/>
  <c r="E39" i="8"/>
  <c r="G40" i="8"/>
  <c r="O41" i="8"/>
  <c r="O43" i="8"/>
  <c r="Q44" i="8"/>
  <c r="G46" i="8"/>
  <c r="M48" i="8"/>
  <c r="G49" i="8"/>
  <c r="E57" i="8"/>
  <c r="M57" i="8"/>
  <c r="G58" i="8"/>
  <c r="O19" i="8"/>
  <c r="Q20" i="8"/>
  <c r="E25" i="8"/>
  <c r="G30" i="8"/>
  <c r="Q32" i="8"/>
  <c r="E37" i="8"/>
  <c r="K70" i="8"/>
  <c r="K51" i="8"/>
  <c r="K49" i="8"/>
  <c r="S51" i="8"/>
  <c r="S49" i="8"/>
  <c r="S47" i="8"/>
  <c r="S45" i="8"/>
  <c r="S41" i="8"/>
  <c r="S39" i="8"/>
  <c r="S37" i="8"/>
  <c r="S35" i="8"/>
  <c r="S33" i="8"/>
  <c r="S31" i="8"/>
  <c r="S29" i="8"/>
  <c r="S27" i="8"/>
  <c r="S25" i="8"/>
  <c r="S23" i="8"/>
  <c r="S21" i="8"/>
  <c r="S19" i="8"/>
  <c r="E8" i="8"/>
  <c r="O8" i="8"/>
  <c r="G9" i="8"/>
  <c r="K9" i="8"/>
  <c r="O9" i="8"/>
  <c r="S9" i="8"/>
  <c r="M12" i="8"/>
  <c r="Q12" i="8"/>
  <c r="G13" i="8"/>
  <c r="K13" i="8"/>
  <c r="S13" i="8"/>
  <c r="E14" i="8"/>
  <c r="S14" i="8"/>
  <c r="E15" i="8"/>
  <c r="K15" i="8"/>
  <c r="O16" i="8"/>
  <c r="G17" i="8"/>
  <c r="S17" i="8"/>
  <c r="E18" i="8"/>
  <c r="M18" i="8"/>
  <c r="K21" i="8"/>
  <c r="M22" i="8"/>
  <c r="K25" i="8"/>
  <c r="M26" i="8"/>
  <c r="K29" i="8"/>
  <c r="G31" i="8"/>
  <c r="K33" i="8"/>
  <c r="M34" i="8"/>
  <c r="G35" i="8"/>
  <c r="K37" i="8"/>
  <c r="M38" i="8"/>
  <c r="G39" i="8"/>
  <c r="K41" i="8"/>
  <c r="M42" i="8"/>
  <c r="E44" i="8"/>
  <c r="G51" i="8"/>
  <c r="S54" i="8"/>
  <c r="O55" i="8"/>
  <c r="E65" i="8"/>
  <c r="M65" i="8"/>
  <c r="G66" i="8"/>
  <c r="O66" i="8"/>
  <c r="Q15" i="8"/>
  <c r="S16" i="8"/>
  <c r="Q17" i="8"/>
  <c r="S18" i="8"/>
  <c r="S20" i="8"/>
  <c r="Q21" i="8"/>
  <c r="S22" i="8"/>
  <c r="Q23" i="8"/>
  <c r="S24" i="8"/>
  <c r="S26" i="8"/>
  <c r="Q27" i="8"/>
  <c r="S28" i="8"/>
  <c r="Q29" i="8"/>
  <c r="S30" i="8"/>
  <c r="Q31" i="8"/>
  <c r="S32" i="8"/>
  <c r="Q33" i="8"/>
  <c r="S34" i="8"/>
  <c r="S36" i="8"/>
  <c r="Q37" i="8"/>
  <c r="S38" i="8"/>
  <c r="S40" i="8"/>
  <c r="Q41" i="8"/>
  <c r="O42" i="8"/>
  <c r="K44" i="8"/>
  <c r="E45" i="8"/>
  <c r="K45" i="8"/>
  <c r="O46" i="8"/>
  <c r="O48" i="8"/>
  <c r="O52" i="8"/>
  <c r="S56" i="8"/>
  <c r="O57" i="8"/>
  <c r="E59" i="8"/>
  <c r="M59" i="8"/>
  <c r="S64" i="8"/>
  <c r="E67" i="8"/>
  <c r="M67" i="8"/>
  <c r="O68" i="8"/>
  <c r="S72" i="8"/>
  <c r="O18" i="8"/>
  <c r="M19" i="8"/>
  <c r="O20" i="8"/>
  <c r="M21" i="8"/>
  <c r="O22" i="8"/>
  <c r="M23" i="8"/>
  <c r="O24" i="8"/>
  <c r="M25" i="8"/>
  <c r="O26" i="8"/>
  <c r="M27" i="8"/>
  <c r="M29" i="8"/>
  <c r="M31" i="8"/>
  <c r="O32" i="8"/>
  <c r="M33" i="8"/>
  <c r="O34" i="8"/>
  <c r="M35" i="8"/>
  <c r="O36" i="8"/>
  <c r="M37" i="8"/>
  <c r="O38" i="8"/>
  <c r="O40" i="8"/>
  <c r="M41" i="8"/>
  <c r="G44" i="8"/>
  <c r="M44" i="8"/>
  <c r="M45" i="8"/>
  <c r="K47" i="8"/>
  <c r="E53" i="8"/>
  <c r="M53" i="8"/>
  <c r="S58" i="8"/>
  <c r="E61" i="8"/>
  <c r="M61" i="8"/>
  <c r="O62" i="8"/>
  <c r="S66" i="8"/>
  <c r="E69" i="8"/>
  <c r="K20" i="8"/>
  <c r="K22" i="8"/>
  <c r="K24" i="8"/>
  <c r="K26" i="8"/>
  <c r="K28" i="8"/>
  <c r="K32" i="8"/>
  <c r="K34" i="8"/>
  <c r="K36" i="8"/>
  <c r="K38" i="8"/>
  <c r="K40" i="8"/>
  <c r="K42" i="8"/>
  <c r="E43" i="8"/>
  <c r="K43" i="8"/>
  <c r="O44" i="8"/>
  <c r="K46" i="8"/>
  <c r="M47" i="8"/>
  <c r="K48" i="8"/>
  <c r="M49" i="8"/>
  <c r="K50" i="8"/>
  <c r="M51" i="8"/>
  <c r="K52" i="8"/>
  <c r="S52" i="8"/>
  <c r="O53" i="8"/>
  <c r="E55" i="8"/>
  <c r="M55" i="8"/>
  <c r="O56" i="8"/>
  <c r="S60" i="8"/>
  <c r="E63" i="8"/>
  <c r="O64" i="8"/>
  <c r="S68" i="8"/>
  <c r="E71" i="8"/>
  <c r="M71" i="8"/>
  <c r="O72" i="8"/>
  <c r="O61" i="8"/>
  <c r="O65" i="8"/>
  <c r="O67" i="8"/>
  <c r="O69" i="8"/>
  <c r="O73" i="8"/>
  <c r="E47" i="8"/>
  <c r="G48" i="8"/>
  <c r="E49" i="8"/>
  <c r="G50" i="8"/>
  <c r="E51" i="8"/>
  <c r="G52" i="8"/>
  <c r="Q53" i="8"/>
  <c r="K54" i="8"/>
  <c r="Q55" i="8"/>
  <c r="K56" i="8"/>
  <c r="K58" i="8"/>
  <c r="K60" i="8"/>
  <c r="K62" i="8"/>
  <c r="K64" i="8"/>
  <c r="Q65" i="8"/>
  <c r="K66" i="8"/>
  <c r="K68" i="8"/>
  <c r="K72" i="8"/>
  <c r="Q73" i="8"/>
  <c r="S42" i="8"/>
  <c r="Q43" i="8"/>
  <c r="S44" i="8"/>
  <c r="Q45" i="8"/>
  <c r="S46" i="8"/>
  <c r="Q47" i="8"/>
  <c r="S48" i="8"/>
  <c r="S50" i="8"/>
  <c r="K53" i="8"/>
  <c r="K55" i="8"/>
  <c r="M56" i="8"/>
  <c r="K57" i="8"/>
  <c r="M58" i="8"/>
  <c r="K59" i="8"/>
  <c r="M60" i="8"/>
  <c r="K61" i="8"/>
  <c r="M62" i="8"/>
  <c r="K63" i="8"/>
  <c r="M64" i="8"/>
  <c r="K65" i="8"/>
  <c r="M66" i="8"/>
  <c r="K67" i="8"/>
  <c r="M68" i="8"/>
  <c r="K69" i="8"/>
  <c r="M70" i="8"/>
  <c r="K71" i="8"/>
  <c r="M72" i="8"/>
  <c r="K73" i="8"/>
  <c r="G53" i="8"/>
  <c r="E54" i="8"/>
  <c r="G55" i="8"/>
  <c r="E56" i="8"/>
  <c r="G57" i="8"/>
  <c r="E58" i="8"/>
  <c r="G59" i="8"/>
  <c r="E60" i="8"/>
  <c r="G61" i="8"/>
  <c r="E62" i="8"/>
  <c r="G63" i="8"/>
  <c r="E64" i="8"/>
  <c r="G65" i="8"/>
  <c r="E66" i="8"/>
  <c r="G67" i="8"/>
  <c r="E68" i="8"/>
  <c r="G69" i="8"/>
  <c r="E70" i="8"/>
  <c r="G71" i="8"/>
  <c r="E72" i="8"/>
  <c r="G73" i="8"/>
  <c r="Q52" i="8"/>
  <c r="S53" i="8"/>
  <c r="S55" i="8"/>
  <c r="S57" i="8"/>
  <c r="S59" i="8"/>
  <c r="S61" i="8"/>
  <c r="Q62" i="8"/>
  <c r="S63" i="8"/>
  <c r="Q64" i="8"/>
  <c r="S65" i="8"/>
  <c r="Q66" i="8"/>
  <c r="S67" i="8"/>
  <c r="S69" i="8"/>
  <c r="S71" i="8"/>
  <c r="Q72" i="8"/>
  <c r="S73" i="8"/>
  <c r="A1" i="14"/>
  <c r="I8" i="3" l="1"/>
  <c r="Q8" i="3"/>
  <c r="E9" i="3"/>
  <c r="M9" i="3"/>
  <c r="G9" i="3"/>
  <c r="O9" i="3"/>
  <c r="M13" i="3"/>
  <c r="K10" i="3"/>
  <c r="E13" i="3"/>
  <c r="K14" i="3"/>
  <c r="O15" i="3"/>
  <c r="G17" i="3"/>
  <c r="G19" i="3"/>
  <c r="K21" i="3"/>
  <c r="S10" i="3"/>
  <c r="I12" i="3"/>
  <c r="G15" i="3"/>
  <c r="S16" i="3"/>
  <c r="K18" i="3"/>
  <c r="S21" i="3"/>
  <c r="Q23" i="3"/>
  <c r="E8" i="3"/>
  <c r="M8" i="3"/>
  <c r="I9" i="3"/>
  <c r="Q9" i="3"/>
  <c r="E10" i="3"/>
  <c r="M10" i="3"/>
  <c r="I11" i="3"/>
  <c r="K12" i="3"/>
  <c r="S12" i="3"/>
  <c r="G13" i="3"/>
  <c r="O13" i="3"/>
  <c r="E14" i="3"/>
  <c r="M14" i="3"/>
  <c r="I15" i="3"/>
  <c r="Q15" i="3"/>
  <c r="E16" i="3"/>
  <c r="M16" i="3"/>
  <c r="I17" i="3"/>
  <c r="Q17" i="3"/>
  <c r="E18" i="3"/>
  <c r="M18" i="3"/>
  <c r="I19" i="3"/>
  <c r="K20" i="3"/>
  <c r="E21" i="3"/>
  <c r="M21" i="3"/>
  <c r="I22" i="3"/>
  <c r="K23" i="3"/>
  <c r="S23" i="3"/>
  <c r="G11" i="3"/>
  <c r="Q12" i="3"/>
  <c r="S14" i="3"/>
  <c r="K16" i="3"/>
  <c r="O17" i="3"/>
  <c r="S18" i="3"/>
  <c r="I20" i="3"/>
  <c r="G22" i="3"/>
  <c r="I23" i="3"/>
  <c r="K9" i="3"/>
  <c r="S9" i="3"/>
  <c r="G10" i="3"/>
  <c r="O10" i="3"/>
  <c r="K11" i="3"/>
  <c r="E12" i="3"/>
  <c r="M12" i="3"/>
  <c r="I13" i="3"/>
  <c r="S13" i="3"/>
  <c r="G14" i="3"/>
  <c r="O14" i="3"/>
  <c r="K15" i="3"/>
  <c r="S15" i="3"/>
  <c r="G16" i="3"/>
  <c r="O16" i="3"/>
  <c r="K17" i="3"/>
  <c r="S17" i="3"/>
  <c r="G18" i="3"/>
  <c r="O18" i="3"/>
  <c r="K19" i="3"/>
  <c r="E20" i="3"/>
  <c r="S20" i="3"/>
  <c r="G21" i="3"/>
  <c r="O21" i="3"/>
  <c r="K22" i="3"/>
  <c r="E23" i="3"/>
  <c r="M23" i="3"/>
  <c r="I10" i="3"/>
  <c r="Q10" i="3"/>
  <c r="E11" i="3"/>
  <c r="S11" i="3"/>
  <c r="G12" i="3"/>
  <c r="O12" i="3"/>
  <c r="K13" i="3"/>
  <c r="I14" i="3"/>
  <c r="Q14" i="3"/>
  <c r="E15" i="3"/>
  <c r="M15" i="3"/>
  <c r="I16" i="3"/>
  <c r="Q16" i="3"/>
  <c r="E17" i="3"/>
  <c r="M17" i="3"/>
  <c r="I18" i="3"/>
  <c r="Q18" i="3"/>
  <c r="E19" i="3"/>
  <c r="S19" i="3"/>
  <c r="G20" i="3"/>
  <c r="I21" i="3"/>
  <c r="Q21" i="3"/>
  <c r="E22" i="3"/>
  <c r="S22" i="3"/>
  <c r="G23" i="3"/>
  <c r="O23" i="3"/>
  <c r="I8" i="7"/>
  <c r="G15" i="7"/>
  <c r="O15" i="7"/>
  <c r="K16" i="7"/>
  <c r="M8" i="7"/>
  <c r="E11" i="7"/>
  <c r="I12" i="7"/>
  <c r="S14" i="7"/>
  <c r="S16" i="7"/>
  <c r="O17" i="7"/>
  <c r="K18" i="7"/>
  <c r="G19" i="7"/>
  <c r="E20" i="7"/>
  <c r="Q21" i="7"/>
  <c r="I23" i="7"/>
  <c r="I29" i="7"/>
  <c r="E8" i="7"/>
  <c r="E9" i="7"/>
  <c r="M11" i="7"/>
  <c r="E13" i="7"/>
  <c r="E14" i="7"/>
  <c r="G17" i="7"/>
  <c r="S18" i="7"/>
  <c r="O19" i="7"/>
  <c r="M20" i="7"/>
  <c r="I21" i="7"/>
  <c r="Q23" i="7"/>
  <c r="I25" i="7"/>
  <c r="O32" i="7"/>
  <c r="K10" i="7"/>
  <c r="G11" i="7"/>
  <c r="K12" i="7"/>
  <c r="G13" i="7"/>
  <c r="G14" i="7"/>
  <c r="I15" i="7"/>
  <c r="E16" i="7"/>
  <c r="Q17" i="7"/>
  <c r="M18" i="7"/>
  <c r="S19" i="7"/>
  <c r="G20" i="7"/>
  <c r="G24" i="7"/>
  <c r="I9" i="7"/>
  <c r="E39" i="7"/>
  <c r="M31" i="7"/>
  <c r="I11" i="7"/>
  <c r="Q11" i="7"/>
  <c r="E12" i="7"/>
  <c r="M12" i="7"/>
  <c r="I13" i="7"/>
  <c r="I14" i="7"/>
  <c r="K15" i="7"/>
  <c r="S15" i="7"/>
  <c r="G16" i="7"/>
  <c r="S17" i="7"/>
  <c r="G18" i="7"/>
  <c r="I27" i="7"/>
  <c r="G32" i="7"/>
  <c r="S10" i="7"/>
  <c r="O11" i="7"/>
  <c r="S12" i="7"/>
  <c r="S13" i="7"/>
  <c r="Q15" i="7"/>
  <c r="M16" i="7"/>
  <c r="I17" i="7"/>
  <c r="E18" i="7"/>
  <c r="I19" i="7"/>
  <c r="G22" i="7"/>
  <c r="G30" i="7"/>
  <c r="S8" i="7"/>
  <c r="G10" i="7"/>
  <c r="O10" i="7"/>
  <c r="K11" i="7"/>
  <c r="S11" i="7"/>
  <c r="G12" i="7"/>
  <c r="K13" i="7"/>
  <c r="K14" i="7"/>
  <c r="E15" i="7"/>
  <c r="M15" i="7"/>
  <c r="E17" i="7"/>
  <c r="M17" i="7"/>
  <c r="I18" i="7"/>
  <c r="E19" i="7"/>
  <c r="M19" i="7"/>
  <c r="K20" i="7"/>
  <c r="G26" i="7"/>
  <c r="G28" i="7"/>
  <c r="S28" i="7"/>
  <c r="Q27" i="7"/>
  <c r="Q8" i="7"/>
  <c r="Q12" i="7"/>
  <c r="Q16" i="7"/>
  <c r="Q18" i="7"/>
  <c r="I20" i="7"/>
  <c r="I16" i="7"/>
  <c r="Q29" i="7"/>
  <c r="O12" i="7"/>
  <c r="O16" i="7"/>
  <c r="K17" i="7"/>
  <c r="O18" i="7"/>
  <c r="K19" i="7"/>
  <c r="O20" i="7"/>
  <c r="O22" i="7"/>
  <c r="O24" i="7"/>
  <c r="O26" i="7"/>
  <c r="K51" i="7"/>
  <c r="K38" i="7"/>
  <c r="K36" i="7"/>
  <c r="K34" i="7"/>
  <c r="M21" i="7"/>
  <c r="Q22" i="7"/>
  <c r="M23" i="7"/>
  <c r="Q24" i="7"/>
  <c r="S27" i="7"/>
  <c r="S31" i="7"/>
  <c r="K32" i="7"/>
  <c r="I33" i="7"/>
  <c r="Q37" i="7"/>
  <c r="M41" i="7"/>
  <c r="E43" i="7"/>
  <c r="E45" i="7"/>
  <c r="I46" i="7"/>
  <c r="M47" i="7"/>
  <c r="E49" i="7"/>
  <c r="I52" i="7"/>
  <c r="E53" i="7"/>
  <c r="I54" i="7"/>
  <c r="M55" i="7"/>
  <c r="I56" i="7"/>
  <c r="M57" i="7"/>
  <c r="E59" i="7"/>
  <c r="E61" i="7"/>
  <c r="I62" i="7"/>
  <c r="M63" i="7"/>
  <c r="Q64" i="7"/>
  <c r="M65" i="7"/>
  <c r="E67" i="7"/>
  <c r="M67" i="7"/>
  <c r="I68" i="7"/>
  <c r="E69" i="7"/>
  <c r="M69" i="7"/>
  <c r="I70" i="7"/>
  <c r="E71" i="7"/>
  <c r="M71" i="7"/>
  <c r="G8" i="7"/>
  <c r="O8" i="7"/>
  <c r="G9" i="7"/>
  <c r="K9" i="7"/>
  <c r="O9" i="7"/>
  <c r="S9" i="7"/>
  <c r="E10" i="7"/>
  <c r="I10" i="7"/>
  <c r="M10" i="7"/>
  <c r="Q10" i="7"/>
  <c r="O21" i="7"/>
  <c r="M22" i="7"/>
  <c r="O23" i="7"/>
  <c r="M24" i="7"/>
  <c r="M26" i="7"/>
  <c r="O27" i="7"/>
  <c r="M28" i="7"/>
  <c r="O29" i="7"/>
  <c r="I31" i="7"/>
  <c r="O31" i="7"/>
  <c r="K33" i="7"/>
  <c r="G34" i="7"/>
  <c r="O34" i="7"/>
  <c r="K37" i="7"/>
  <c r="G38" i="7"/>
  <c r="O38" i="7"/>
  <c r="S21" i="7"/>
  <c r="K22" i="7"/>
  <c r="S23" i="7"/>
  <c r="M25" i="7"/>
  <c r="Q26" i="7"/>
  <c r="K28" i="7"/>
  <c r="S29" i="7"/>
  <c r="Q33" i="7"/>
  <c r="S34" i="7"/>
  <c r="E35" i="7"/>
  <c r="I40" i="7"/>
  <c r="I42" i="7"/>
  <c r="M43" i="7"/>
  <c r="Q44" i="7"/>
  <c r="E47" i="7"/>
  <c r="I48" i="7"/>
  <c r="M49" i="7"/>
  <c r="Q52" i="7"/>
  <c r="E55" i="7"/>
  <c r="E57" i="7"/>
  <c r="I58" i="7"/>
  <c r="M59" i="7"/>
  <c r="E63" i="7"/>
  <c r="I64" i="7"/>
  <c r="M37" i="7"/>
  <c r="M35" i="7"/>
  <c r="M33" i="7"/>
  <c r="M32" i="7"/>
  <c r="S20" i="7"/>
  <c r="E21" i="7"/>
  <c r="K21" i="7"/>
  <c r="I22" i="7"/>
  <c r="S22" i="7"/>
  <c r="E23" i="7"/>
  <c r="K23" i="7"/>
  <c r="I24" i="7"/>
  <c r="S24" i="7"/>
  <c r="E25" i="7"/>
  <c r="K25" i="7"/>
  <c r="I26" i="7"/>
  <c r="S26" i="7"/>
  <c r="E27" i="7"/>
  <c r="K27" i="7"/>
  <c r="I28" i="7"/>
  <c r="E29" i="7"/>
  <c r="K29" i="7"/>
  <c r="S30" i="7"/>
  <c r="E31" i="7"/>
  <c r="K31" i="7"/>
  <c r="I32" i="7"/>
  <c r="S32" i="7"/>
  <c r="E33" i="7"/>
  <c r="I34" i="7"/>
  <c r="I35" i="7"/>
  <c r="S36" i="7"/>
  <c r="E37" i="7"/>
  <c r="I38" i="7"/>
  <c r="I39" i="7"/>
  <c r="Q20" i="7"/>
  <c r="K24" i="7"/>
  <c r="S25" i="7"/>
  <c r="K26" i="7"/>
  <c r="M27" i="7"/>
  <c r="M29" i="7"/>
  <c r="I36" i="7"/>
  <c r="I37" i="7"/>
  <c r="S38" i="7"/>
  <c r="E41" i="7"/>
  <c r="Q42" i="7"/>
  <c r="I44" i="7"/>
  <c r="M45" i="7"/>
  <c r="Q46" i="7"/>
  <c r="I50" i="7"/>
  <c r="Q54" i="7"/>
  <c r="I60" i="7"/>
  <c r="M61" i="7"/>
  <c r="E65" i="7"/>
  <c r="I66" i="7"/>
  <c r="Q32" i="7"/>
  <c r="K8" i="7"/>
  <c r="M9" i="7"/>
  <c r="Q9" i="7"/>
  <c r="G21" i="7"/>
  <c r="E22" i="7"/>
  <c r="G23" i="7"/>
  <c r="E24" i="7"/>
  <c r="G25" i="7"/>
  <c r="E26" i="7"/>
  <c r="G27" i="7"/>
  <c r="E28" i="7"/>
  <c r="G29" i="7"/>
  <c r="E30" i="7"/>
  <c r="G31" i="7"/>
  <c r="Q31" i="7"/>
  <c r="E32" i="7"/>
  <c r="K35" i="7"/>
  <c r="G36" i="7"/>
  <c r="O36" i="7"/>
  <c r="G40" i="7"/>
  <c r="G33" i="7"/>
  <c r="E34" i="7"/>
  <c r="G35" i="7"/>
  <c r="E36" i="7"/>
  <c r="G37" i="7"/>
  <c r="E38" i="7"/>
  <c r="G39" i="7"/>
  <c r="E40" i="7"/>
  <c r="K40" i="7"/>
  <c r="S40" i="7"/>
  <c r="G41" i="7"/>
  <c r="O41" i="7"/>
  <c r="K42" i="7"/>
  <c r="S42" i="7"/>
  <c r="G43" i="7"/>
  <c r="O43" i="7"/>
  <c r="K44" i="7"/>
  <c r="S44" i="7"/>
  <c r="G45" i="7"/>
  <c r="O45" i="7"/>
  <c r="K46" i="7"/>
  <c r="S46" i="7"/>
  <c r="G47" i="7"/>
  <c r="O47" i="7"/>
  <c r="K48" i="7"/>
  <c r="S48" i="7"/>
  <c r="G49" i="7"/>
  <c r="O49" i="7"/>
  <c r="K50" i="7"/>
  <c r="S50" i="7"/>
  <c r="G51" i="7"/>
  <c r="S33" i="7"/>
  <c r="Q34" i="7"/>
  <c r="S35" i="7"/>
  <c r="S37" i="7"/>
  <c r="Q38" i="7"/>
  <c r="S39" i="7"/>
  <c r="M40" i="7"/>
  <c r="I41" i="7"/>
  <c r="Q41" i="7"/>
  <c r="E42" i="7"/>
  <c r="M42" i="7"/>
  <c r="I43" i="7"/>
  <c r="Q43" i="7"/>
  <c r="E44" i="7"/>
  <c r="M44" i="7"/>
  <c r="I45" i="7"/>
  <c r="Q45" i="7"/>
  <c r="E46" i="7"/>
  <c r="M46" i="7"/>
  <c r="I47" i="7"/>
  <c r="Q47" i="7"/>
  <c r="E48" i="7"/>
  <c r="M48" i="7"/>
  <c r="I49" i="7"/>
  <c r="E50" i="7"/>
  <c r="M50" i="7"/>
  <c r="I51" i="7"/>
  <c r="O33" i="7"/>
  <c r="M34" i="7"/>
  <c r="O35" i="7"/>
  <c r="M36" i="7"/>
  <c r="O37" i="7"/>
  <c r="M38" i="7"/>
  <c r="O40" i="7"/>
  <c r="K41" i="7"/>
  <c r="S41" i="7"/>
  <c r="G42" i="7"/>
  <c r="O42" i="7"/>
  <c r="K43" i="7"/>
  <c r="S43" i="7"/>
  <c r="G44" i="7"/>
  <c r="O44" i="7"/>
  <c r="K45" i="7"/>
  <c r="S45" i="7"/>
  <c r="G46" i="7"/>
  <c r="O46" i="7"/>
  <c r="K47" i="7"/>
  <c r="S47" i="7"/>
  <c r="G48" i="7"/>
  <c r="O48" i="7"/>
  <c r="K49" i="7"/>
  <c r="S49" i="7"/>
  <c r="G50" i="7"/>
  <c r="E51" i="7"/>
  <c r="K52" i="7"/>
  <c r="S52" i="7"/>
  <c r="G53" i="7"/>
  <c r="K54" i="7"/>
  <c r="S54" i="7"/>
  <c r="G55" i="7"/>
  <c r="O55" i="7"/>
  <c r="K56" i="7"/>
  <c r="S56" i="7"/>
  <c r="G57" i="7"/>
  <c r="K58" i="7"/>
  <c r="S58" i="7"/>
  <c r="G59" i="7"/>
  <c r="K60" i="7"/>
  <c r="S60" i="7"/>
  <c r="G61" i="7"/>
  <c r="K62" i="7"/>
  <c r="S62" i="7"/>
  <c r="G63" i="7"/>
  <c r="O63" i="7"/>
  <c r="K64" i="7"/>
  <c r="S64" i="7"/>
  <c r="G65" i="7"/>
  <c r="O65" i="7"/>
  <c r="K66" i="7"/>
  <c r="S66" i="7"/>
  <c r="G67" i="7"/>
  <c r="O67" i="7"/>
  <c r="K68" i="7"/>
  <c r="S68" i="7"/>
  <c r="G69" i="7"/>
  <c r="K70" i="7"/>
  <c r="S70" i="7"/>
  <c r="G71" i="7"/>
  <c r="O71" i="7"/>
  <c r="E52" i="7"/>
  <c r="M52" i="7"/>
  <c r="I53" i="7"/>
  <c r="E54" i="7"/>
  <c r="M54" i="7"/>
  <c r="I55" i="7"/>
  <c r="E56" i="7"/>
  <c r="M56" i="7"/>
  <c r="I57" i="7"/>
  <c r="E58" i="7"/>
  <c r="M58" i="7"/>
  <c r="I59" i="7"/>
  <c r="Q59" i="7"/>
  <c r="E60" i="7"/>
  <c r="M60" i="7"/>
  <c r="I61" i="7"/>
  <c r="E62" i="7"/>
  <c r="I63" i="7"/>
  <c r="E64" i="7"/>
  <c r="M64" i="7"/>
  <c r="I65" i="7"/>
  <c r="Q65" i="7"/>
  <c r="E66" i="7"/>
  <c r="M66" i="7"/>
  <c r="I67" i="7"/>
  <c r="E68" i="7"/>
  <c r="M68" i="7"/>
  <c r="I69" i="7"/>
  <c r="E70" i="7"/>
  <c r="M70" i="7"/>
  <c r="I71" i="7"/>
  <c r="Q71" i="7"/>
  <c r="S51" i="7"/>
  <c r="G52" i="7"/>
  <c r="O52" i="7"/>
  <c r="K53" i="7"/>
  <c r="S53" i="7"/>
  <c r="G54" i="7"/>
  <c r="O54" i="7"/>
  <c r="K55" i="7"/>
  <c r="S55" i="7"/>
  <c r="G56" i="7"/>
  <c r="O56" i="7"/>
  <c r="K57" i="7"/>
  <c r="S57" i="7"/>
  <c r="G58" i="7"/>
  <c r="K59" i="7"/>
  <c r="S59" i="7"/>
  <c r="G60" i="7"/>
  <c r="O60" i="7"/>
  <c r="K61" i="7"/>
  <c r="S61" i="7"/>
  <c r="G62" i="7"/>
  <c r="K63" i="7"/>
  <c r="S63" i="7"/>
  <c r="G64" i="7"/>
  <c r="O64" i="7"/>
  <c r="K65" i="7"/>
  <c r="S65" i="7"/>
  <c r="G66" i="7"/>
  <c r="O66" i="7"/>
  <c r="K67" i="7"/>
  <c r="S67" i="7"/>
  <c r="G68" i="7"/>
  <c r="O68" i="7"/>
  <c r="K69" i="7"/>
  <c r="S69" i="7"/>
  <c r="G70" i="7"/>
  <c r="K71" i="7"/>
  <c r="S71" i="7"/>
  <c r="K8" i="3"/>
  <c r="S8" i="3"/>
  <c r="G8" i="3"/>
  <c r="O8" i="3"/>
  <c r="I290" i="13" l="1"/>
  <c r="I289" i="13"/>
  <c r="I288" i="13"/>
  <c r="I287" i="13"/>
  <c r="I286" i="13"/>
  <c r="I285" i="13"/>
  <c r="I284" i="13"/>
  <c r="I283" i="13"/>
  <c r="I282" i="13"/>
  <c r="I281" i="13"/>
  <c r="I280" i="13"/>
  <c r="I279" i="13"/>
  <c r="I278" i="13"/>
  <c r="I277" i="13"/>
  <c r="I276" i="13"/>
  <c r="I275" i="13"/>
  <c r="I274" i="13"/>
  <c r="I273" i="13"/>
  <c r="I272" i="13"/>
  <c r="I271" i="13"/>
  <c r="I270" i="13"/>
  <c r="I269" i="13"/>
  <c r="I268" i="13"/>
  <c r="I267" i="13"/>
  <c r="I266" i="13"/>
  <c r="I265" i="13"/>
  <c r="I264" i="13"/>
  <c r="I263" i="13"/>
  <c r="I262" i="13"/>
  <c r="I261" i="13"/>
  <c r="I260" i="13"/>
  <c r="I259" i="13"/>
  <c r="I258" i="13"/>
  <c r="I257" i="13"/>
  <c r="I256" i="13"/>
  <c r="I255" i="13"/>
  <c r="I254" i="13"/>
  <c r="I253" i="13"/>
  <c r="I252" i="13"/>
  <c r="I251" i="13"/>
  <c r="I250" i="13"/>
  <c r="I249" i="13"/>
  <c r="I248" i="13"/>
  <c r="I247" i="13"/>
  <c r="I246" i="13"/>
  <c r="I245" i="13"/>
  <c r="I244" i="13"/>
  <c r="I243" i="13"/>
  <c r="I242" i="13"/>
  <c r="I241" i="13"/>
  <c r="I240" i="13"/>
  <c r="I239" i="13"/>
  <c r="I238" i="13"/>
  <c r="I237" i="13"/>
  <c r="I236" i="13"/>
  <c r="I235" i="13"/>
  <c r="I234" i="13"/>
  <c r="I233" i="13"/>
  <c r="I232" i="13"/>
  <c r="I231" i="13"/>
  <c r="I230" i="13"/>
  <c r="I229" i="13"/>
  <c r="I228" i="13"/>
  <c r="I227" i="13"/>
  <c r="I226" i="13"/>
  <c r="I225" i="13"/>
  <c r="I224" i="13"/>
  <c r="I223" i="13"/>
  <c r="I222" i="13"/>
  <c r="I221" i="13"/>
  <c r="I220" i="13"/>
  <c r="I219" i="13"/>
  <c r="I218" i="13"/>
  <c r="I217" i="13"/>
  <c r="I216" i="13"/>
  <c r="I215" i="13"/>
  <c r="I214" i="13"/>
  <c r="I213" i="13"/>
  <c r="I212" i="13"/>
  <c r="I211" i="13"/>
  <c r="I210" i="13"/>
  <c r="I209" i="13"/>
  <c r="I208" i="13"/>
  <c r="I207" i="13"/>
  <c r="I206" i="13"/>
  <c r="I205" i="13"/>
  <c r="I204" i="13"/>
  <c r="I203" i="13"/>
  <c r="I202" i="13"/>
  <c r="I201" i="13"/>
  <c r="I200" i="13"/>
  <c r="I199" i="13"/>
  <c r="I198" i="13"/>
  <c r="I197" i="13"/>
  <c r="I196" i="13"/>
  <c r="I195" i="13"/>
  <c r="I194" i="13"/>
  <c r="I193" i="13"/>
  <c r="I192" i="13"/>
  <c r="I191" i="13"/>
  <c r="I190" i="13"/>
  <c r="I189" i="13"/>
  <c r="I188" i="13"/>
  <c r="I187" i="13"/>
  <c r="I186" i="13"/>
  <c r="I185" i="13"/>
  <c r="I184" i="13"/>
  <c r="I183" i="13"/>
  <c r="I182" i="13"/>
  <c r="I181" i="13"/>
  <c r="I180" i="13"/>
  <c r="I179" i="13"/>
  <c r="I178" i="13"/>
  <c r="I177" i="13"/>
  <c r="I176" i="13"/>
  <c r="I175" i="13"/>
  <c r="I174" i="13"/>
  <c r="I173" i="13"/>
  <c r="I172" i="13"/>
  <c r="I171" i="13"/>
  <c r="I170" i="13"/>
  <c r="I169" i="13"/>
  <c r="I168" i="13"/>
  <c r="I167" i="13"/>
  <c r="I166" i="13"/>
  <c r="I165" i="13"/>
  <c r="I164" i="13"/>
  <c r="I163" i="13"/>
  <c r="I162" i="13"/>
  <c r="I161" i="13"/>
  <c r="I160" i="13"/>
  <c r="I159" i="13"/>
  <c r="I158" i="13"/>
  <c r="I157" i="13"/>
  <c r="I156" i="13"/>
  <c r="I155" i="13"/>
  <c r="I154" i="13"/>
  <c r="I153" i="13"/>
  <c r="I152" i="13"/>
  <c r="I151" i="13"/>
  <c r="I150" i="13"/>
  <c r="I149" i="13"/>
  <c r="I148" i="13"/>
  <c r="I147" i="13"/>
  <c r="I146" i="13"/>
  <c r="I145" i="13"/>
  <c r="I144" i="13"/>
  <c r="I143" i="13"/>
  <c r="I142" i="13"/>
  <c r="I141" i="13"/>
  <c r="I140" i="13"/>
  <c r="I139" i="13"/>
  <c r="I138" i="13"/>
  <c r="I137" i="13"/>
  <c r="I136" i="13"/>
  <c r="I135" i="13"/>
  <c r="I134" i="13"/>
  <c r="I133" i="13"/>
  <c r="I132" i="13"/>
  <c r="I131" i="13"/>
  <c r="I130" i="13"/>
  <c r="I129" i="13"/>
  <c r="I128" i="13"/>
  <c r="I127" i="13"/>
  <c r="I126" i="13"/>
  <c r="I125" i="13"/>
  <c r="I124" i="13"/>
  <c r="I123" i="13"/>
  <c r="I122" i="13"/>
  <c r="I121" i="13"/>
  <c r="I120" i="13"/>
  <c r="I119" i="13"/>
  <c r="I118" i="13"/>
  <c r="I117" i="13"/>
  <c r="I116" i="13"/>
  <c r="I115" i="13"/>
  <c r="I114" i="13"/>
  <c r="I113" i="13"/>
  <c r="I112" i="13"/>
  <c r="I111" i="13"/>
  <c r="I110" i="13"/>
  <c r="I109" i="13"/>
  <c r="I108" i="13"/>
  <c r="I107" i="13"/>
  <c r="I106" i="13"/>
  <c r="I105" i="13"/>
  <c r="I104" i="13"/>
  <c r="I103" i="13"/>
  <c r="I102" i="13"/>
  <c r="I101" i="13"/>
  <c r="I100" i="13"/>
  <c r="I99" i="13"/>
  <c r="I98" i="13"/>
  <c r="I97" i="13"/>
  <c r="I96" i="13"/>
  <c r="I95" i="13"/>
  <c r="I94" i="13"/>
  <c r="I93" i="13"/>
  <c r="I92" i="13"/>
  <c r="I91" i="13"/>
  <c r="I90" i="13"/>
  <c r="I89" i="13"/>
  <c r="I88" i="13"/>
  <c r="I87" i="13"/>
  <c r="I86" i="13"/>
  <c r="I85" i="13"/>
  <c r="I84" i="13"/>
  <c r="I83" i="13"/>
  <c r="I82" i="13"/>
  <c r="I81" i="13"/>
  <c r="I80" i="13"/>
  <c r="I79" i="13"/>
  <c r="I78" i="13"/>
  <c r="I77" i="13"/>
  <c r="I76" i="13"/>
  <c r="I75" i="13"/>
  <c r="I74" i="13"/>
  <c r="I73" i="13"/>
  <c r="I72" i="13"/>
  <c r="I71" i="13"/>
  <c r="I70" i="13"/>
  <c r="I69" i="13"/>
  <c r="I68" i="13"/>
  <c r="I67" i="13"/>
  <c r="I66" i="13"/>
  <c r="I65" i="13"/>
  <c r="I64" i="13"/>
  <c r="I63" i="13"/>
  <c r="I62" i="13"/>
  <c r="I61" i="13"/>
  <c r="I60" i="13"/>
  <c r="I59" i="13"/>
  <c r="I58" i="13"/>
  <c r="I57" i="13"/>
  <c r="I56" i="13"/>
  <c r="I55" i="13"/>
  <c r="I54" i="13"/>
  <c r="I53" i="13"/>
  <c r="I52" i="13"/>
  <c r="I51" i="13"/>
  <c r="I50" i="13"/>
  <c r="I49" i="13"/>
  <c r="I48" i="13"/>
  <c r="I47" i="13"/>
  <c r="I46" i="13"/>
  <c r="I45" i="13"/>
  <c r="I44" i="13"/>
  <c r="I43" i="13"/>
  <c r="I42" i="13"/>
  <c r="I41" i="13"/>
  <c r="I40" i="13"/>
  <c r="I39" i="13"/>
  <c r="I38" i="13"/>
  <c r="I37" i="13"/>
  <c r="I36" i="13"/>
  <c r="I35" i="13"/>
  <c r="I34" i="13"/>
  <c r="I33" i="13"/>
  <c r="I32" i="13"/>
  <c r="I31" i="13"/>
  <c r="I30" i="13"/>
  <c r="I29" i="13"/>
  <c r="I28" i="13"/>
  <c r="I27" i="13"/>
  <c r="I26" i="13"/>
  <c r="I25" i="13"/>
  <c r="I24" i="13"/>
  <c r="I23" i="13"/>
  <c r="I22" i="13"/>
  <c r="I21" i="13"/>
  <c r="I20" i="13"/>
  <c r="I19" i="13"/>
  <c r="I18" i="13"/>
  <c r="I17" i="13"/>
  <c r="I16" i="13"/>
  <c r="I15" i="13"/>
  <c r="I14" i="13"/>
  <c r="I13" i="13"/>
  <c r="I12" i="13"/>
  <c r="I11" i="13"/>
  <c r="I10" i="13"/>
  <c r="I9" i="13"/>
  <c r="I8" i="13"/>
  <c r="I7" i="13"/>
  <c r="I6" i="13"/>
  <c r="I5" i="13"/>
  <c r="I4" i="13"/>
  <c r="I3" i="13"/>
  <c r="I2" i="13"/>
  <c r="I327" i="13"/>
  <c r="I326" i="13"/>
  <c r="I325" i="13"/>
  <c r="I324" i="13"/>
  <c r="I323" i="13"/>
  <c r="I322" i="13"/>
  <c r="I321" i="13"/>
  <c r="I320" i="13"/>
  <c r="I319" i="13"/>
  <c r="I318" i="13"/>
  <c r="I317" i="13"/>
  <c r="I316" i="13"/>
  <c r="I315" i="13"/>
  <c r="I314" i="13"/>
  <c r="I313" i="13"/>
  <c r="I312" i="13"/>
  <c r="I311" i="13"/>
  <c r="I310" i="13"/>
  <c r="I309" i="13"/>
  <c r="I308" i="13"/>
  <c r="I307" i="13"/>
  <c r="I306" i="13"/>
  <c r="I305" i="13"/>
  <c r="I304" i="13"/>
  <c r="I303" i="13"/>
  <c r="I302" i="13"/>
  <c r="I301" i="13"/>
  <c r="I300" i="13"/>
  <c r="I299" i="13"/>
  <c r="I298" i="13"/>
  <c r="I297" i="13"/>
  <c r="I296" i="13"/>
  <c r="I295" i="13"/>
  <c r="I294" i="13"/>
  <c r="I293" i="13"/>
  <c r="I292" i="13"/>
  <c r="I291" i="13"/>
  <c r="G8" i="9" l="1"/>
  <c r="P54" i="5"/>
  <c r="N54" i="5"/>
  <c r="V54" i="5"/>
  <c r="J48" i="6"/>
  <c r="R48" i="6"/>
  <c r="Z48" i="6"/>
  <c r="J73" i="7"/>
  <c r="R76" i="8"/>
  <c r="F54" i="5"/>
  <c r="R73" i="7"/>
  <c r="J76" i="8"/>
  <c r="D47" i="6"/>
  <c r="L47" i="6"/>
  <c r="T47" i="6"/>
  <c r="F25" i="1"/>
  <c r="H26" i="1"/>
  <c r="P26" i="1"/>
  <c r="L74" i="7"/>
  <c r="D75" i="8"/>
  <c r="L75" i="8"/>
  <c r="F77" i="8"/>
  <c r="N77" i="8"/>
  <c r="H75" i="7"/>
  <c r="P75" i="7"/>
  <c r="H77" i="8"/>
  <c r="P77" i="8"/>
  <c r="E8" i="5"/>
  <c r="F49" i="6"/>
  <c r="N49" i="6"/>
  <c r="V49" i="6"/>
  <c r="F27" i="3"/>
  <c r="F26" i="3"/>
  <c r="N25" i="3"/>
  <c r="N27" i="3"/>
  <c r="N26" i="3"/>
  <c r="R26" i="1"/>
  <c r="R25" i="1"/>
  <c r="H26" i="3"/>
  <c r="H25" i="3"/>
  <c r="H27" i="3"/>
  <c r="P26" i="3"/>
  <c r="P25" i="3"/>
  <c r="P27" i="3"/>
  <c r="R27" i="1"/>
  <c r="D27" i="1"/>
  <c r="D26" i="1"/>
  <c r="D25" i="1"/>
  <c r="F27" i="1"/>
  <c r="F26" i="1"/>
  <c r="H25" i="1"/>
  <c r="H27" i="1"/>
  <c r="J26" i="1"/>
  <c r="J25" i="1"/>
  <c r="L27" i="1"/>
  <c r="L26" i="1"/>
  <c r="L25" i="1"/>
  <c r="N27" i="1"/>
  <c r="N26" i="1"/>
  <c r="P25" i="1"/>
  <c r="P27" i="1"/>
  <c r="J27" i="3"/>
  <c r="J26" i="3"/>
  <c r="J25" i="3"/>
  <c r="R27" i="3"/>
  <c r="R26" i="3"/>
  <c r="R25" i="3"/>
  <c r="J27" i="1"/>
  <c r="F25" i="3"/>
  <c r="D27" i="3"/>
  <c r="D26" i="3"/>
  <c r="D25" i="3"/>
  <c r="L27" i="3"/>
  <c r="L26" i="3"/>
  <c r="L25" i="3"/>
  <c r="N25" i="1"/>
  <c r="I10" i="9"/>
  <c r="D75" i="7"/>
  <c r="H73" i="7"/>
  <c r="J74" i="7"/>
  <c r="L75" i="7"/>
  <c r="P73" i="7"/>
  <c r="R74" i="7"/>
  <c r="R77" i="8"/>
  <c r="N75" i="8"/>
  <c r="L76" i="8"/>
  <c r="J77" i="8"/>
  <c r="F75" i="8"/>
  <c r="D76" i="8"/>
  <c r="H40" i="2"/>
  <c r="H39" i="2"/>
  <c r="H38" i="2"/>
  <c r="P40" i="2"/>
  <c r="P39" i="2"/>
  <c r="P38" i="2"/>
  <c r="K9" i="9"/>
  <c r="F13" i="9"/>
  <c r="F12" i="9"/>
  <c r="F14" i="9"/>
  <c r="E10" i="9"/>
  <c r="F73" i="7"/>
  <c r="H74" i="7"/>
  <c r="J75" i="7"/>
  <c r="N73" i="7"/>
  <c r="P74" i="7"/>
  <c r="R75" i="7"/>
  <c r="P75" i="8"/>
  <c r="N76" i="8"/>
  <c r="L77" i="8"/>
  <c r="H75" i="8"/>
  <c r="F76" i="8"/>
  <c r="D77" i="8"/>
  <c r="J38" i="2"/>
  <c r="J40" i="2"/>
  <c r="J39" i="2"/>
  <c r="R38" i="2"/>
  <c r="R40" i="2"/>
  <c r="R39" i="2"/>
  <c r="I9" i="9"/>
  <c r="H12" i="9"/>
  <c r="H14" i="9"/>
  <c r="H13" i="9"/>
  <c r="P14" i="9"/>
  <c r="P13" i="9"/>
  <c r="P12" i="9"/>
  <c r="D73" i="7"/>
  <c r="F74" i="7"/>
  <c r="L73" i="7"/>
  <c r="N74" i="7"/>
  <c r="R75" i="8"/>
  <c r="P76" i="8"/>
  <c r="J75" i="8"/>
  <c r="H76" i="8"/>
  <c r="D39" i="2"/>
  <c r="D38" i="2"/>
  <c r="D40" i="2"/>
  <c r="L39" i="2"/>
  <c r="L38" i="2"/>
  <c r="L40" i="2"/>
  <c r="J14" i="9"/>
  <c r="J13" i="9"/>
  <c r="J12" i="9"/>
  <c r="E8" i="9"/>
  <c r="D14" i="9"/>
  <c r="D13" i="9"/>
  <c r="D12" i="9"/>
  <c r="D74" i="7"/>
  <c r="F75" i="7"/>
  <c r="N75" i="7"/>
  <c r="F40" i="2"/>
  <c r="F39" i="2"/>
  <c r="F38" i="2"/>
  <c r="N40" i="2"/>
  <c r="N39" i="2"/>
  <c r="N38" i="2"/>
  <c r="D43" i="4"/>
  <c r="D42" i="4"/>
  <c r="D44" i="4"/>
  <c r="L43" i="4"/>
  <c r="L42" i="4"/>
  <c r="L44" i="4"/>
  <c r="F44" i="4"/>
  <c r="F43" i="4"/>
  <c r="F42" i="4"/>
  <c r="N44" i="4"/>
  <c r="N43" i="4"/>
  <c r="N42" i="4"/>
  <c r="H44" i="4"/>
  <c r="H43" i="4"/>
  <c r="H42" i="4"/>
  <c r="P44" i="4"/>
  <c r="P43" i="4"/>
  <c r="P42" i="4"/>
  <c r="J42" i="4"/>
  <c r="J44" i="4"/>
  <c r="J43" i="4"/>
  <c r="R42" i="4"/>
  <c r="R44" i="4"/>
  <c r="R43" i="4"/>
  <c r="D54" i="5"/>
  <c r="H52" i="5"/>
  <c r="J53" i="5"/>
  <c r="L54" i="5"/>
  <c r="P52" i="5"/>
  <c r="R53" i="5"/>
  <c r="T54" i="5"/>
  <c r="X52" i="5"/>
  <c r="Z53" i="5"/>
  <c r="F52" i="5"/>
  <c r="H53" i="5"/>
  <c r="J54" i="5"/>
  <c r="N52" i="5"/>
  <c r="P53" i="5"/>
  <c r="R54" i="5"/>
  <c r="V52" i="5"/>
  <c r="X53" i="5"/>
  <c r="Z54" i="5"/>
  <c r="D52" i="5"/>
  <c r="F53" i="5"/>
  <c r="H54" i="5"/>
  <c r="L52" i="5"/>
  <c r="N53" i="5"/>
  <c r="T52" i="5"/>
  <c r="V53" i="5"/>
  <c r="X54" i="5"/>
  <c r="D53" i="5"/>
  <c r="J52" i="5"/>
  <c r="L53" i="5"/>
  <c r="R52" i="5"/>
  <c r="T53" i="5"/>
  <c r="Z52" i="5"/>
  <c r="F47" i="6"/>
  <c r="H48" i="6"/>
  <c r="J49" i="6"/>
  <c r="N47" i="6"/>
  <c r="P48" i="6"/>
  <c r="R49" i="6"/>
  <c r="V47" i="6"/>
  <c r="X48" i="6"/>
  <c r="Z49" i="6"/>
  <c r="F48" i="6"/>
  <c r="H49" i="6"/>
  <c r="N48" i="6"/>
  <c r="P49" i="6"/>
  <c r="V48" i="6"/>
  <c r="X49" i="6"/>
  <c r="D48" i="6"/>
  <c r="J47" i="6"/>
  <c r="L48" i="6"/>
  <c r="R47" i="6"/>
  <c r="T48" i="6"/>
  <c r="Z47" i="6"/>
  <c r="D49" i="6"/>
  <c r="H47" i="6"/>
  <c r="L49" i="6"/>
  <c r="P47" i="6"/>
  <c r="T49" i="6"/>
  <c r="X47" i="6"/>
  <c r="K10" i="9"/>
  <c r="E9" i="9"/>
  <c r="Q8" i="9"/>
  <c r="Q10" i="9"/>
  <c r="G9" i="9"/>
  <c r="G10" i="9"/>
  <c r="Q9" i="9"/>
  <c r="O9" i="1"/>
  <c r="O14" i="1"/>
  <c r="O18" i="1"/>
  <c r="Q9" i="1"/>
  <c r="Q14" i="1"/>
  <c r="Q18" i="1"/>
  <c r="O10" i="1"/>
  <c r="O15" i="1"/>
  <c r="O21" i="1"/>
  <c r="Q10" i="1"/>
  <c r="Q15" i="1"/>
  <c r="Q21" i="1"/>
  <c r="O12" i="1"/>
  <c r="O16" i="1"/>
  <c r="O23" i="1"/>
  <c r="Q12" i="1"/>
  <c r="Q16" i="1"/>
  <c r="Q23" i="1"/>
  <c r="O13" i="1"/>
  <c r="O17" i="1"/>
  <c r="Q17" i="1"/>
  <c r="S8" i="1"/>
  <c r="S20" i="1"/>
  <c r="S9" i="1"/>
  <c r="S13" i="1"/>
  <c r="S17" i="1"/>
  <c r="S21" i="1"/>
  <c r="S16" i="1"/>
  <c r="S10" i="1"/>
  <c r="S14" i="1"/>
  <c r="S18" i="1"/>
  <c r="S22" i="1"/>
  <c r="S12" i="1"/>
  <c r="S11" i="1"/>
  <c r="S15" i="1"/>
  <c r="S19" i="1"/>
  <c r="S23" i="1"/>
  <c r="Q8" i="1"/>
  <c r="O8" i="1"/>
  <c r="M8" i="1"/>
  <c r="M9" i="1"/>
  <c r="M13" i="1"/>
  <c r="M17" i="1"/>
  <c r="M21" i="1"/>
  <c r="M12" i="1"/>
  <c r="M10" i="1"/>
  <c r="M14" i="1"/>
  <c r="M18" i="1"/>
  <c r="M16" i="1"/>
  <c r="M15" i="1"/>
  <c r="M23" i="1"/>
  <c r="K8" i="1"/>
  <c r="K12" i="1"/>
  <c r="K20" i="1"/>
  <c r="K9" i="1"/>
  <c r="K13" i="1"/>
  <c r="K17" i="1"/>
  <c r="K21" i="1"/>
  <c r="K16" i="1"/>
  <c r="K10" i="1"/>
  <c r="K14" i="1"/>
  <c r="K18" i="1"/>
  <c r="K22" i="1"/>
  <c r="K11" i="1"/>
  <c r="K15" i="1"/>
  <c r="K19" i="1"/>
  <c r="K23" i="1"/>
  <c r="I8" i="1"/>
  <c r="I20" i="1"/>
  <c r="I9" i="1"/>
  <c r="I13" i="1"/>
  <c r="I17" i="1"/>
  <c r="I21" i="1"/>
  <c r="I16" i="1"/>
  <c r="I10" i="1"/>
  <c r="I14" i="1"/>
  <c r="I18" i="1"/>
  <c r="I22" i="1"/>
  <c r="I12" i="1"/>
  <c r="I11" i="1"/>
  <c r="I15" i="1"/>
  <c r="I19" i="1"/>
  <c r="I23" i="1"/>
  <c r="G8" i="1"/>
  <c r="G20" i="1"/>
  <c r="G9" i="1"/>
  <c r="G13" i="1"/>
  <c r="G17" i="1"/>
  <c r="G21" i="1"/>
  <c r="G12" i="1"/>
  <c r="G10" i="1"/>
  <c r="G14" i="1"/>
  <c r="G18" i="1"/>
  <c r="G22" i="1"/>
  <c r="G16" i="1"/>
  <c r="G11" i="1"/>
  <c r="G15" i="1"/>
  <c r="G19" i="1"/>
  <c r="G23" i="1"/>
  <c r="E22" i="1"/>
  <c r="E11" i="1"/>
  <c r="E19" i="1"/>
  <c r="E8" i="1"/>
  <c r="E12" i="1"/>
  <c r="E16" i="1"/>
  <c r="E20" i="1"/>
  <c r="E23" i="1"/>
  <c r="E9" i="1"/>
  <c r="E13" i="1"/>
  <c r="E17" i="1"/>
  <c r="E21" i="1"/>
  <c r="E15" i="1"/>
  <c r="E10" i="1"/>
  <c r="E14" i="1"/>
  <c r="E18" i="1"/>
</calcChain>
</file>

<file path=xl/sharedStrings.xml><?xml version="1.0" encoding="utf-8"?>
<sst xmlns="http://schemas.openxmlformats.org/spreadsheetml/2006/main" count="11209" uniqueCount="1925">
  <si>
    <t>Annualised</t>
  </si>
  <si>
    <t>3 Months</t>
  </si>
  <si>
    <t>6 Months</t>
  </si>
  <si>
    <t>9 Months</t>
  </si>
  <si>
    <t>1 Year</t>
  </si>
  <si>
    <t>3 Years</t>
  </si>
  <si>
    <t>5 Years</t>
  </si>
  <si>
    <t>Scheme Name</t>
  </si>
  <si>
    <t>Latest Date</t>
  </si>
  <si>
    <t>Latest NAV(Rs)</t>
  </si>
  <si>
    <t>Rank</t>
  </si>
  <si>
    <t>Aditya Birla SL Pure Value Fund(G)-Direct Plan</t>
  </si>
  <si>
    <t>HDFC Capital Builder Value Fund(G)-Direct Plan</t>
  </si>
  <si>
    <t>ICICI Pru Value Discovery Fund(G)-Direct Plan</t>
  </si>
  <si>
    <t>IDBI Long Term Value Fund(G)-Direct Plan</t>
  </si>
  <si>
    <t>IDFC Sterling Value Fund(G)-Direct Plan</t>
  </si>
  <si>
    <t>Indiabulls Value Fund(G)-Direct Plan</t>
  </si>
  <si>
    <t>JM Value Fund(G)-Direct Plan</t>
  </si>
  <si>
    <t>L&amp;T India Value Fund(G)-Direct Plan</t>
  </si>
  <si>
    <t>Nippon India Value Fund(G)-Direct Plan</t>
  </si>
  <si>
    <t>Quantum Long Term Equity Value Fund(G)-Direct Plan</t>
  </si>
  <si>
    <t>Tata Equity P/E Fund(G)-Direct Plan</t>
  </si>
  <si>
    <t>Tata Value Fund-Sr-1(G)-Direct Plan</t>
  </si>
  <si>
    <t>Tata Value Fund-Sr-2(G)-Direct Plan</t>
  </si>
  <si>
    <t>Templeton India Value Fund(G)-Direct Plan</t>
  </si>
  <si>
    <t>Union Value Discovery Fund(G)-Direct Plan</t>
  </si>
  <si>
    <t>UTI Value Opp Fund(G)-Direct Plan</t>
  </si>
  <si>
    <t>Average</t>
  </si>
  <si>
    <t>Min</t>
  </si>
  <si>
    <t>Max</t>
  </si>
  <si>
    <t>Aditya Birla SL Pure Value Fund(G)</t>
  </si>
  <si>
    <t>HDFC Capital Builder Value Fund(G)</t>
  </si>
  <si>
    <t>ICICI Pru Value Discovery Fund(G)</t>
  </si>
  <si>
    <t>IDBI Long Term Value Fund-Reg(G)</t>
  </si>
  <si>
    <t>IDFC Sterling Value Fund-Reg(G)</t>
  </si>
  <si>
    <t>Indiabulls Value Fund-Reg(G)</t>
  </si>
  <si>
    <t>JM Value Fund(G)</t>
  </si>
  <si>
    <t>L&amp;T India Value Fund-Reg(G)</t>
  </si>
  <si>
    <t>Nippon India Value Fund(G)</t>
  </si>
  <si>
    <t>Quantum Long Term Equity Value Fund-Reg(G)</t>
  </si>
  <si>
    <t>Tata Equity P/E Fund(G)</t>
  </si>
  <si>
    <t>Tata Value Fund-Sr-1-Reg(G)</t>
  </si>
  <si>
    <t>Tata Value Fund-Sr-2-Reg(G)</t>
  </si>
  <si>
    <t>Templeton India Value Fund(G)</t>
  </si>
  <si>
    <t>Union Value Discovery Fund-Reg(G)</t>
  </si>
  <si>
    <t>UTI Value Opp Fund-Reg(G)</t>
  </si>
  <si>
    <t>SINCE INCEPTION</t>
  </si>
  <si>
    <t>2 Week</t>
  </si>
  <si>
    <t>1 Month</t>
  </si>
  <si>
    <t>Quantum India ESG Equity Fund(G)-Direct Plan</t>
  </si>
  <si>
    <t>SBI Magnum Equity ESG Fund(G)-Direct Plan</t>
  </si>
  <si>
    <t>Quantum India ESG Equity Fund-Reg(G)</t>
  </si>
  <si>
    <t>SBI Magnum Equity ESG Fund-Reg(G)</t>
  </si>
  <si>
    <t>Aditya Birla SL Dynamic Bond Fund(G)-Direct Plan</t>
  </si>
  <si>
    <t>Aditya Birla SL Dynamic Bond Fund-Segregated Portfolio 1-(G)-Direct Plan</t>
  </si>
  <si>
    <t>Axis Dynamic Bond Fund(G)-Direct Plan</t>
  </si>
  <si>
    <t>Baroda Dynamic Bond Fund(G)-Direct Plan</t>
  </si>
  <si>
    <t>BNP Paribas Flexi Debt Fund(G)-Direct Plan</t>
  </si>
  <si>
    <t>Canara Rob Dynamic Bond Fund(G)-Direct Plan</t>
  </si>
  <si>
    <t>DSP Strategic Bond Fund(G)-Direct Plan</t>
  </si>
  <si>
    <t>Edelweiss Dynamic Bond Fund(G)-Direct Plan</t>
  </si>
  <si>
    <t>Franklin India Dynamic Accrual Fund(G)-Direct Plan</t>
  </si>
  <si>
    <t>HDFC Dynamic Debt Fund(G)-Direct Plan</t>
  </si>
  <si>
    <t>HSBC Flexi Debt Fund(G)-Direct Plan</t>
  </si>
  <si>
    <t>ICICI Pru All Seasons Bond Fund(G)-Direct Plan</t>
  </si>
  <si>
    <t>IDBI Dynamic Bond(G)-Direct Plan</t>
  </si>
  <si>
    <t>IDFC Dynamic Bond Fund(G)-Direct Plan</t>
  </si>
  <si>
    <t>IIFL Dynamic Bond Fund(G)-Direct Plan</t>
  </si>
  <si>
    <t>Indiabulls Dynamic Bond Fund(G)-Direct Plan</t>
  </si>
  <si>
    <t>JM Dynamic Debt Fund(G)-Direct Plan</t>
  </si>
  <si>
    <t>Kotak Dynamic Bond Fund(G)-Direct Plan</t>
  </si>
  <si>
    <t>L&amp;T Flexi Bond Fund(G)-Direct Plan</t>
  </si>
  <si>
    <t>Mirae Asset Dynamic Bond Fund(G)-Direct Plan</t>
  </si>
  <si>
    <t>Nippon India Dynamic Bond(G)-Direct Plan</t>
  </si>
  <si>
    <t>PGIM India Dynamic Bond Fund(G)-Direct Plan</t>
  </si>
  <si>
    <t>Principal Dynamic Bond Fund(G)-Direct Plan</t>
  </si>
  <si>
    <t>Quant Dynamic Bond(G)-Direct Plan</t>
  </si>
  <si>
    <t>Quantum Dynamic Bond Fund(G)-Direct Plan</t>
  </si>
  <si>
    <t>SBI Dynamic Bond Fund(G)-Direct Plan</t>
  </si>
  <si>
    <t>Tata Dynamic Bond Fund(G)-Direct Plan</t>
  </si>
  <si>
    <t>Union Dynamic Bond(G)-Direct Plan</t>
  </si>
  <si>
    <t>UTI Dynamic Bond Fund(G)-Direct Plan</t>
  </si>
  <si>
    <t>Aditya Birla SL Dynamic Bond Fund-DAP(G)</t>
  </si>
  <si>
    <t>Aditya Birla SL Dynamic Bond Fund-Reg(G)</t>
  </si>
  <si>
    <t>Aditya Birla SL Dynamic Bond Fund-Segregated Portfolio 1-DAP(G)</t>
  </si>
  <si>
    <t>Aditya Birla SL Dynamic Bond Fund-Segregated Portfolio 1-Reg(G)</t>
  </si>
  <si>
    <t>Axis Dynamic Bond Fund-Reg(G)</t>
  </si>
  <si>
    <t>Baroda Dynamic Bond Fund(G)</t>
  </si>
  <si>
    <t>BNP Paribas Flexi Debt Fund(G)</t>
  </si>
  <si>
    <t>Canara Rob Dynamic Bond Fund-Reg(G)</t>
  </si>
  <si>
    <t>DSP Strategic Bond Fund-Reg(G)</t>
  </si>
  <si>
    <t>Edelweiss Dynamic Bond Fund-Reg(G)</t>
  </si>
  <si>
    <t>Franklin India Dynamic Accrual Fund(G)</t>
  </si>
  <si>
    <t>HDFC Dynamic Debt Fund(G)</t>
  </si>
  <si>
    <t>HDFC Dynamic Debt Fund(G)54EA</t>
  </si>
  <si>
    <t>HDFC Dynamic Debt Fund(G)54EB</t>
  </si>
  <si>
    <t>HSBC Flexi Debt Fund(G)</t>
  </si>
  <si>
    <t>ICICI Pru All Seasons Bond Fund(G)</t>
  </si>
  <si>
    <t>IDBI Dynamic Bond(G)</t>
  </si>
  <si>
    <t>IDFC Dynamic Bond Fund-Reg(G)</t>
  </si>
  <si>
    <t>IIFL Dynamic Bond Fund-Reg(G)</t>
  </si>
  <si>
    <t>Indiabulls Dynamic Bond Fund-Reg(G)</t>
  </si>
  <si>
    <t>JM Dynamic Debt Fund-Reg(G)</t>
  </si>
  <si>
    <t>Kotak Dynamic Bond Fund-Reg(G)</t>
  </si>
  <si>
    <t>L&amp;T Flexi Bond Fund-Reg(G)</t>
  </si>
  <si>
    <t>Mirae Asset Dynamic Bond Fund-Reg(G)</t>
  </si>
  <si>
    <t>Nippon India Dynamic Bond(G)</t>
  </si>
  <si>
    <t>PGIM India Dynamic Bond Fund(G)</t>
  </si>
  <si>
    <t>Principal Dynamic Bond Fund(G)</t>
  </si>
  <si>
    <t>Quant Dynamic Bond(G)</t>
  </si>
  <si>
    <t>Quantum Dynamic Bond Fund-Reg(G)</t>
  </si>
  <si>
    <t>SBI Dynamic Bond Fund-Reg(G)</t>
  </si>
  <si>
    <t>Tata Dynamic Bond Fund-Reg(G)</t>
  </si>
  <si>
    <t>Union Dynamic Bond(G)</t>
  </si>
  <si>
    <t>UTI Dynamic Bond Fund-Reg(G)</t>
  </si>
  <si>
    <t>1 Day</t>
  </si>
  <si>
    <t>3 Day</t>
  </si>
  <si>
    <t>1 Week</t>
  </si>
  <si>
    <t>Aditya Birla SL Liquid Fund(G)-Direct Plan</t>
  </si>
  <si>
    <t>Axis Liquid Fund(G)-Direct Plan</t>
  </si>
  <si>
    <t>Baroda Liquid Fund(G)-Direct Plan</t>
  </si>
  <si>
    <t>BNP Paribas Liquid Fund(G)-Direct Plan</t>
  </si>
  <si>
    <t>BOI AXA Liquid Fund(G)-Direct Plan</t>
  </si>
  <si>
    <t>Canara Rob Liquid Fund(G)-Direct Plan</t>
  </si>
  <si>
    <t>DSP Liquidity Fund(G)-Direct Plan</t>
  </si>
  <si>
    <t>Edelweiss Liquid Fund(G)-Direct Plan</t>
  </si>
  <si>
    <t>Essel Liquid Fund(G)-Direct Plan</t>
  </si>
  <si>
    <t>Franklin India Liquid Fund-Super Inst(G)-Direct Plan</t>
  </si>
  <si>
    <t>HDFC Liquid Fund(G)-Direct Plan</t>
  </si>
  <si>
    <t>HSBC Cash Fund(G)-Direct Plan</t>
  </si>
  <si>
    <t>ICICI Pru Liquid Fund(G)-Direct Plan</t>
  </si>
  <si>
    <t>IDBI Liquid Fund(G)-Direct Plan</t>
  </si>
  <si>
    <t>IDFC Cash Fund(G)-Direct Plan</t>
  </si>
  <si>
    <t>IIFL Liquid Fund(G)-Direct Plan</t>
  </si>
  <si>
    <t>Indiabulls Liquid Fund(G)-Direct Plan</t>
  </si>
  <si>
    <t>Indiabulls Liquid Fund(G)-Direct Plan-Unclaimed Dividend &lt; 3Y</t>
  </si>
  <si>
    <t>Indiabulls Liquid Fund(G)-Direct Plan-Unclaimed Dividend &gt; 3Y</t>
  </si>
  <si>
    <t>Indiabulls Liquid Fund(G)-Direct Plan-Unclaimed Redemption &lt; 3Y</t>
  </si>
  <si>
    <t>Indiabulls Liquid Fund(G)-Direct Plan-Unclaimed Redemption &gt; 3Y</t>
  </si>
  <si>
    <t>Invesco India Liquid Fund(G)-Direct Plan</t>
  </si>
  <si>
    <t>ITI Liquid Fund(G)-Direct Plan</t>
  </si>
  <si>
    <t>JM Liquid Fund(G)-Direct Plan</t>
  </si>
  <si>
    <t>Kotak Liquid Fund(G)-Direct Plan</t>
  </si>
  <si>
    <t>L&amp;T Liquid Fund(G)-Direct Plan</t>
  </si>
  <si>
    <t>LIC MF Liquid Fund(G)-Direct Plan</t>
  </si>
  <si>
    <t>Mahindra Liquid Fund(G)-Direct Plan</t>
  </si>
  <si>
    <t>Mirae Asset Cash Management(G)-Direct Plan</t>
  </si>
  <si>
    <t>Motilal Oswal Liquid Fund(G)-Direct Plan</t>
  </si>
  <si>
    <t>Nippon India Liquid Fund(G)-Direct Plan</t>
  </si>
  <si>
    <t>Parag Parikh Liquid Fund(G)-Direct Plan</t>
  </si>
  <si>
    <t>PGIM India Insta Cash Fund(G)-Direct Plan</t>
  </si>
  <si>
    <t>Principal Cash Management Fund(G)-Direct Plan</t>
  </si>
  <si>
    <t>Quant Liquid Plan(G)-Direct Plan</t>
  </si>
  <si>
    <t>Quantum Liquid Fund(G)-Direct Plan</t>
  </si>
  <si>
    <t>Sahara Liquid-Fixed Pricing(G)-Direct Plan</t>
  </si>
  <si>
    <t>Sahara Liquid-Variable Pricing(G)-Direct Plan</t>
  </si>
  <si>
    <t>SBI Liquid Fund(G)-Direct Plan</t>
  </si>
  <si>
    <t>Sundaram Money Fund(G)-Direct Plan</t>
  </si>
  <si>
    <t>Tata Liquid Fund(G)-Direct Plan</t>
  </si>
  <si>
    <t>Taurus Liquid Fund-Super Inst(G)-Direct Plan</t>
  </si>
  <si>
    <t>Union Liquid Fund(G)-Direct Plan</t>
  </si>
  <si>
    <t>UTI Liquid Cash Plan(G)-Direct Plan</t>
  </si>
  <si>
    <t>YES Liquid Fund(G)-Direct plan</t>
  </si>
  <si>
    <t>Aditya Birla SL Tax Plan(G)-Direct Plan</t>
  </si>
  <si>
    <t>Aditya Birla SL Tax Relief '96(G)-Direct Plan</t>
  </si>
  <si>
    <t>Axis Long Term Equity Fund(G)-Direct Plan</t>
  </si>
  <si>
    <t>Baroda ELSS 96(G)-Direct Plan</t>
  </si>
  <si>
    <t>BNP Paribas Long Term Equity Fund(G)-Direct Plan</t>
  </si>
  <si>
    <t>BOI AXA Midcap Tax Fund-Sr 1(G)-Direct Plan</t>
  </si>
  <si>
    <t>BOI AXA Midcap Tax Fund-Sr 2(G)-Direct Plan</t>
  </si>
  <si>
    <t>BOI AXA Tax Advantage Fund(G)-Direct Plan</t>
  </si>
  <si>
    <t>Canara Rob Equity Tax Saver Fund(G)-Direct Plan</t>
  </si>
  <si>
    <t>DSP Tax Saver Fund(G)-Direct Plan</t>
  </si>
  <si>
    <t>Edelweiss Long Term Equity Fund (Tax Savings)(G)-Direct Plan</t>
  </si>
  <si>
    <t>Essel Long Term Advantage Fund(G)-Direct Plan</t>
  </si>
  <si>
    <t>Franklin India Taxshield(G)-Direct Plan</t>
  </si>
  <si>
    <t>HDFC Long Term Adv Fund(G)-Direct Plan</t>
  </si>
  <si>
    <t>HDFC TaxSaver(G)-Direct Plan</t>
  </si>
  <si>
    <t>HSBC Tax Saver Equity Fund(G)-Direct Plan</t>
  </si>
  <si>
    <t>ICICI Pru LT Equity Fund (Tax Saving)(G)-Direct Plan</t>
  </si>
  <si>
    <t>ICICI Pru LT Wealth Enhancement Fund(G)-Direct Plan</t>
  </si>
  <si>
    <t>IDBI Equity Advantage Fund(G)-Direct Plan</t>
  </si>
  <si>
    <t>IDFC Tax Advt(ELSS) Fund(G)-Direct Plan</t>
  </si>
  <si>
    <t>Indiabulls Tax Savings Fund(G)-Direct Plan</t>
  </si>
  <si>
    <t>Invesco India Tax Plan(G)-Direct Plan</t>
  </si>
  <si>
    <t>ITI Long Term Equity Fund(G)-Direct Plan</t>
  </si>
  <si>
    <t>JM Tax Gain Fund(G)-Direct Plan</t>
  </si>
  <si>
    <t>Kotak Tax Saver Fund(G)-Direct Plan</t>
  </si>
  <si>
    <t>L&amp;T Tax Advt Fund(G)-Direct Plan</t>
  </si>
  <si>
    <t>LIC MF Tax Plan(G)-Direct Plan</t>
  </si>
  <si>
    <t>Mahindra MF Kar Bachat Yojana(G)-Direct Plan</t>
  </si>
  <si>
    <t>Mirae Asset Tax Saver Fund(G)-Direct Plan</t>
  </si>
  <si>
    <t>Motilal Oswal Long Term Equity Fund(G)-Direct Plan</t>
  </si>
  <si>
    <t>Nippon India Tax Saver (ELSS) Fund(G)-Direct Plan</t>
  </si>
  <si>
    <t>Parag Parikh Tax Saver Fund(G)-Direct Plan</t>
  </si>
  <si>
    <t>PGIM India LT Equity Fund(G)-Direct Plan</t>
  </si>
  <si>
    <t>Principal Personal Tax saver Fund-Direct Plan</t>
  </si>
  <si>
    <t>Principal Tax Savings Fund-Direct Plan</t>
  </si>
  <si>
    <t>Quant Tax Plan(G)-Direct Plan</t>
  </si>
  <si>
    <t>Quantum Tax Saving Fund(G)-Direct Plan</t>
  </si>
  <si>
    <t>Sahara Tax Gain Fund(G)-Direct Plan</t>
  </si>
  <si>
    <t>SBI LT Advantage Fund-I-(G)-Direct Plan</t>
  </si>
  <si>
    <t>SBI LT Advantage Fund-II-(G)-Direct Plan</t>
  </si>
  <si>
    <t>SBI LT Advantage Fund-III-(G)-Direct Plan</t>
  </si>
  <si>
    <t>SBI LT Advantage Fund-IV-(G)-Direct Plan</t>
  </si>
  <si>
    <t>SBI LT Advantage Fund-V-(G)-Direct Plan</t>
  </si>
  <si>
    <t>SBI LT Advantage Fund-VI-(G)-Direct Plan</t>
  </si>
  <si>
    <t>SBI Tax Advantage Fund-III(G)-Direct Plan</t>
  </si>
  <si>
    <t>Shriram Long Term Equity Fund(G)-Direct Plan</t>
  </si>
  <si>
    <t>Sundaram Diversified Equity(G)-Direct Plan</t>
  </si>
  <si>
    <t>Sundaram LT Micro Cap Tax Adv Fund-Sr III-(G)-Direct Plan</t>
  </si>
  <si>
    <t>Sundaram LT Micro Cap Tax Adv Fund-Sr IV-(G)-Direct Plan</t>
  </si>
  <si>
    <t>Sundaram LT Micro Cap Tax Adv Fund-Sr V-(G)-Direct Plan</t>
  </si>
  <si>
    <t>Sundaram LT Micro Cap Tax Adv Fund-Sr VI-(G)-Direct Plan</t>
  </si>
  <si>
    <t>Sundaram LT Tax Adv Fund-Sr I-(G)-Direct Plan</t>
  </si>
  <si>
    <t>Sundaram LT Tax Adv Fund-Sr II-(G)-Direct Plan</t>
  </si>
  <si>
    <t>Sundaram LT Tax Adv Fund-Sr III-(G)-Direct Plan</t>
  </si>
  <si>
    <t>Sundaram LT Tax Adv Fund-Sr IV-(G)-Direct Plan</t>
  </si>
  <si>
    <t>Tata India Tax Savings Fund(G)-Direct Plan</t>
  </si>
  <si>
    <t>Taurus Tax Shield Fund(G)-Direct Plan</t>
  </si>
  <si>
    <t>Union Long Term Equity Fund(G)-Direct Plan</t>
  </si>
  <si>
    <t>UTI LT Adv Fund-III(G)-Direct Plan</t>
  </si>
  <si>
    <t>UTI LT Adv Fund-IV(G)-Direct Plan</t>
  </si>
  <si>
    <t>UTI LT Adv Fund-V(G)-Direct Plan</t>
  </si>
  <si>
    <t>UTI LT Adv Fund-VI(G)-Direct Plan</t>
  </si>
  <si>
    <t>UTI LT Adv Fund-VII(G)-Direct Plan</t>
  </si>
  <si>
    <t>UTI LT Equity Fund (Tax Saving)(G)-Direct Plan</t>
  </si>
  <si>
    <t>Aditya Birla SL Liquid Fund(G)</t>
  </si>
  <si>
    <t>Axis Liquid Fund-Reg(G)</t>
  </si>
  <si>
    <t>Baroda Liquid Fund(G)</t>
  </si>
  <si>
    <t>BNP Paribas Liquid Fund(G)</t>
  </si>
  <si>
    <t>BOI AXA Liquid Fund-Reg(G)</t>
  </si>
  <si>
    <t>Canara Rob Liquid Fund-Reg(G)</t>
  </si>
  <si>
    <t>DSP Liquidity Fund-Reg(G)</t>
  </si>
  <si>
    <t>Edelweiss Liquid Fund-Reg(G)</t>
  </si>
  <si>
    <t>Essel Liquid Fund-Reg(G)</t>
  </si>
  <si>
    <t>HDFC Liquid Fund(G)</t>
  </si>
  <si>
    <t>HSBC Cash Fund(G)</t>
  </si>
  <si>
    <t>ICICI Pru Liquid Fund(G)</t>
  </si>
  <si>
    <t>IDBI Liquid Fund(G)</t>
  </si>
  <si>
    <t>IDFC Cash Fund-Reg(G)</t>
  </si>
  <si>
    <t>IIFL Liquid Fund-Reg(G)</t>
  </si>
  <si>
    <t>Indiabulls Liquid Fund(G)</t>
  </si>
  <si>
    <t>Invesco India Liquid Fund(G)</t>
  </si>
  <si>
    <t>ITI Liquid Fund-Reg(G)</t>
  </si>
  <si>
    <t>JM Liquid Fund(G)</t>
  </si>
  <si>
    <t>Kotak Liquid Fund-Reg(G)</t>
  </si>
  <si>
    <t>L&amp;T Liquid Fund(G)</t>
  </si>
  <si>
    <t>LIC MF Liquid Fund(G)</t>
  </si>
  <si>
    <t>Mahindra Liquid Fund-Reg(G)</t>
  </si>
  <si>
    <t>Mirae Asset Cash Management-Reg(G)</t>
  </si>
  <si>
    <t>Motilal Oswal Liquid Fund-Reg(G)</t>
  </si>
  <si>
    <t>Nippon India Liquid Fund(G)</t>
  </si>
  <si>
    <t>Parag Parikh Liquid Fund-Reg(G)</t>
  </si>
  <si>
    <t>PGIM India Insta Cash Fund(G)</t>
  </si>
  <si>
    <t>Principal Cash Management Fund(G)</t>
  </si>
  <si>
    <t>Quant Liquid Plan(G)</t>
  </si>
  <si>
    <t>Quantum Liquid Fund-Reg(G)</t>
  </si>
  <si>
    <t>Sahara Liquid-Fixed Pricing(G)</t>
  </si>
  <si>
    <t>Sahara Liquid-Variable Pricing(G)</t>
  </si>
  <si>
    <t>SBI Liquid Fund(G)</t>
  </si>
  <si>
    <t>Sundaram Money Fund-Reg(G)</t>
  </si>
  <si>
    <t>Tata Liquid Fund-Reg(G)</t>
  </si>
  <si>
    <t>Union Liquid Fund(G)</t>
  </si>
  <si>
    <t>UTI Liquid Cash Plan-Reg(G)</t>
  </si>
  <si>
    <t>YES Liquid Fund-Reg(G)</t>
  </si>
  <si>
    <t>Aditya Birla SL Tax Plan(G)</t>
  </si>
  <si>
    <t>Aditya Birla SL Tax Relief '96(G)</t>
  </si>
  <si>
    <t>Axis Long Term Equity Fund-Reg(G)</t>
  </si>
  <si>
    <t>Baroda ELSS 96(G)</t>
  </si>
  <si>
    <t>BNP Paribas Long Term Equity Fund(G)</t>
  </si>
  <si>
    <t>BOI AXA Midcap Tax Fund-Sr 1-Reg(G)</t>
  </si>
  <si>
    <t>BOI AXA Midcap Tax Fund-Sr 2-Reg(G)</t>
  </si>
  <si>
    <t>BOI AXA Tax Advantage Fund-Reg(G)</t>
  </si>
  <si>
    <t>Canara Rob Equity Tax Saver Fund-Reg(G)</t>
  </si>
  <si>
    <t>DSP Tax Saver Fund-Reg(G)</t>
  </si>
  <si>
    <t>Edelweiss Long Term Equity Fund (Tax Savings)-Reg(G)</t>
  </si>
  <si>
    <t>Essel Long Term Advantage Fund-Reg(G)</t>
  </si>
  <si>
    <t>Franklin India Taxshield(G)</t>
  </si>
  <si>
    <t>HDFC Long Term Adv Fund(G)</t>
  </si>
  <si>
    <t>HDFC TaxSaver(G)</t>
  </si>
  <si>
    <t>HSBC Tax Saver Equity Fund(G)</t>
  </si>
  <si>
    <t>ICICI Pru LT Equity Fund (Tax Saving)(G)</t>
  </si>
  <si>
    <t>ICICI Pru LT Wealth Enhancement Fund(G)</t>
  </si>
  <si>
    <t>IDBI Equity Advantage Fund-Reg(G)</t>
  </si>
  <si>
    <t>IDFC Tax Advt(ELSS) Fund-Reg(G)</t>
  </si>
  <si>
    <t>Indiabulls Tax Savings Fund-Reg(G)</t>
  </si>
  <si>
    <t>Invesco India Tax Plan(G)</t>
  </si>
  <si>
    <t>ITI Long Term Equity Fund-Reg(G)</t>
  </si>
  <si>
    <t>JM Tax Gain Fund(G)</t>
  </si>
  <si>
    <t>Kotak Tax Saver Fund(G)</t>
  </si>
  <si>
    <t>L&amp;T Tax Advt Fund-Reg(G)</t>
  </si>
  <si>
    <t>LIC MF Tax Plan(G)</t>
  </si>
  <si>
    <t>Mahindra MF Kar Bachat Yojana-Reg(G)</t>
  </si>
  <si>
    <t>Mirae Asset Tax Saver Fund-Reg(G)</t>
  </si>
  <si>
    <t>Motilal Oswal Long Term Equity Fund-Reg(G)</t>
  </si>
  <si>
    <t>Nippon India Tax Saver (ELSS) Fund(G)</t>
  </si>
  <si>
    <t>Parag Parikh Tax Saver Fund-Reg(G)</t>
  </si>
  <si>
    <t>PGIM India LT Equity Fund-Reg(G)</t>
  </si>
  <si>
    <t>Principal Personal Tax saver Fund</t>
  </si>
  <si>
    <t>Principal Tax Savings Fund</t>
  </si>
  <si>
    <t>Quant Tax Plan(G)</t>
  </si>
  <si>
    <t>Quantum Tax Saving Fund-Reg(G)</t>
  </si>
  <si>
    <t>Sahara Tax Gain Fund(G)</t>
  </si>
  <si>
    <t>SBI LT Advantage Fund-III-Reg(G)</t>
  </si>
  <si>
    <t>SBI LT Advantage Fund-II-Reg(G)</t>
  </si>
  <si>
    <t>SBI LT Advantage Fund-I-Reg(G)</t>
  </si>
  <si>
    <t>SBI LT Advantage Fund-IV-Reg(G)</t>
  </si>
  <si>
    <t>SBI LT Advantage Fund-VI-Reg(G)</t>
  </si>
  <si>
    <t>SBI LT Advantage Fund-V-Reg(G)</t>
  </si>
  <si>
    <t>SBI Tax advantage Fund-II(G)</t>
  </si>
  <si>
    <t>SBI Tax Advantage Fund-III-Reg(G)</t>
  </si>
  <si>
    <t>Shriram Long Term Equity Fund-Reg(G)</t>
  </si>
  <si>
    <t>Sundaram Diversified Equity(G)</t>
  </si>
  <si>
    <t>Sundaram LT Micro Cap Tax Adv Fund-Sr III-Reg(G)</t>
  </si>
  <si>
    <t>Sundaram LT Micro Cap Tax Adv Fund-Sr IV-Reg(G)</t>
  </si>
  <si>
    <t>Sundaram LT Micro Cap Tax Adv Fund-Sr VI-Reg(G)</t>
  </si>
  <si>
    <t>Sundaram LT Micro Cap Tax Adv Fund-Sr V-Reg(G)</t>
  </si>
  <si>
    <t>Sundaram LT Tax Adv Fund-Sr III-Reg(G)</t>
  </si>
  <si>
    <t>Sundaram LT Tax Adv Fund-Sr II-Reg(G)</t>
  </si>
  <si>
    <t>Sundaram LT Tax Adv Fund-Sr I-Reg(G)</t>
  </si>
  <si>
    <t>Sundaram LT Tax Adv Fund-Sr IV-Reg(G)</t>
  </si>
  <si>
    <t>Tata India Tax Savings Fund-Reg(G)</t>
  </si>
  <si>
    <t>Taurus Tax Shield Fund-Reg(G)</t>
  </si>
  <si>
    <t>Union Long Term Equity Fund(G)</t>
  </si>
  <si>
    <t>UTI LT Adv Fund-III(G)</t>
  </si>
  <si>
    <t>UTI LT Adv Fund-IV(G)</t>
  </si>
  <si>
    <t>UTI LT Adv Fund-V(G)</t>
  </si>
  <si>
    <t>UTI LT Adv Fund-VI(G)</t>
  </si>
  <si>
    <t>UTI LT Adv Fund-VII(G)</t>
  </si>
  <si>
    <t>UTI LT Equity Fund (Tax Saving)-Reg(G)</t>
  </si>
  <si>
    <t>UTI MEPUS</t>
  </si>
  <si>
    <t>Equity - Value Fund (Direct)</t>
  </si>
  <si>
    <t>Equity - Value Fund (Regular)</t>
  </si>
  <si>
    <t>Equity - ELSS Fund (Direct)</t>
  </si>
  <si>
    <t>Equity - ELSS Fund (Regular)</t>
  </si>
  <si>
    <t>Debt - Liquid Fund (Direct)</t>
  </si>
  <si>
    <t>Debt - Liquid Fund (Regular)</t>
  </si>
  <si>
    <t>Debt - Dynamic Bond (Direct)</t>
  </si>
  <si>
    <t>Debt - Dynamic Bond (Regular)</t>
  </si>
  <si>
    <t>Source: ACE MF</t>
  </si>
  <si>
    <t>Category: Value Fund [Direct Plans]</t>
  </si>
  <si>
    <t>Category: Value Fund [Regular Plans]</t>
  </si>
  <si>
    <t>Category: Equity Linked Savings Scheme [Direct Plans]</t>
  </si>
  <si>
    <t>Category: Equity Linked Savings Scheme [Regular Plans]</t>
  </si>
  <si>
    <t>Category: Thematic - ESG Fund [Regular Plans]</t>
  </si>
  <si>
    <t>Category: Thematic - ESG Fund [Direct Plans]</t>
  </si>
  <si>
    <t>Back To Index</t>
  </si>
  <si>
    <t>Category: Dynamic Bond Fund [Direct Plans]</t>
  </si>
  <si>
    <t>Category: Dynamic Bond Fund [Regular Plans]</t>
  </si>
  <si>
    <t>Category: Liquid Fund [Regular Plans]</t>
  </si>
  <si>
    <t>Category: Liquid Fund [Direct Plans]</t>
  </si>
  <si>
    <t>Data Compiled by: PersonalFN Research</t>
  </si>
  <si>
    <t>Data Source: ACE MF</t>
  </si>
  <si>
    <t>www.CertifiedFinancialGuardian.com</t>
  </si>
  <si>
    <t>Category</t>
  </si>
  <si>
    <t>Type</t>
  </si>
  <si>
    <t>Plan</t>
  </si>
  <si>
    <t>Dynamic Bond</t>
  </si>
  <si>
    <t>Open ended scheme</t>
  </si>
  <si>
    <t>Direct Plan</t>
  </si>
  <si>
    <t>Franklin India Dynamic Accrual Fund-Segregated Portfolio 1-(G)-Direct Plan</t>
  </si>
  <si>
    <t>Franklin India Dynamic Accrual Fund-Segregated Portfolio 2-(G)-Direct Plan</t>
  </si>
  <si>
    <t>UTI Dynamic Bond Fund (Segregated - 17022020)(G)-Direct Plan</t>
  </si>
  <si>
    <t>Standard Plan</t>
  </si>
  <si>
    <t>Franklin India Dynamic Accrual Fund-Segregated Portfolio 1-(G)</t>
  </si>
  <si>
    <t>Franklin India Dynamic Accrual Fund-Segregated Portfolio 2-(G)</t>
  </si>
  <si>
    <t>UTI Dynamic Bond Fund (Segregated - 17022020)-Reg(G)</t>
  </si>
  <si>
    <t>Equity Linked Savings Scheme</t>
  </si>
  <si>
    <t>Close ended scheme</t>
  </si>
  <si>
    <t>SBI Long Term Equity Fund(G)-Direct Plan</t>
  </si>
  <si>
    <t>Sundaram LT Tax Adv Fund-Sr V-(G)-Direct Plan</t>
  </si>
  <si>
    <t>Sundaram LT Tax Adv Fund-Sr VI-(G)-Direct Plan</t>
  </si>
  <si>
    <t>SBI Long Term Equity Fund-Reg(G)</t>
  </si>
  <si>
    <t>Sundaram LT Tax Adv Fund-Sr VI-Reg(G)</t>
  </si>
  <si>
    <t>Sundaram LT Tax Adv Fund-Sr V-Reg(G)</t>
  </si>
  <si>
    <t>Liquid</t>
  </si>
  <si>
    <t>Axis ESG Equity Fund(G)-Direct Plan</t>
  </si>
  <si>
    <t>Thematic Fund</t>
  </si>
  <si>
    <t>Axis ESG Equity Fund-Reg(G)</t>
  </si>
  <si>
    <t>Value Fund</t>
  </si>
  <si>
    <t>AMFI Code</t>
  </si>
  <si>
    <t>2 Years</t>
  </si>
  <si>
    <t xml:space="preserve">Category: Dynamic Bond </t>
  </si>
  <si>
    <t xml:space="preserve">Category: Equity Linked Savings Scheme </t>
  </si>
  <si>
    <t xml:space="preserve">Category: Liquid </t>
  </si>
  <si>
    <t xml:space="preserve">Category: Thematic Fund </t>
  </si>
  <si>
    <t xml:space="preserve">Category: Value Fund </t>
  </si>
  <si>
    <t>VD</t>
  </si>
  <si>
    <t>VR</t>
  </si>
  <si>
    <t>ELSS R</t>
  </si>
  <si>
    <t>ELSS D</t>
  </si>
  <si>
    <t>ESG D</t>
  </si>
  <si>
    <t>ESG R</t>
  </si>
  <si>
    <t>Dyna D</t>
  </si>
  <si>
    <t>Dyna R</t>
  </si>
  <si>
    <t>Liqui D</t>
  </si>
  <si>
    <t>Liqui R</t>
  </si>
  <si>
    <t xml:space="preserve">Click Here to read the Disclosure as per SECURITIES AND EXCHANGE BOARD OF INDIA (RESEARCH ANALYSTS) REGULATIONS, 2014 </t>
  </si>
  <si>
    <r>
      <rPr>
        <b/>
        <sz val="11"/>
        <color theme="1"/>
        <rFont val="Calibri"/>
        <family val="2"/>
        <scheme val="minor"/>
      </rPr>
      <t xml:space="preserve">LEGAL DISCLAIMER: </t>
    </r>
    <r>
      <rPr>
        <sz val="11"/>
        <color theme="1"/>
        <rFont val="Calibri"/>
        <family val="2"/>
        <scheme val="minor"/>
      </rPr>
      <t>PersonalFN is neither a university nor an educational institution nor affiliated to one and will not grant a degree on completion of the course. PersonalFN does not promise any job or employment or any business opportunity on completion of the course. All content and information is provided on an 'As Is' basis by PersonalFN. Information herein is believed to be reliable but PersonalFN does not warrant its completeness or accuracy and expressly disclaims all warranties and conditions of any kind, whether express or implied. PersonalFN and its subsidiaries / affiliates / sponsors or employees, personnel, directors will not be responsible for any direct / indirect loss or liability incurred by the user as a consequence of him or any other person on his behalf taking any decisions based on the contents and information provided herein. PersonalFN does not endorse services of any particular (CFG) Certified Financial Guardian and shall not be liable or responsible for breach of services or service deficiency by the (CFG) Certified Financial Guardian. All intellectual property rights emerging from this website and its content are and shall remain with PersonalFN. Any act of copying, reproducing or distributing any content whether wholly or in part, for any purpose without the permission of PersonalFN is strictly prohibited and shall be deemed to be copyright infringement. As a User of the website you agree to the terms of use of the website. This service is not directed for access or use by anyone in a country, especially, USA, Canada or the European Union countries, where such use or access is unlawful or which may subject Quantum Information Services Private Limited or its affiliates to any registration or licensing requirement.</t>
    </r>
  </si>
  <si>
    <t>“This does not constitute investment advice. Returns mentioned herein are in no way a guarantee or promise of future returns. Mutual Fund Investments are subject to market risks, read all scheme related documents carefully.”</t>
  </si>
  <si>
    <t>Disclaimer</t>
  </si>
  <si>
    <t>Since Inception</t>
  </si>
  <si>
    <t>Aditya Birla SL Tax Relief '96(ELSS U/S 80C of IT ACT)(G)</t>
  </si>
  <si>
    <t>BNP Paribas Flexi Debt Fund-Reg-A(G)</t>
  </si>
  <si>
    <t>Edelweiss Dynamic Bond Fund-Inst(G)</t>
  </si>
  <si>
    <t>Franklin India Dynamic Accrual Fund-Segregated Portfolio 3-(G)</t>
  </si>
  <si>
    <t>Franklin India Dynamic Accrual Fund-Segregated Portfolio 3-(G)-Direct Plan</t>
  </si>
  <si>
    <t>HSBC Flexi Debt-Reg(G)</t>
  </si>
  <si>
    <t>Median</t>
  </si>
  <si>
    <t>BOI AXA Tax Advantage-Eco(G)</t>
  </si>
  <si>
    <t>Aditya Birla SL Liquid Fund(DAP)</t>
  </si>
  <si>
    <t>Aditya Birla SL Liquid Fund-Inst(G)</t>
  </si>
  <si>
    <t>Aditya Birla SL Liquid Fund-Ret(G)</t>
  </si>
  <si>
    <t>Axis Liquid-Ret(G)</t>
  </si>
  <si>
    <t>Baroda Liquid-Reg(G)</t>
  </si>
  <si>
    <t>BNP Paribas Liquid Fund-Reg(G)</t>
  </si>
  <si>
    <t>Edelweiss Liquid-Ret(G)</t>
  </si>
  <si>
    <t>Franklin India Liquid Fund-Inst(G)</t>
  </si>
  <si>
    <t>Franklin India Liquid Fund-Reg(G)</t>
  </si>
  <si>
    <t>Franklin India Liquid Fund-Super Inst(G)</t>
  </si>
  <si>
    <t>HSBC Cash-Reg(G)</t>
  </si>
  <si>
    <t>Invesco India Liquid-Reg(G)</t>
  </si>
  <si>
    <t>JM Liquid Fund-Super Inst(G)</t>
  </si>
  <si>
    <t>Nippon India Liquid Fund-Ret(G)</t>
  </si>
  <si>
    <t>SBI Liquid Fund-Inst(G)</t>
  </si>
  <si>
    <t>Sundaram Money Fund-Ret(G)</t>
  </si>
  <si>
    <t>Taurus Liquid Fund-Super Inst(G)</t>
  </si>
  <si>
    <t>Taurus Liquid-(G)</t>
  </si>
  <si>
    <t>UTI Liquid Cash Plan-Discontinued-Reg(G)</t>
  </si>
  <si>
    <t>Absolute</t>
  </si>
  <si>
    <t>CAGR</t>
  </si>
  <si>
    <t>Absolute / CAGR</t>
  </si>
  <si>
    <t>Returns Less Than 1 Year are Absolute; Returns More Than 1 Year are in CAGR</t>
  </si>
  <si>
    <t>Returns Less Than 1 Year are Annualised; Returns More Than 1 Year are in CAGR</t>
  </si>
  <si>
    <t>Mahindra Manulife ELSS Kar Bachat Yojana(G)-Direct Plan</t>
  </si>
  <si>
    <t>Mahindra Manulife ELSS Kar Bachat Yojana-Reg(G)</t>
  </si>
  <si>
    <t>Mahindra Manulife Liquid Fund(G)-Direct Plan</t>
  </si>
  <si>
    <t>Mahindra Manulife Liquid Fund-Reg(G)</t>
  </si>
  <si>
    <t>Equity - Large Cap Fund (Direct)</t>
  </si>
  <si>
    <t>Equity - Large Cap Fund (Regular)</t>
  </si>
  <si>
    <t>Equity - Large &amp; Mid Cap (Direct)</t>
  </si>
  <si>
    <t>Equity - Large &amp; Mid Cap (Regular)</t>
  </si>
  <si>
    <t>Equity - Mid Cap Fund (Direct)</t>
  </si>
  <si>
    <t>Equity - Mid Cap Fund (Regular)</t>
  </si>
  <si>
    <t>Equity - Small Cap Fund (Direct)</t>
  </si>
  <si>
    <t>Equity - Small Cap Fund (Regular)</t>
  </si>
  <si>
    <t>Equity - Multi Cap Fund (Direct)</t>
  </si>
  <si>
    <t>Equity - Multi Cap Fund (Regular)</t>
  </si>
  <si>
    <t>Equity - Focused Fund (Direct)</t>
  </si>
  <si>
    <t>Equity - Focused Fund (Regular)</t>
  </si>
  <si>
    <t>Equity - Contra Fund (Direct)</t>
  </si>
  <si>
    <t>Equity - Contra Fund (Regular)</t>
  </si>
  <si>
    <t>Equity - Dividend Yield (Direct)</t>
  </si>
  <si>
    <t>Equity - Dividend Yield (Regular)</t>
  </si>
  <si>
    <t>Debt - Overnight Fund (Direct)</t>
  </si>
  <si>
    <t>Debt - Overnight Fund (Regular)</t>
  </si>
  <si>
    <t>Hybrid - Aggressive (Direct)</t>
  </si>
  <si>
    <t>Hybrid - Aggressive (Regular)</t>
  </si>
  <si>
    <t>Hybrid - Balanced Advtg. (Direct)</t>
  </si>
  <si>
    <t>Hybrid - Balanced Advtg. (Regular)</t>
  </si>
  <si>
    <t>Hybrid - Multi Asset Allo (Regular)</t>
  </si>
  <si>
    <t>Hybrid - Multi Asset Allo (Direct)</t>
  </si>
  <si>
    <t>Gold - ETFs</t>
  </si>
  <si>
    <t>Gold - Savings Fund</t>
  </si>
  <si>
    <t>Debt - Low Duration (Direct)</t>
  </si>
  <si>
    <t>Debt - Low Duration (Regular)</t>
  </si>
  <si>
    <t>Debt - Money Market (Direct)</t>
  </si>
  <si>
    <t>Debt - Money Market (Regular)</t>
  </si>
  <si>
    <t>Debt - Floating Rate (Regular)</t>
  </si>
  <si>
    <t>Debt - Floating Rate (Direct)</t>
  </si>
  <si>
    <t>Debt - Short Duration (Direct)</t>
  </si>
  <si>
    <t>Debt - Short Duration (Regular)</t>
  </si>
  <si>
    <t>Debt - Medium / Long (Direct)</t>
  </si>
  <si>
    <t>Debt - Medium / Long (Regular)</t>
  </si>
  <si>
    <t>Debt - G-Sec Fund (Direct)</t>
  </si>
  <si>
    <t>Debt - G-Sec Fund (Regular)</t>
  </si>
  <si>
    <t>Debt - Banking &amp; PSU (Direct)</t>
  </si>
  <si>
    <t>Debt - Banking &amp; PSU (Regular)</t>
  </si>
  <si>
    <t xml:space="preserve">Category: Aggressive Hybrid Fund </t>
  </si>
  <si>
    <t>Aggressive Hybrid Fund</t>
  </si>
  <si>
    <t>Aditya Birla SL Equity Hybrid '95 Fund(G)</t>
  </si>
  <si>
    <t>Aditya Birla SL Equity Hybrid '95 Fund(G)-Direct Plan</t>
  </si>
  <si>
    <t>Axis Equity Hybrid Fund(G)-Direct Plan</t>
  </si>
  <si>
    <t>Axis Equity Hybrid Fund-Reg(G)</t>
  </si>
  <si>
    <t>Baroda Hybrid Equity Fund(G)</t>
  </si>
  <si>
    <t>Baroda Hybrid Equity Fund(G)-Direct Plan</t>
  </si>
  <si>
    <t>BNP Paribas Equity Hybrid Fund(G)-Direct Plan</t>
  </si>
  <si>
    <t>BNP Paribas Equity Hybrid Fund-Reg(G)</t>
  </si>
  <si>
    <t>BOI AXA Mid &amp; Small Cap Equity &amp; Debt Fund(G)-Direct Plan</t>
  </si>
  <si>
    <t>BOI AXA Mid &amp; Small Cap Equity &amp; Debt Fund-Reg(G)</t>
  </si>
  <si>
    <t>Canara Rob Equity Hybrid Fund(G)-Direct Plan</t>
  </si>
  <si>
    <t>Canara Rob Equity Hybrid Fund-Reg(G)</t>
  </si>
  <si>
    <t>DSP Equity &amp; Bond Fund(G)-Direct Plan</t>
  </si>
  <si>
    <t>DSP Equity &amp; Bond Fund-Reg(G)</t>
  </si>
  <si>
    <t>Edelweiss Aggressive Hybrid Fund(G)-Direct Plan</t>
  </si>
  <si>
    <t>Edelweiss Aggressive Hybrid Fund-Reg(G)</t>
  </si>
  <si>
    <t>Essel Equity Hybrid Fund(G)-Direct Plan</t>
  </si>
  <si>
    <t>Essel Equity Hybrid Fund-Reg(G)</t>
  </si>
  <si>
    <t>Franklin India Equity Hybrid Fund(G)</t>
  </si>
  <si>
    <t>Franklin India Equity Hybrid Fund(G)-Direct Plan</t>
  </si>
  <si>
    <t>HDFC Hybrid Equity Fund(G)</t>
  </si>
  <si>
    <t>HDFC Hybrid Equity Fund(G)-Direct Plan(Adjusted)</t>
  </si>
  <si>
    <t>HSBC Equity Hybrid Fund(G)-Direct Plan</t>
  </si>
  <si>
    <t>HSBC Equity Hybrid Fund-Reg(G)</t>
  </si>
  <si>
    <t>ICICI Pru Equity &amp; Debt Fund(G)</t>
  </si>
  <si>
    <t>ICICI Pru Equity &amp; Debt Fund(G)-Direct Plan</t>
  </si>
  <si>
    <t>IDBI Hybrid Equity Fund(G)</t>
  </si>
  <si>
    <t>IDBI Hybrid Equity Fund(G)-Direct Plan</t>
  </si>
  <si>
    <t>IDFC Hybrid Equity Fund(G)-Direct Plan</t>
  </si>
  <si>
    <t>IDFC Hybrid Equity Fund-Reg(G)</t>
  </si>
  <si>
    <t>Indiabulls Equity Hybrid Fund(G)-Direct Plan</t>
  </si>
  <si>
    <t>Indiabulls Equity Hybrid Fund-Reg(G)</t>
  </si>
  <si>
    <t>Invesco India Equity &amp; Bond Fund(G)-Direct Plan</t>
  </si>
  <si>
    <t>Invesco India Equity &amp; Bond Fund-Reg(G)</t>
  </si>
  <si>
    <t>JM Equity Hybrid Fund(G)</t>
  </si>
  <si>
    <t>JM Equity Hybrid Fund(G)-Direct Plan</t>
  </si>
  <si>
    <t>Kotak Equity Hybrid Fund(D)</t>
  </si>
  <si>
    <t>Kotak Equity Hybrid Fund(D)-Direct Plan</t>
  </si>
  <si>
    <t>L&amp;T Hybrid Equity Fund(G)-Direct Plan</t>
  </si>
  <si>
    <t>L&amp;T Hybrid Equity Fund-Reg(G)</t>
  </si>
  <si>
    <t>LIC MF Equity Hybrid Fund(G)</t>
  </si>
  <si>
    <t>LIC MF Equity Hybrid Fund(G)-Direct Plan</t>
  </si>
  <si>
    <t>Mahindra Manulife Hybrid Equity Nivesh Yojana(G)-Direct Plan</t>
  </si>
  <si>
    <t>Mahindra Manulife Hybrid Equity Nivesh Yojana-Reg(G)</t>
  </si>
  <si>
    <t>Mahindra MF Bal Vikas Yojana-Compulsory Lock-in-Reg(G)</t>
  </si>
  <si>
    <t>Mirae Asset Hybrid Equity Fund(G)-Direct Plan</t>
  </si>
  <si>
    <t>Mirae Asset Hybrid Equity Fund-Reg(G)</t>
  </si>
  <si>
    <t>Motilal Oswal Equity Hybrid Fund(G)-Direct Plan</t>
  </si>
  <si>
    <t>Motilal Oswal Equity Hybrid Fund-Reg(G)</t>
  </si>
  <si>
    <t>Nippon India Equity Hybrid Fund(G)</t>
  </si>
  <si>
    <t>Nippon India Equity Hybrid Fund(G)-Direct Plan</t>
  </si>
  <si>
    <t>Nippon India Equity Hybrid Fund-Segregated Portfolio 1-(G)</t>
  </si>
  <si>
    <t>Nippon India Equity Hybrid Fund-Segregated Portfolio 1-(G)-Direct Plan</t>
  </si>
  <si>
    <t>Nippon India Equity Hybrid Fund-Segregated Portfolio 2-(G)</t>
  </si>
  <si>
    <t>Nippon India Equity Hybrid Fund-Segregated Portfolio 2-(G)-Direct Plan</t>
  </si>
  <si>
    <t>PGIM India Hybrid Equity Fund(G)</t>
  </si>
  <si>
    <t>PGIM India Hybrid Equity Fund(G)-Direct Plan</t>
  </si>
  <si>
    <t>Principal Hybrid Equity Fund(G)</t>
  </si>
  <si>
    <t>Principal Hybrid Equity Fund(G)-Direct Plan</t>
  </si>
  <si>
    <t>Quant Absolute Fund(G)</t>
  </si>
  <si>
    <t>Quant Absolute Fund(G)-Direct Plan</t>
  </si>
  <si>
    <t>SBI Equity Hybrid Fund(D)-Direct Plan</t>
  </si>
  <si>
    <t>SBI Equity Hybrid Fund-Reg(D)</t>
  </si>
  <si>
    <t>Shriram Hybrid Equity Fund(G)-Direct Plan</t>
  </si>
  <si>
    <t>Shriram Hybrid Equity Fund-Reg(G)</t>
  </si>
  <si>
    <t>Sundaram Equity Hybrid Fund(G)</t>
  </si>
  <si>
    <t>Sundaram Equity Hybrid Fund(G)-Direct Plan</t>
  </si>
  <si>
    <t>Tata Hybrid Equity Fund(G)-Direct Plan</t>
  </si>
  <si>
    <t>Tata Hybrid Equity Fund-Reg(G)</t>
  </si>
  <si>
    <t>UTI Hybrid Equity Fund(G)-Direct Plan</t>
  </si>
  <si>
    <t>UTI Hybrid Equity Fund-Reg(G)</t>
  </si>
  <si>
    <t xml:space="preserve">Category: Balanced Advantage </t>
  </si>
  <si>
    <t>Balanced Advantage</t>
  </si>
  <si>
    <t>Aditya Birla SL Balanced Advantage Fund(G)</t>
  </si>
  <si>
    <t>Aditya Birla SL Balanced Advantage Fund(G)-Direct Plan</t>
  </si>
  <si>
    <t>HDFC Balanced Advantage Fund(G)</t>
  </si>
  <si>
    <t>HDFC Balanced Advantage Fund(G)-Direct Plan(Adjusted)</t>
  </si>
  <si>
    <t>ICICI Pru Balanced Advantage Fund(G)</t>
  </si>
  <si>
    <t>ICICI Pru Balanced Advantage Fund(G)-Direct Plan</t>
  </si>
  <si>
    <t>ITI Balanced Advantage Fund(G)-Direct Plan</t>
  </si>
  <si>
    <t>ITI Balanced Advantage Fund-Reg(G)</t>
  </si>
  <si>
    <t>Kotak Balanced Advantage Fund(G)-Direct Plan</t>
  </si>
  <si>
    <t>Kotak Balanced Advantage Fund-Reg(G)</t>
  </si>
  <si>
    <t>L&amp;T Balanced Advantage Fund(G)-Direct Plan</t>
  </si>
  <si>
    <t>L&amp;T Balanced Advantage Fund-Reg(G)</t>
  </si>
  <si>
    <t>Nippon India Balanced Advantage Fund(G)</t>
  </si>
  <si>
    <t>Nippon India Balanced Advantage Fund(G)-Direct Plan</t>
  </si>
  <si>
    <t>Sundaram Balanced Advantage Fund(G)-Direct Plan</t>
  </si>
  <si>
    <t>Sundaram Balanced Advantage Fund-Reg(G)</t>
  </si>
  <si>
    <t>Tata Balanced Adv Fund(G)-Direct Plan</t>
  </si>
  <si>
    <t>Tata Balanced Adv Fund-Reg(G)</t>
  </si>
  <si>
    <t>Union Balanced Advantage Fund(G)-Direct Plan</t>
  </si>
  <si>
    <t>Union Balanced Advantage Fund-Reg(G)</t>
  </si>
  <si>
    <t xml:space="preserve">Category: Banking and PSU Fund </t>
  </si>
  <si>
    <t>Banking and PSU Fund</t>
  </si>
  <si>
    <t>Aditya Birla SL Banking &amp; PSU Debt(G)</t>
  </si>
  <si>
    <t>Aditya Birla SL Banking &amp; PSU Debt(G)-Direct Plan</t>
  </si>
  <si>
    <t>Axis Banking &amp; PSU Debt Fund(G)-Direct Plan</t>
  </si>
  <si>
    <t>Axis Banking &amp; PSU Debt Fund-Reg(G)</t>
  </si>
  <si>
    <t>DSP Banking &amp; PSU Debt Fund(G)-Direct Plan</t>
  </si>
  <si>
    <t>DSP Banking &amp; PSU Debt Fund-Reg(G)</t>
  </si>
  <si>
    <t>Edelweiss Banking and PSU Debt Fund(G)-Direct Plan</t>
  </si>
  <si>
    <t>Edelweiss Banking and PSU Debt Fund-Reg(G)</t>
  </si>
  <si>
    <t>Franklin India Banking &amp; PSU Debt Fund(G)</t>
  </si>
  <si>
    <t>Franklin India Banking &amp; PSU Debt Fund(G)-Direct Plan</t>
  </si>
  <si>
    <t>HDFC Banking and PSU Debt Fund(G)-Direct Plan</t>
  </si>
  <si>
    <t>HDFC Banking and PSU Debt Fund-Reg(G)</t>
  </si>
  <si>
    <t>ICICI Pru Banking &amp; PSU Debt Fund(G)</t>
  </si>
  <si>
    <t>ICICI Pru Banking &amp; PSU Debt Fund(G)-Direct Plan</t>
  </si>
  <si>
    <t>IDFC Banking &amp; PSU Debt Fund(G)-Direct Plan</t>
  </si>
  <si>
    <t>IDFC Banking &amp; PSU Debt Fund-Reg(G)</t>
  </si>
  <si>
    <t>Indiabulls Banking &amp; PSU Debt Fund(G)-Direct Plan</t>
  </si>
  <si>
    <t>Indiabulls Banking &amp; PSU Debt Fund-Reg(G)</t>
  </si>
  <si>
    <t>Invesco India Banking &amp; PSU Debt Fund(G)</t>
  </si>
  <si>
    <t>Invesco India Banking &amp; PSU Debt Fund(G)-Direct Plan</t>
  </si>
  <si>
    <t>Kotak Banking and PSU Debt Fund(G)</t>
  </si>
  <si>
    <t>Kotak Banking and PSU Debt Fund(G)-Direct Plan</t>
  </si>
  <si>
    <t>L&amp;T Banking and PSU Debt Fund(G)-Direct Plan</t>
  </si>
  <si>
    <t>L&amp;T Banking and PSU Debt Fund-Reg(G)</t>
  </si>
  <si>
    <t>LIC MF Banking &amp; PSU Debt Fund(G)</t>
  </si>
  <si>
    <t>LIC MF Banking &amp; PSU Debt Fund(G)-Direct Plan</t>
  </si>
  <si>
    <t>Nippon India Banking &amp; PSU Debt Fund(G)</t>
  </si>
  <si>
    <t>Nippon India Banking &amp; PSU Debt Fund(G)-Direct Plan</t>
  </si>
  <si>
    <t>PGIM India Banking &amp; PSU Debt Fund(G)</t>
  </si>
  <si>
    <t>PGIM India Banking &amp; PSU Debt Fund(G)-Direct Plan</t>
  </si>
  <si>
    <t>SBI Banking and PSU Fund(G)-Direct Plan</t>
  </si>
  <si>
    <t>SBI Banking and PSU Fund-Reg(G)</t>
  </si>
  <si>
    <t>Sundaram Banking &amp; PSU Debt Fund(G)</t>
  </si>
  <si>
    <t>Sundaram Banking &amp; PSU Debt Fund(G)-Direct Plan</t>
  </si>
  <si>
    <t>Tata Banking &amp; PSU Debt Fund(G)-Direct Plan</t>
  </si>
  <si>
    <t>Tata Banking &amp; PSU Debt Fund-Reg(G)</t>
  </si>
  <si>
    <t>UTI Banking &amp; PSU Debt Fund(G)-Direct Plan</t>
  </si>
  <si>
    <t>UTI Banking &amp; PSU Debt Fund-Reg(G)</t>
  </si>
  <si>
    <t xml:space="preserve">Category: Contra </t>
  </si>
  <si>
    <t>Contra</t>
  </si>
  <si>
    <t>Invesco India Contra Fund(G)</t>
  </si>
  <si>
    <t>Invesco India Contra Fund(G)-Direct Plan</t>
  </si>
  <si>
    <t>Kotak India EQ Contra Fund(G)</t>
  </si>
  <si>
    <t>Kotak India EQ Contra Fund(G)-Direct Plan</t>
  </si>
  <si>
    <t>SBI Contra Fund(D)-Direct Plan</t>
  </si>
  <si>
    <t>SBI Contra Fund-Reg(D)</t>
  </si>
  <si>
    <t xml:space="preserve">Category: Corporate Bond </t>
  </si>
  <si>
    <t>Corporate Bond</t>
  </si>
  <si>
    <t>Aditya Birla SL Corp Bond Fund(G)</t>
  </si>
  <si>
    <t>Aditya Birla SL Corp Bond Fund(G)-Direct Plan</t>
  </si>
  <si>
    <t>Axis Corp Debt Fund(G)-Direct Plan</t>
  </si>
  <si>
    <t>Axis Corp Debt Fund-Reg(G)</t>
  </si>
  <si>
    <t>BNP Paribas Corp Bond Fund(G)</t>
  </si>
  <si>
    <t>BNP Paribas Corp Bond Fund(G)-Direct Plan</t>
  </si>
  <si>
    <t>Canara Rob Corp Bond Fund(G)-Direct Plan</t>
  </si>
  <si>
    <t>Canara Rob Corp Bond Fund-Reg(G)</t>
  </si>
  <si>
    <t>DSP Corp Bond Fund(G)-Direct Plan</t>
  </si>
  <si>
    <t>DSP Corp Bond Fund-Reg(G)</t>
  </si>
  <si>
    <t>Edelweiss Corporate Bond Fund(G)-Direct Plan</t>
  </si>
  <si>
    <t>Edelweiss Corporate Bond Fund-Reg(G)</t>
  </si>
  <si>
    <t>Franklin India Corp Debt Fund-A(G)</t>
  </si>
  <si>
    <t>Franklin India Corp Debt Fund-A(G)-Direct Plan</t>
  </si>
  <si>
    <t>Franklin India Short Term Income Plan-Segregated Portfolio 1-Ret(G)</t>
  </si>
  <si>
    <t>HDFC Corp Bond Fund(G)</t>
  </si>
  <si>
    <t>HDFC Corp Bond Fund(G)-Direct Plan</t>
  </si>
  <si>
    <t>ICICI Pru Corp Bond Fund(G)</t>
  </si>
  <si>
    <t>ICICI Pru Corp Bond Fund(G)-Direct Plan</t>
  </si>
  <si>
    <t>IDFC Corp Bond Fund(G)-Direct Plan</t>
  </si>
  <si>
    <t>IDFC Corp Bond Fund-Reg(G)</t>
  </si>
  <si>
    <t>Invesco India Corporate Bond Fund(G)</t>
  </si>
  <si>
    <t>Invesco India Corporate Bond Fund(G)-Direct Plan</t>
  </si>
  <si>
    <t>Kotak Corporate Bond Fund(G)</t>
  </si>
  <si>
    <t>Kotak Corporate Bond Fund(G)-Direct Plan</t>
  </si>
  <si>
    <t>L&amp;T Triple Ace Bond Fund(G)-Direct Plan</t>
  </si>
  <si>
    <t>L&amp;T Triple Ace Bond Fund-Reg(G)</t>
  </si>
  <si>
    <t>PGIM India Premier Bond Fund(G)</t>
  </si>
  <si>
    <t>PGIM India Premier Bond Fund(G)-Direct Plan</t>
  </si>
  <si>
    <t>SBI Corp Bond Fund(G)-Direct Plan</t>
  </si>
  <si>
    <t>SBI Corp Bond Fund-Reg(G)</t>
  </si>
  <si>
    <t>Sundaram Corp Bond Fund(G)</t>
  </si>
  <si>
    <t>Sundaram Corp Bond Fund(G)-Direct Plan</t>
  </si>
  <si>
    <t>Tata Corp Bond Fund(G)-Direct Plan(Segregated Portfolio 1)</t>
  </si>
  <si>
    <t>Tata Corp Bond Fund-Reg(G)(Segregated Portfolio 1)</t>
  </si>
  <si>
    <t>Union Corporate Bond Fund(G)-Direct Plan</t>
  </si>
  <si>
    <t>Union Corporate Bond Fund-Reg(G)</t>
  </si>
  <si>
    <t>UTI Corporate Bond Fund(G)-Direct Plan</t>
  </si>
  <si>
    <t>UTI Corporate Bond Fund-Reg(G)</t>
  </si>
  <si>
    <t xml:space="preserve">Category: Credit Risk Fund </t>
  </si>
  <si>
    <t>Credit Risk Fund</t>
  </si>
  <si>
    <t>Aditya Birla SL Credit Risk Fund(G)-Direct Plan</t>
  </si>
  <si>
    <t>Aditya Birla SL Credit Risk Fund-Reg(G)</t>
  </si>
  <si>
    <t>Aditya Birla SL Credit Risk Fund-Segregated Portfolio 1(G)-Direct Plan</t>
  </si>
  <si>
    <t>Aditya Birla SL Credit Risk Fund-Segregated Portfolio 1-Reg(G)</t>
  </si>
  <si>
    <t>Axis Credit Risk Fund(G)-Direct Plan</t>
  </si>
  <si>
    <t>Axis Credit Risk Fund-Reg(G)</t>
  </si>
  <si>
    <t>Baroda Credit Risk Fund-A(G)</t>
  </si>
  <si>
    <t>Baroda Credit Risk Fund-A-Segregated Portfolio 1(G)</t>
  </si>
  <si>
    <t>Baroda Credit Risk Fund-B(G)-Direct Plan</t>
  </si>
  <si>
    <t>Baroda Credit Risk Fund-B-Segregated Portfolio 1(G)-Direct Plan</t>
  </si>
  <si>
    <t>BOI AXA Credit Risk Fund(G)-Direct Plan</t>
  </si>
  <si>
    <t>BOI AXA Credit Risk Fund-Reg(G)</t>
  </si>
  <si>
    <t>DSP Credit Risk Fund(G)-Direct Plan</t>
  </si>
  <si>
    <t>DSP Credit Risk Fund-Reg(G)</t>
  </si>
  <si>
    <t>Franklin India Credit Risk Fund(G)</t>
  </si>
  <si>
    <t>Franklin India Credit Risk Fund(G)-Direct Plan</t>
  </si>
  <si>
    <t>Franklin India Credit Risk Fund-Segregated Portfolio 1-(G)</t>
  </si>
  <si>
    <t>Franklin India Credit Risk Fund-Segregated Portfolio 1-(G)-Direct Plan</t>
  </si>
  <si>
    <t>Franklin India Credit Risk Fund-Segregated Portfolio 2-(G)</t>
  </si>
  <si>
    <t>Franklin India Credit Risk Fund-Segregated Portfolio 2-(G)-Direct Plan</t>
  </si>
  <si>
    <t>Franklin India Credit Risk Fund-Segregated Portfolio 3-(G)</t>
  </si>
  <si>
    <t>Franklin India Credit Risk Fund-Segregated Portfolio 3-(G)-Direct Plan</t>
  </si>
  <si>
    <t>HDFC Credit Risk Debt Fund-(G)</t>
  </si>
  <si>
    <t>HDFC Credit Risk Debt Fund-(G)-Direct Plan</t>
  </si>
  <si>
    <t>ICICI Pru Credit Risk Fund(G)</t>
  </si>
  <si>
    <t>ICICI Pru Credit Risk Fund(G)-Direct Plan</t>
  </si>
  <si>
    <t>IDBI Credit Risk Fund(G)</t>
  </si>
  <si>
    <t>IDBI Credit Risk Fund(G)-Direct Plan</t>
  </si>
  <si>
    <t>IDFC Credit Risk Fund(G)-Direct Plan</t>
  </si>
  <si>
    <t>IDFC Credit Risk Fund-Reg(G)</t>
  </si>
  <si>
    <t>Invesco India Credit Risk Fund(G)</t>
  </si>
  <si>
    <t>Invesco India Credit Risk Fund(G)-Direct Plan</t>
  </si>
  <si>
    <t>Kotak Credit Risk Fund(G)</t>
  </si>
  <si>
    <t>Kotak Credit Risk Fund(G)-Direct Plan</t>
  </si>
  <si>
    <t>L&amp;T Credit Risk Fund(G)</t>
  </si>
  <si>
    <t>L&amp;T Credit Risk Fund(G)-Direct Plan</t>
  </si>
  <si>
    <t>Mahindra Manulife Credit Risk Fund-(G)-Direct Plan</t>
  </si>
  <si>
    <t>Mahindra Manulife Credit Risk Fund-Reg(G)</t>
  </si>
  <si>
    <t>Nippon India Credit Risk Fund(G)</t>
  </si>
  <si>
    <t>Nippon India Credit Risk Fund(G)-Direct Plan</t>
  </si>
  <si>
    <t>Nippon India Credit Risk Fund-Segregated Portfolio 1-(G)</t>
  </si>
  <si>
    <t>Nippon India Credit Risk Fund-Segregated Portfolio 1-(G)-Direct Plan</t>
  </si>
  <si>
    <t>Nippon India Credit Risk Fund-Segregated Portfolio 2-(G)</t>
  </si>
  <si>
    <t>Nippon India Credit Risk Fund-Segregated Portfolio 2-(G)-Direct Plan</t>
  </si>
  <si>
    <t>PGIM India Credit Risk Fund(G)-Direct Plan</t>
  </si>
  <si>
    <t>PGIM India Credit Risk Fund-Reg(G)</t>
  </si>
  <si>
    <t>PGIM India Credit Risk Fund-Segregated Portfolio 1-(G)-Direct Plan</t>
  </si>
  <si>
    <t>PGIM India Credit Risk Fund-Segregated Portfolio 1-Reg(G)</t>
  </si>
  <si>
    <t>Principal Credit Risk Fund(G)</t>
  </si>
  <si>
    <t>Principal Credit Risk Fund(G)-Direct Plan</t>
  </si>
  <si>
    <t>SBI Credit Risk Fund(G)-Direct Plan</t>
  </si>
  <si>
    <t>SBI Credit Risk Fund-Reg(G)</t>
  </si>
  <si>
    <t>Sundaram Short Term Credit Risk Fund(G)</t>
  </si>
  <si>
    <t>Sundaram Short Term Credit Risk Fund(G)-Direct Plan</t>
  </si>
  <si>
    <t>UTI Credit Risk Fund (Segregated - 06032020)(G)-Direct Plan</t>
  </si>
  <si>
    <t>UTI Credit Risk Fund (Segregated - 06032020)-Reg(G)</t>
  </si>
  <si>
    <t>UTI Credit Risk Fund (Segregated - 13092019)(G)-Direct Plan</t>
  </si>
  <si>
    <t>UTI Credit Risk Fund (Segregated - 13092019)-Reg(G)</t>
  </si>
  <si>
    <t>UTI Credit Risk Fund (Segregated - 17022020)(G)-Direct Plan</t>
  </si>
  <si>
    <t>UTI Credit Risk Fund (Segregated - 17022020)-Reg(G)</t>
  </si>
  <si>
    <t>UTI Credit Risk Fund(G)-Direct Plan</t>
  </si>
  <si>
    <t>UTI Credit Risk Fund-Reg(G)</t>
  </si>
  <si>
    <t xml:space="preserve">Category: Debt </t>
  </si>
  <si>
    <t>Debt</t>
  </si>
  <si>
    <t>BHARAT Bond ETF - April 2023</t>
  </si>
  <si>
    <t>BHARAT Bond ETF - April 2030</t>
  </si>
  <si>
    <t>LIC MF G-Sec LT ETF-(G)</t>
  </si>
  <si>
    <t>Nippon India ETF Long Term Gilt</t>
  </si>
  <si>
    <t>SBI-ETF 10 Year Gilt</t>
  </si>
  <si>
    <t xml:space="preserve">Category: Debt Oriented </t>
  </si>
  <si>
    <t>Debt Oriented</t>
  </si>
  <si>
    <t>Aditya Birla SL Active Debt Multi-Mgr FoF(G)</t>
  </si>
  <si>
    <t>Aditya Birla SL Active Debt Multi-Mgr FoF(G)-Direct Plan</t>
  </si>
  <si>
    <t>Aditya Birla SL Asset Allocator Multi Manager FoF(G)</t>
  </si>
  <si>
    <t>Aditya Birla SL Asset Allocator Multi Manager FoF(G)-Direct Plan</t>
  </si>
  <si>
    <t>Aditya Birla SL Financial Planning FOF Conservative Plan(G)</t>
  </si>
  <si>
    <t>Aditya Birla SL Financial Planning FOF Conservative Plan(G)-Direct Plan</t>
  </si>
  <si>
    <t>Aditya Birla SL Financial Planning FOF Moderate Plan(G)</t>
  </si>
  <si>
    <t>Aditya Birla SL Financial Planning FOF Moderate Plan(G)-Direct Plan</t>
  </si>
  <si>
    <t>Axis All Seasons Debt FOFs(G)-Direct Plan</t>
  </si>
  <si>
    <t>Axis All Seasons Debt FOFs-Reg(G)</t>
  </si>
  <si>
    <t>BHARAT Bond FOF - April 2023 -(G)-Direct Plan</t>
  </si>
  <si>
    <t>BHARAT Bond FOF - April 2023 -Reg(G)</t>
  </si>
  <si>
    <t>BHARAT Bond FOF - April 2030 -(G)-Direct Plan</t>
  </si>
  <si>
    <t>BHARAT Bond FOF - April 2030 -Reg(G)</t>
  </si>
  <si>
    <t>Franklin India Dynamic Asset Allocation FOFs(G)</t>
  </si>
  <si>
    <t>Franklin India Dynamic Asset Allocation FOFs(G)-Direct Plan</t>
  </si>
  <si>
    <t>Franklin India Life Stage FOFs-40(G)</t>
  </si>
  <si>
    <t>Franklin India Life Stage FOFs-40(G)-Direct Plan</t>
  </si>
  <si>
    <t>Franklin India Life Stage FOFs-50 Plus(G)</t>
  </si>
  <si>
    <t>Franklin India Life Stage FOFs-50 Plus(G)-Direct Plan</t>
  </si>
  <si>
    <t>Franklin India Life Stage FOFs-50s +FR(G)</t>
  </si>
  <si>
    <t>Franklin India Life Stage FOFs-50s +FR(G)-Direct Plan</t>
  </si>
  <si>
    <t>Franklin India Multi-Asset Solution Fund(G)</t>
  </si>
  <si>
    <t>Franklin India Multi-Asset Solution Fund(G)-Direct Plan</t>
  </si>
  <si>
    <t>HDFC Dynamic PE Ratio FOF(G)-Direct Plan</t>
  </si>
  <si>
    <t>HDFC Dynamic PE Ratio FOF-Reg(G)</t>
  </si>
  <si>
    <t>HSBC Managed Solutions India-Conservative(G)</t>
  </si>
  <si>
    <t>HSBC Managed Solutions India-Conservative(G)-Direct Plan</t>
  </si>
  <si>
    <t>ICICI Pru Asset Allocator Fund(FOF)(G)</t>
  </si>
  <si>
    <t>ICICI Pru Asset Allocator Fund(FOF)(G)-Direct Plan</t>
  </si>
  <si>
    <t>ICICI Pru Debt Mgmt Fund(FOF)(G)</t>
  </si>
  <si>
    <t>ICICI Pru Debt Mgmt Fund(FOF)(G)-Direct Plan</t>
  </si>
  <si>
    <t>ICICI Pru Income Optimizer Fund(FOF)(G)</t>
  </si>
  <si>
    <t>ICICI Pru Income Optimizer Fund(FOF)(G)-Direct Plan</t>
  </si>
  <si>
    <t>IDFC All Seasons Bond Fund(G)-Direct Plan</t>
  </si>
  <si>
    <t>IDFC All Seasons Bond Fund-Reg(G)</t>
  </si>
  <si>
    <t>IDFC Asset Alloc FoF-Cons(G)-Direct Plan</t>
  </si>
  <si>
    <t>IDFC Asset Alloc FoF-Cons-Reg(G)</t>
  </si>
  <si>
    <t>IDFC Asset Alloc FoF-Mod-(G)-Direct Plan</t>
  </si>
  <si>
    <t>IDFC Asset Alloc FoF-Mod-Reg(G)</t>
  </si>
  <si>
    <t>Kotak Asset Allocator Fund(G)</t>
  </si>
  <si>
    <t>Kotak Asset Allocator Fund(G)-Direct Plan</t>
  </si>
  <si>
    <t>Quantum Multi Asset FOFs(G)-Direct Plan</t>
  </si>
  <si>
    <t xml:space="preserve">Category: Dividend Yield </t>
  </si>
  <si>
    <t>Dividend Yield</t>
  </si>
  <si>
    <t>Aditya Birla SL Dividend Yield Fund(G)</t>
  </si>
  <si>
    <t>Aditya Birla SL Dividend Yield Fund(G)-Direct Plan</t>
  </si>
  <si>
    <t>ICICI Pru Dividend Yield Equity Fund(G)</t>
  </si>
  <si>
    <t>ICICI Pru Dividend Yield Equity Fund(G)-Direct Plan</t>
  </si>
  <si>
    <t>IDBI Dividend Yield Fund(G)-Direct Plan</t>
  </si>
  <si>
    <t>IDBI Dividend Yield Fund-Reg(G)</t>
  </si>
  <si>
    <t>Principal Dividend Yield Fund(G)</t>
  </si>
  <si>
    <t>Principal Dividend Yield Fund(G)-Direct Plan</t>
  </si>
  <si>
    <t>Templeton India Equity Income Fund(G)</t>
  </si>
  <si>
    <t>Templeton India Equity Income Fund(G)-Direct Plan</t>
  </si>
  <si>
    <t>UTI Dividend Yield Fund(G)-Direct Plan</t>
  </si>
  <si>
    <t>UTI Dividend Yield Fund-Reg(G)</t>
  </si>
  <si>
    <t xml:space="preserve">Category: Equity Oriented </t>
  </si>
  <si>
    <t>Equity Oriented</t>
  </si>
  <si>
    <t>Aditya Birla SL Financial Planning FOF Aggressive Plan(G)</t>
  </si>
  <si>
    <t>Aditya Birla SL Financial Planning FOF Aggressive Plan(G)-Direct Plan</t>
  </si>
  <si>
    <t>Franklin India Life Stage FOFs-20(G)</t>
  </si>
  <si>
    <t>Franklin India Life Stage FOFs-20(G)-Direct Plan</t>
  </si>
  <si>
    <t>Franklin India Life Stage FOFs-30(G)</t>
  </si>
  <si>
    <t>Franklin India Life Stage FOFs-30(G)-Direct Plan</t>
  </si>
  <si>
    <t>HSBC Managed Solutions India-Growth(G)</t>
  </si>
  <si>
    <t>HSBC Managed Solutions India-Growth(G)-Direct Plan</t>
  </si>
  <si>
    <t>HSBC Managed Solutions India-Moderate(G)</t>
  </si>
  <si>
    <t>HSBC Managed Solutions India-Moderate(G)-Direct Plan</t>
  </si>
  <si>
    <t>ICICI Pru Bharat 22 FOF-(G)</t>
  </si>
  <si>
    <t>ICICI Pru Bharat 22 FOF-(G)-Direct Plan</t>
  </si>
  <si>
    <t>ICICI Pru India Equity (FOF)(G)</t>
  </si>
  <si>
    <t>ICICI Pru India Equity (FOF)(G)-Direct Plan</t>
  </si>
  <si>
    <t>ICICI Pru Passive Strategy Fund(FOF)(G)</t>
  </si>
  <si>
    <t>ICICI Pru Passive Strategy Fund(FOF)(G)-Direct Plan</t>
  </si>
  <si>
    <t>ICICI Pru Thematic Advantage Fund(FOF)(G)</t>
  </si>
  <si>
    <t>ICICI Pru Thematic Advantage Fund(FOF)(G)-Direct Plan</t>
  </si>
  <si>
    <t>IDFC Asset Alloc FoF-Aggr(G)-Direct Plan</t>
  </si>
  <si>
    <t>IDFC Asset Alloc FoF-Aggr-Reg(G)</t>
  </si>
  <si>
    <t>Nippon India Junior BeES FoF-(G)-Direct Plan</t>
  </si>
  <si>
    <t>Nippon India Junior BeES FoF-Reg(G)</t>
  </si>
  <si>
    <t>Quantum Equity FoF Fund(G)-Direct Plan</t>
  </si>
  <si>
    <t xml:space="preserve">Category: Floating Rate </t>
  </si>
  <si>
    <t>Floating Rate</t>
  </si>
  <si>
    <t>Aditya Birla SL Floating Rate Fund(G)</t>
  </si>
  <si>
    <t>Aditya Birla SL Floating Rate Fund(G)-Direct Plan</t>
  </si>
  <si>
    <t>Franklin India Floating Rate Fund(G)</t>
  </si>
  <si>
    <t>Franklin India Floating Rate Fund(G)-Direct Plan</t>
  </si>
  <si>
    <t>HDFC Floating Rate Debt Fund(G)</t>
  </si>
  <si>
    <t>HDFC Floating Rate Debt Fund(G)-Direct Plan</t>
  </si>
  <si>
    <t>ICICI Pru Floating Interest Fund(G)</t>
  </si>
  <si>
    <t>ICICI Pru Floating Interest Fund(G)-Direct Plan</t>
  </si>
  <si>
    <t>Kotak Floating Rate Fund(G)-Direct Plan</t>
  </si>
  <si>
    <t>Kotak Floating Rate Fund-Reg(G)</t>
  </si>
  <si>
    <t>Nippon India Floating Rate Fund(G)</t>
  </si>
  <si>
    <t>Nippon India Floating Rate Fund(G)-Direct Plan</t>
  </si>
  <si>
    <t>UTI Floater Fund(G)-Direct Plan</t>
  </si>
  <si>
    <t>UTI Floater Fund-Reg(G)</t>
  </si>
  <si>
    <t xml:space="preserve">Category: Focused Fund </t>
  </si>
  <si>
    <t>Focused Fund</t>
  </si>
  <si>
    <t>Aditya Birla SL Focused Equity Fund(G)</t>
  </si>
  <si>
    <t>Aditya Birla SL Focused Equity Fund(G)-Direct Plan</t>
  </si>
  <si>
    <t>Axis Focused 25 Fund(G)-Direct Plan</t>
  </si>
  <si>
    <t>Axis Focused 25 Fund-Reg(G)</t>
  </si>
  <si>
    <t>BNP Paribas Focused 25 Equity Fund(G)-Direct Plan</t>
  </si>
  <si>
    <t>BNP Paribas Focused 25 Equity Fund-Reg(G)</t>
  </si>
  <si>
    <t>DSP Focus Fund(G)-Direct Plan</t>
  </si>
  <si>
    <t>DSP Focus Fund-Reg(G)</t>
  </si>
  <si>
    <t>Franklin India Focused Equity Fund(G)</t>
  </si>
  <si>
    <t>Franklin India Focused Equity Fund(G)-Direct Plan</t>
  </si>
  <si>
    <t>HDFC Focused 30 Fund(G)</t>
  </si>
  <si>
    <t>HDFC Focused 30 Fund(G)-Direct Plan</t>
  </si>
  <si>
    <t>HSBC Focused Equity Fund-Reg(G)</t>
  </si>
  <si>
    <t>ICICI Pru Focused Equity Fund(G)</t>
  </si>
  <si>
    <t>ICICI Pru Focused Equity Fund(G)-Direct Plan</t>
  </si>
  <si>
    <t>IDBI Focused 30 Equity Fund(G)-Direct Plan</t>
  </si>
  <si>
    <t>IDBI Focused 30 Equity Fund-Reg(G)</t>
  </si>
  <si>
    <t>IDFC Focused Equity Fund(G)-Direct Plan</t>
  </si>
  <si>
    <t>IDFC Focused Equity Fund-Reg(G)</t>
  </si>
  <si>
    <t>IIFL Focused Equity Fund(G)-Direct Plan</t>
  </si>
  <si>
    <t>IIFL Focused Equity Fund-Reg(G)</t>
  </si>
  <si>
    <t>JM Core 11 Fund(G)</t>
  </si>
  <si>
    <t>JM Core 11 Fund(G)-Direct Plan</t>
  </si>
  <si>
    <t>Kotak Focused Equity Fund(G)-Direct Plan</t>
  </si>
  <si>
    <t>Kotak Focused Equity Fund-Reg(G)</t>
  </si>
  <si>
    <t>L&amp;T Focused Equity Fund(G)-Direct Plan</t>
  </si>
  <si>
    <t>L&amp;T Focused Equity Fund-Reg(G)</t>
  </si>
  <si>
    <t>Mirae Asset Focused Fund(G)-Direct Plan</t>
  </si>
  <si>
    <t>Mirae Asset Focused Fund-Reg(G)</t>
  </si>
  <si>
    <t>Motilal Oswal Focused 25 Fund(G)-Direct Plan</t>
  </si>
  <si>
    <t>Motilal Oswal Focused 25 Fund-Reg(G)</t>
  </si>
  <si>
    <t>Nippon India Focused Equity Fund(G)</t>
  </si>
  <si>
    <t>Nippon India Focused Equity Fund(G)-Direct Plan</t>
  </si>
  <si>
    <t>Principal Focused Multicap Fund(G)</t>
  </si>
  <si>
    <t>Principal Focused Multicap Fund(G)-Direct Plan</t>
  </si>
  <si>
    <t>Quant Focused Fund(G)</t>
  </si>
  <si>
    <t>Quant Focused Fund(G)-Direct Plan</t>
  </si>
  <si>
    <t>SBI Focused Equity Fund(G)-Direct Plan</t>
  </si>
  <si>
    <t>SBI Focused Equity Fund-Reg(G)</t>
  </si>
  <si>
    <t>Sundaram Select Focus(G)</t>
  </si>
  <si>
    <t>Sundaram Select Focus(G)-Direct Plan</t>
  </si>
  <si>
    <t>Tata Focused Equity Fund(G)-Direct Plan</t>
  </si>
  <si>
    <t>Tata Focused Equity Fund-Reg(G)</t>
  </si>
  <si>
    <t>Union Focused Fund(G)-Direct Plan</t>
  </si>
  <si>
    <t>Union Focused Fund-Reg(G)</t>
  </si>
  <si>
    <t xml:space="preserve">Category: Gilt Fund with 10 year constant duration </t>
  </si>
  <si>
    <t>Gilt Fund with 10 year constant duration</t>
  </si>
  <si>
    <t>DSP 10Y G-Sec Fund(G)-Direct Plan</t>
  </si>
  <si>
    <t>DSP 10Y G-Sec Fund-Reg(G)</t>
  </si>
  <si>
    <t>ICICI Pru Constant Maturity Gilt Fund(G)</t>
  </si>
  <si>
    <t>ICICI Pru Constant Maturity Gilt Fund(G)-Direct Plan</t>
  </si>
  <si>
    <t>IDFC G-Sec-Constant Maturity Plan(G)-Direct Plan</t>
  </si>
  <si>
    <t>IDFC G-Sec-Constant Maturity Plan-Reg(G)</t>
  </si>
  <si>
    <t>SBI Magnum Constant Maturity Fund(G)</t>
  </si>
  <si>
    <t>SBI Magnum Constant Maturity Fund(G)-Direct Plan</t>
  </si>
  <si>
    <t xml:space="preserve">Category: Gold </t>
  </si>
  <si>
    <t>Gold</t>
  </si>
  <si>
    <t>Aditya Birla SL Gold ETF</t>
  </si>
  <si>
    <t>Aditya Birla SL Gold Fund(G)</t>
  </si>
  <si>
    <t>Axis Gold ETF</t>
  </si>
  <si>
    <t>Axis Gold Fund-Reg(G)</t>
  </si>
  <si>
    <t>DSP World Gold Fund-Reg(G)</t>
  </si>
  <si>
    <t>HDFC Gold ETF</t>
  </si>
  <si>
    <t>HDFC Gold Fund(G)</t>
  </si>
  <si>
    <t>ICICI Pru Gold ETF</t>
  </si>
  <si>
    <t>ICICI Pru Regular Gold Savings Fund(FOF)(G)</t>
  </si>
  <si>
    <t>IDBI Gold ETF</t>
  </si>
  <si>
    <t>IDBI Gold Fund(G)</t>
  </si>
  <si>
    <t>Invesco India Gold ETF</t>
  </si>
  <si>
    <t>Invesco India Gold Fund(G)</t>
  </si>
  <si>
    <t>Kotak Gold ETF</t>
  </si>
  <si>
    <t>Kotak Gold Fund(G)</t>
  </si>
  <si>
    <t>Nippon India ETF Gold BeES</t>
  </si>
  <si>
    <t>Nippon India Gold Savings Fund(G)</t>
  </si>
  <si>
    <t>Quantum Gold Fund ETF</t>
  </si>
  <si>
    <t>Quantum Gold Saving Fund(G)-Direct Plan</t>
  </si>
  <si>
    <t>SBI Gold-Reg(G)</t>
  </si>
  <si>
    <t>SBI-ETF Gold</t>
  </si>
  <si>
    <t>UTI Gold ETF</t>
  </si>
  <si>
    <t xml:space="preserve">Category: Large &amp; Mid Cap </t>
  </si>
  <si>
    <t>Large &amp; Mid Cap</t>
  </si>
  <si>
    <t>Aditya Birla SL Equity Advantage Fund(D)</t>
  </si>
  <si>
    <t>Aditya Birla SL Equity Advantage Fund(D)-Direct Plan</t>
  </si>
  <si>
    <t>Axis Growth Opp Fund(G)-Direct Plan</t>
  </si>
  <si>
    <t>Axis Growth Opp Fund-Reg(G)</t>
  </si>
  <si>
    <t>BOI AXA Large &amp; Mid Cap Equity Fund(G)-Direct Plan</t>
  </si>
  <si>
    <t>BOI AXA Large &amp; Mid Cap Equity Fund-Reg(G)</t>
  </si>
  <si>
    <t>Canara Rob Emerg Equities Fund(G)-Direct Plan</t>
  </si>
  <si>
    <t>Canara Rob Emerg Equities Fund-Reg(G)</t>
  </si>
  <si>
    <t>DSP Equity Opportunities Fund(G)-Direct Plan</t>
  </si>
  <si>
    <t>DSP Equity Opportunities Fund-Reg(G)</t>
  </si>
  <si>
    <t>Edelweiss Large &amp; Mid Cap Fund(G)-Direct Plan</t>
  </si>
  <si>
    <t>Edelweiss Large &amp; Mid Cap Fund-Reg(G)</t>
  </si>
  <si>
    <t>Essel Large &amp; Midcap Fund(G)-Direct Plan</t>
  </si>
  <si>
    <t>Essel Large &amp; Midcap Fund-Reg(G)</t>
  </si>
  <si>
    <t>Franklin India Equity Advantage Fund(G)</t>
  </si>
  <si>
    <t>Franklin India Equity Advantage Fund(G)-Direct Plan</t>
  </si>
  <si>
    <t>HDFC Growth Opp Fund(G)-Direct Plan</t>
  </si>
  <si>
    <t>HDFC Growth Opp Fund-Reg(G)</t>
  </si>
  <si>
    <t>HSBC Large &amp; Mid Cap Equity Fund(G)-Direct Plan</t>
  </si>
  <si>
    <t>HSBC Large &amp; Mid Cap Equity Fund-Reg(G)</t>
  </si>
  <si>
    <t>ICICI Pru Large &amp; Mid Cap Fund(G)</t>
  </si>
  <si>
    <t>ICICI Pru Large &amp; Mid Cap Fund(G)-Direct Plan</t>
  </si>
  <si>
    <t>IDFC Core Equity Fund(G)-Direct Plan</t>
  </si>
  <si>
    <t>IDFC Core Equity Fund-Reg(G)</t>
  </si>
  <si>
    <t>Invesco India Growth Opp Fund(G)</t>
  </si>
  <si>
    <t>Invesco India Growth Opp Fund(G)-Direct Plan</t>
  </si>
  <si>
    <t>Kotak Equity Opp Fund(G)</t>
  </si>
  <si>
    <t>Kotak Equity Opp Fund(G)-Direct Plan</t>
  </si>
  <si>
    <t>L&amp;T Large and Midcap Fund(G)-Direct Plan</t>
  </si>
  <si>
    <t>L&amp;T Large and Midcap Fund-Reg(G)</t>
  </si>
  <si>
    <t>LIC MF Large &amp; Midcap Fund-(G)-Direct Plan</t>
  </si>
  <si>
    <t>LIC MF Large &amp; Midcap Fund-Reg(G)</t>
  </si>
  <si>
    <t>Mahindra Manulife Top 250 Nivesh Yojana(G)-Direct Plan</t>
  </si>
  <si>
    <t>Mahindra Manulife Top 250 Nivesh Yojana-Reg(G)</t>
  </si>
  <si>
    <t>Mirae Asset Emerging Bluechip(G)-Direct Plan</t>
  </si>
  <si>
    <t>Mirae Asset Emerging Bluechip-Reg(G)</t>
  </si>
  <si>
    <t>Motilal Oswal Large &amp; Midcap Fund(G)-Direct Plan</t>
  </si>
  <si>
    <t>Motilal Oswal Large &amp; Midcap Fund-Reg(G)</t>
  </si>
  <si>
    <t>Nippon India Vision Fund(G)</t>
  </si>
  <si>
    <t>Nippon India Vision Fund(G)-Direct Plan</t>
  </si>
  <si>
    <t>Principal Emerging Bluechip Fund(G)</t>
  </si>
  <si>
    <t>Principal Emerging Bluechip Fund(G)-Direct Plan</t>
  </si>
  <si>
    <t>Quant Large &amp; Mid Cap Fund(G)</t>
  </si>
  <si>
    <t>Quant Large &amp; Mid Cap Fund(G)-Direct Plan</t>
  </si>
  <si>
    <t>SBI Large &amp; Midcap Fund(D)-Direct Plan</t>
  </si>
  <si>
    <t>SBI Large &amp; Midcap Fund-Reg(D)</t>
  </si>
  <si>
    <t>Sundaram Large and Mid Cap Fund(G)</t>
  </si>
  <si>
    <t>Sundaram Large and Mid Cap Fund(G)-Direct Plan</t>
  </si>
  <si>
    <t>Tata Large &amp; Mid Cap Fund(G)</t>
  </si>
  <si>
    <t>Tata Large &amp; Mid Cap Fund(G)-Direct Plan</t>
  </si>
  <si>
    <t>Union Large &amp; Midcap Fund(G)-Direct Plan</t>
  </si>
  <si>
    <t>Union Large &amp; Midcap Fund-Reg(G)</t>
  </si>
  <si>
    <t>UTI Core Equity Fund(G)-Direct Plan</t>
  </si>
  <si>
    <t>UTI Core Equity Fund-Reg(G)</t>
  </si>
  <si>
    <t xml:space="preserve">Category: Large Cap Fund </t>
  </si>
  <si>
    <t>Large Cap Fund</t>
  </si>
  <si>
    <t>Aditya Birla SL Frontline Equity Fund(G)</t>
  </si>
  <si>
    <t>Aditya Birla SL Frontline Equity Fund(G)-Direct Plan</t>
  </si>
  <si>
    <t>Axis Bluechip Fund(G)-Direct Plan</t>
  </si>
  <si>
    <t>Axis Bluechip Fund-Reg(G)</t>
  </si>
  <si>
    <t>Baroda Large Cap Fund(G)</t>
  </si>
  <si>
    <t>Baroda Large Cap Fund(G)-Direct Plan</t>
  </si>
  <si>
    <t>BNP Paribas Large Cap Fund(G)</t>
  </si>
  <si>
    <t>BNP Paribas Large Cap Fund(G)-Direct Plan</t>
  </si>
  <si>
    <t>Canara Rob Bluechip Equity Fund(G)-Direct Plan</t>
  </si>
  <si>
    <t>Canara Rob Bluechip Equity Fund-Reg(G)</t>
  </si>
  <si>
    <t>DSP Top 100 Equity Fund(G)-Direct Plan</t>
  </si>
  <si>
    <t>DSP Top 100 Equity Fund-Reg(G)</t>
  </si>
  <si>
    <t>Edelweiss Large Cap Fund(G)</t>
  </si>
  <si>
    <t>Edelweiss Large Cap Fund(G)-Direct Plan</t>
  </si>
  <si>
    <t>Essel Large Cap Equity Fund(G)</t>
  </si>
  <si>
    <t>Essel Large Cap Equity Fund(G)-Direct Plan</t>
  </si>
  <si>
    <t>Franklin India Bluechip Fund(G)</t>
  </si>
  <si>
    <t>Franklin India Bluechip Fund(G)-Direct Plan</t>
  </si>
  <si>
    <t>HDFC Top 100 Fund(G)</t>
  </si>
  <si>
    <t>HDFC Top 100 Fund(G)-Direct Plan</t>
  </si>
  <si>
    <t>HSBC Large Cap Equity Fund(G)</t>
  </si>
  <si>
    <t>HSBC Large Cap Equity Fund(G)-Direct Plan</t>
  </si>
  <si>
    <t>ICICI Pru Bluechip Fund(G)</t>
  </si>
  <si>
    <t>ICICI Pru Bluechip Fund(G)-Direct Plan</t>
  </si>
  <si>
    <t>IDBI India Top 100 Equity Fund(G)</t>
  </si>
  <si>
    <t>IDBI India Top 100 Equity Fund(G)-Direct Plan</t>
  </si>
  <si>
    <t>IDFC Large Cap Fund(G)-Direct Plan</t>
  </si>
  <si>
    <t>IDFC Large Cap Fund-Reg(G)</t>
  </si>
  <si>
    <t>Indiabulls Blue Chip Fund(G)</t>
  </si>
  <si>
    <t>Indiabulls Blue Chip Fund(G)-Direct Plan</t>
  </si>
  <si>
    <t>Invesco India Largecap Fund(G)</t>
  </si>
  <si>
    <t>Invesco India Largecap Fund(G)-Direct Plan</t>
  </si>
  <si>
    <t>JM Large Cap Fund(G)</t>
  </si>
  <si>
    <t>JM Large Cap Fund(G)-Direct Plan</t>
  </si>
  <si>
    <t>Kotak Bluechip Fund(D)</t>
  </si>
  <si>
    <t>Kotak Bluechip Fund(D)-Direct Plan</t>
  </si>
  <si>
    <t>L&amp;T India Large Cap Fund(G)-Direct Plan</t>
  </si>
  <si>
    <t>L&amp;T India Large Cap Fund-Reg(G)</t>
  </si>
  <si>
    <t>LIC MF Large Cap Fund(G)</t>
  </si>
  <si>
    <t>LIC MF Large Cap Fund(G)-Direct Plan</t>
  </si>
  <si>
    <t>Mahindra Manulife Large Cap Pragati Yojana(G)-Direct Plan</t>
  </si>
  <si>
    <t>Mahindra Manulife Large Cap Pragati Yojana-Reg(G)</t>
  </si>
  <si>
    <t>Mirae Asset Large Cap Fund(G)-Direct Plan</t>
  </si>
  <si>
    <t>Mirae Asset Large Cap Fund-Reg(G)</t>
  </si>
  <si>
    <t>Nippon India Large Cap Fund(G)</t>
  </si>
  <si>
    <t>Nippon India Large Cap Fund(G)-Direct Plan</t>
  </si>
  <si>
    <t>PGIM India Large Cap Fund(G)</t>
  </si>
  <si>
    <t>PGIM India Large Cap Fund(G)-Direct Plan</t>
  </si>
  <si>
    <t>SBI BlueChip Fund(G)-Direct Plan</t>
  </si>
  <si>
    <t>SBI BlueChip Fund-Reg(G)</t>
  </si>
  <si>
    <t>Tata Large Cap Fund(G)</t>
  </si>
  <si>
    <t>Tata Large Cap Fund(G)-Direct Plan</t>
  </si>
  <si>
    <t>Taurus Largecap Equity Fund(G)-Direct Plan</t>
  </si>
  <si>
    <t>Taurus Largecap Equity Fund-Reg(G)</t>
  </si>
  <si>
    <t>Union Largecap Fund(G)-Direct Plan</t>
  </si>
  <si>
    <t>Union Largecap Fund-Reg(G)</t>
  </si>
  <si>
    <t>UTI Mastershare(D)-Direct Plan</t>
  </si>
  <si>
    <t>UTI Mastershare-Reg(D)</t>
  </si>
  <si>
    <t>DSP Liquid ETF</t>
  </si>
  <si>
    <t>ICICI Pru Liquid ETF</t>
  </si>
  <si>
    <t>Nippon India ETF Liquid BeES</t>
  </si>
  <si>
    <t>Taurus Investor Education Pool - Unclaimed Div(G)</t>
  </si>
  <si>
    <t xml:space="preserve">Category: Long Duration </t>
  </si>
  <si>
    <t>Long Duration</t>
  </si>
  <si>
    <t>ICICI Pru Long Term Bond Fund(G)</t>
  </si>
  <si>
    <t>ICICI Pru Long Term Bond Fund(G)-Direct Plan</t>
  </si>
  <si>
    <t>Nippon India Nivesh Lakshya Fund(G)</t>
  </si>
  <si>
    <t>Nippon India Nivesh Lakshya Fund(G)-Direct Plan</t>
  </si>
  <si>
    <t xml:space="preserve">Category: Low Duration </t>
  </si>
  <si>
    <t>Low Duration</t>
  </si>
  <si>
    <t>Aditya Birla SL Low Duration Fund(G)</t>
  </si>
  <si>
    <t>Aditya Birla SL Low Duration Fund(G)-Direct Plan</t>
  </si>
  <si>
    <t>Axis Treasury Advantage Fund(G)-Direct Plan</t>
  </si>
  <si>
    <t>Axis Treasury Advantage Fund-Reg(G)</t>
  </si>
  <si>
    <t>Baroda Treasury Adv Fund(G)</t>
  </si>
  <si>
    <t>Baroda Treasury Adv Fund(G)-Direct Plan</t>
  </si>
  <si>
    <t>Baroda Treasury Adv Fund-Segregated Portfolio 1(G)</t>
  </si>
  <si>
    <t>Baroda Treasury Adv Fund-Segregated Portfolio 1(G)-Direct Plan</t>
  </si>
  <si>
    <t>BNP Paribas Low Duration Fund(G)</t>
  </si>
  <si>
    <t>BNP Paribas Low Duration Fund(G)-Direct Plan</t>
  </si>
  <si>
    <t>Canara Rob Savings Fund(G)-Direct Plan</t>
  </si>
  <si>
    <t>Canara Rob Savings Fund-Reg(G)</t>
  </si>
  <si>
    <t>DSP Low Duration Fund(G)-Direct Plan</t>
  </si>
  <si>
    <t>DSP Low Duration Fund-Reg(G)</t>
  </si>
  <si>
    <t>Edelweiss Low Duration Fund(G)-Direct Plan</t>
  </si>
  <si>
    <t>Edelweiss Low Duration Fund-Reg(G)</t>
  </si>
  <si>
    <t>Franklin India Low Duration Fund(MD)</t>
  </si>
  <si>
    <t>Franklin India Low Duration Fund(MD)-Direct Plan</t>
  </si>
  <si>
    <t>Franklin India Low Duration Fund-Segregated Portfolio 1-(MD)</t>
  </si>
  <si>
    <t>Franklin India Low Duration Fund-Segregated Portfolio 1-(MD)-Direct Plan</t>
  </si>
  <si>
    <t>Franklin India Low Duration Fund-Segregated Portfolio 2-(MD)</t>
  </si>
  <si>
    <t>Franklin India Low Duration Fund-Segregated Portfolio 2-(MD)-Direct Plan</t>
  </si>
  <si>
    <t>HDFC Low Duration Fund(G)</t>
  </si>
  <si>
    <t>HDFC Low Duration Fund(G)-Direct Plan</t>
  </si>
  <si>
    <t>HSBC Low Duration Fund(G)</t>
  </si>
  <si>
    <t>HSBC Low Duration Fund(G)-Direct Plan</t>
  </si>
  <si>
    <t>ICICI Pru Savings Fund(G)</t>
  </si>
  <si>
    <t>ICICI Pru Savings Fund(G)-Direct Plan</t>
  </si>
  <si>
    <t>IDFC Low Duration Fund(G)-Direct Plan</t>
  </si>
  <si>
    <t>IDFC Low Duration Fund-Reg(G)</t>
  </si>
  <si>
    <t>Invesco India Treasury Advantage Fund(G)</t>
  </si>
  <si>
    <t>Invesco India Treasury Advantage Fund(G)-Direct Plan</t>
  </si>
  <si>
    <t>JM Low Duration Fund(G)</t>
  </si>
  <si>
    <t>JM Low Duration Fund(G)-Direct Plan</t>
  </si>
  <si>
    <t>Kotak Low Duration Fund(G)</t>
  </si>
  <si>
    <t>Kotak Low Duration Fund(G)-Direct Plan</t>
  </si>
  <si>
    <t>L&amp;T Low Duration Fund(G)-Direct Plan</t>
  </si>
  <si>
    <t>L&amp;T Low Duration Fund-Reg(G)</t>
  </si>
  <si>
    <t>LIC MF Savings Fund(G)</t>
  </si>
  <si>
    <t>LIC MF Savings Fund(G)-Direct Plan</t>
  </si>
  <si>
    <t>Mahindra Manulife Low Duration Fund(G)-Direct Plan</t>
  </si>
  <si>
    <t>Mahindra Manulife Low Duration Fund-Reg(G)</t>
  </si>
  <si>
    <t>Mirae Asset Savings Fund(G)-Direct Plan</t>
  </si>
  <si>
    <t>Mirae Asset Savings Fund-Reg Savings Plan(G)</t>
  </si>
  <si>
    <t>Nippon India Low Duration Fund(G)</t>
  </si>
  <si>
    <t>Nippon India Low Duration Fund(G)-Direct Plan</t>
  </si>
  <si>
    <t>PGIM India Low Duration Fund(G)</t>
  </si>
  <si>
    <t>PGIM India Low Duration Fund(G)-Direct Plan</t>
  </si>
  <si>
    <t>Principal Low Duration Fund(G)</t>
  </si>
  <si>
    <t>Principal Low Duration Fund(G)-Direct Plan</t>
  </si>
  <si>
    <t>SBI Magnum Low Duration Fund(G)</t>
  </si>
  <si>
    <t>SBI Magnum Low Duration Fund(G)-Direct Plan</t>
  </si>
  <si>
    <t>Sundaram Low Duration Fund(G)-Direct Plan</t>
  </si>
  <si>
    <t>Sundaram Low Duration Fund-Reg(G)</t>
  </si>
  <si>
    <t>Tata Treasury Advantage Fund(G)</t>
  </si>
  <si>
    <t>Tata Treasury Advantage Fund(G)(Segregated Portfolio 1)</t>
  </si>
  <si>
    <t>Tata Treasury Advantage Fund(G)-Direct Plan</t>
  </si>
  <si>
    <t>Tata Treasury Advantage Fund(G)-Direct Plan(Segregated Portfolio 1)</t>
  </si>
  <si>
    <t>UTI Treasury Advantage Fund(G)-Direct Plan</t>
  </si>
  <si>
    <t>UTI Treasury Advantage Fund-Reg(G)</t>
  </si>
  <si>
    <t xml:space="preserve">Category: Medium Duration </t>
  </si>
  <si>
    <t>Medium Duration</t>
  </si>
  <si>
    <t>Aditya Birla SL Medium Term Plan(G)-Direct Plan</t>
  </si>
  <si>
    <t>Aditya Birla SL Medium Term Plan-Reg(G)</t>
  </si>
  <si>
    <t>Aditya Birla SL Medium Term Plan-Segregated Portfolio 1-(G)-Direct Plan</t>
  </si>
  <si>
    <t>Aditya Birla SL Medium Term Plan-Segregated Portfolio 1-Reg(G)</t>
  </si>
  <si>
    <t>Axis Strategic Bond Fund(G)-Direct Plan</t>
  </si>
  <si>
    <t>Axis Strategic Bond Fund-Reg(G)</t>
  </si>
  <si>
    <t>BNP Paribas Medium Term Fund(G)</t>
  </si>
  <si>
    <t>BNP Paribas Medium Term Fund(G)-Direct Plan</t>
  </si>
  <si>
    <t>DSP Bond Fund(G)-Direct Plan</t>
  </si>
  <si>
    <t>DSP Bond Fund-Reg(G)</t>
  </si>
  <si>
    <t>Franklin India Income Opp Fund(G)-Segregated Portfolio 1-(G)</t>
  </si>
  <si>
    <t>Franklin India Income Opp Fund(G)-Segregated Portfolio 1-(G)-Direct Plan</t>
  </si>
  <si>
    <t>Franklin India Income Opp Fund(G)-Segregated Portfolio 2-(G)</t>
  </si>
  <si>
    <t>Franklin India Income Opp Fund(G)-Segregated Portfolio 2-(G)-Direct Plan</t>
  </si>
  <si>
    <t>Franklin India Income Opportunities Fund(G)</t>
  </si>
  <si>
    <t>Franklin India Income Opportunities Fund(G)-Direct Plan</t>
  </si>
  <si>
    <t>HDFC Medium Term Debt Fund(G)</t>
  </si>
  <si>
    <t>HDFC Medium Term Debt Fund(G)-Direct Plan</t>
  </si>
  <si>
    <t>ICICI Pru Medium Term Bond Fund(G)</t>
  </si>
  <si>
    <t>ICICI Pru Medium Term Bond Fund(G)-Direct Plan</t>
  </si>
  <si>
    <t>IDFC Bond Fund - Medium Term Plan(G)-Direct Plan</t>
  </si>
  <si>
    <t>IDFC Bond Fund - Medium Term Plan-Reg(G)</t>
  </si>
  <si>
    <t>Indiabulls Income Fund(G)-Direct Plan</t>
  </si>
  <si>
    <t>Indiabulls Income Fund-Reg(G)</t>
  </si>
  <si>
    <t>Kotak Medium Term Fund(G)</t>
  </si>
  <si>
    <t>Kotak Medium Term Fund(G)-Direct Plan</t>
  </si>
  <si>
    <t>L&amp;T Resurgent India Bond Fund(G)-Direct Plan</t>
  </si>
  <si>
    <t>L&amp;T Resurgent India Bond Fund-Reg(G)</t>
  </si>
  <si>
    <t>Nippon India Strategic Debt Fund(G)</t>
  </si>
  <si>
    <t>Nippon India Strategic Debt Fund(G)-Direct Plan</t>
  </si>
  <si>
    <t>Nippon India Strategic Debt Fund-Segregated Portfolio 1-(G)</t>
  </si>
  <si>
    <t>Nippon India Strategic Debt Fund-Segregated Portfolio 1-(G)-Direct Plan</t>
  </si>
  <si>
    <t>Nippon India Strategic Debt Fund-Segregated Portfolio 2-(G)</t>
  </si>
  <si>
    <t>Nippon India Strategic Debt Fund-Segregated Portfolio 2-(G)-Direct Plan</t>
  </si>
  <si>
    <t>SBI Magnum Medium Duration Fund(G)-Direct Plan</t>
  </si>
  <si>
    <t>SBI Magnum Medium Duration Fund-Reg(G)</t>
  </si>
  <si>
    <t>Sundaram Medium Term Bond Fund(G)</t>
  </si>
  <si>
    <t>Sundaram Medium Term Bond Fund(G)-Direct Plan</t>
  </si>
  <si>
    <t>Tata Medium Term Fund(G)-Direct Plan</t>
  </si>
  <si>
    <t>Tata Medium Term Fund(G)-Direct Plan(Segregated Portfolio 1)</t>
  </si>
  <si>
    <t>Tata Medium Term Fund-Reg(G)</t>
  </si>
  <si>
    <t>Tata Medium Term Fund-Reg(G)(Segregated Portfolio 1)</t>
  </si>
  <si>
    <t>UTI Medium Term Fund (Segregated - 06032020)(G)-Direct Plan</t>
  </si>
  <si>
    <t>UTI Medium Term Fund (Segregated - 06032020)-Reg(G)</t>
  </si>
  <si>
    <t>UTI Medium Term Fund (Segregated - 17022020)(G)-Direct Plan</t>
  </si>
  <si>
    <t>UTI Medium Term Fund (Segregated - 17022020)-Reg(G)</t>
  </si>
  <si>
    <t>UTI Medium Term Fund(G)-Direct Plan</t>
  </si>
  <si>
    <t>UTI Medium Term Fund-Reg(G)</t>
  </si>
  <si>
    <t xml:space="preserve">Category: Medium to Long Duration </t>
  </si>
  <si>
    <t>Medium to Long Duration</t>
  </si>
  <si>
    <t>Aditya Birla SL Income Fund(G)</t>
  </si>
  <si>
    <t>Aditya Birla SL Income Fund(G)-Direct Plan</t>
  </si>
  <si>
    <t>Canara Rob Income Fund(G)-Direct Plan</t>
  </si>
  <si>
    <t>Canara Rob Income Fund-Reg(G)</t>
  </si>
  <si>
    <t>HDFC Income Fund(G)</t>
  </si>
  <si>
    <t>HDFC Income Fund(G)-Direct Plan</t>
  </si>
  <si>
    <t>HSBC Debt Fund(G)</t>
  </si>
  <si>
    <t>HSBC Debt Fund(G)-Direct Plan</t>
  </si>
  <si>
    <t>ICICI Pru Bond Fund(G)</t>
  </si>
  <si>
    <t>ICICI Pru Bond Fund(G)-Direct Plan</t>
  </si>
  <si>
    <t>IDFC Bond Fund - Income Plan(G)-Direct Plan</t>
  </si>
  <si>
    <t>IDFC Bond Fund - Income Plan-Reg(G)</t>
  </si>
  <si>
    <t>JM Income Fund(G)</t>
  </si>
  <si>
    <t>JM Income Fund(G)-Direct Plan</t>
  </si>
  <si>
    <t>Kotak Bond Fund(G)-Direct Plan</t>
  </si>
  <si>
    <t>Kotak Bond Fund-Reg(G)</t>
  </si>
  <si>
    <t>LIC MF Bond Fund(G)</t>
  </si>
  <si>
    <t>LIC MF Bond Fund(G)-Direct Plan</t>
  </si>
  <si>
    <t>Nippon India Income Fund(G)</t>
  </si>
  <si>
    <t>Nippon India Income Fund(G)-Direct Plan</t>
  </si>
  <si>
    <t>SBI Magnum Income Fund(G)-Direct Plan</t>
  </si>
  <si>
    <t>SBI Magnum Income Fund-Reg(G)</t>
  </si>
  <si>
    <t>Tata Income Fund(G)-Direct Plan</t>
  </si>
  <si>
    <t>Tata Income Fund-Reg(G)</t>
  </si>
  <si>
    <t>UTI Bond Fund (Segregated - 17022020)(G)-Direct Plan</t>
  </si>
  <si>
    <t>UTI Bond Fund (Segregated - 17022020)-Reg(G)</t>
  </si>
  <si>
    <t>UTI Bond Fund(G)-Direct Plan</t>
  </si>
  <si>
    <t>UTI Bond Fund-Reg(G)</t>
  </si>
  <si>
    <t xml:space="preserve">Category: Mid Cap Fund </t>
  </si>
  <si>
    <t>Mid Cap Fund</t>
  </si>
  <si>
    <t>Aditya Birla SL Midcap Fund(G)</t>
  </si>
  <si>
    <t>Aditya Birla SL Midcap Fund(G)-Direct Plan</t>
  </si>
  <si>
    <t>Axis Midcap Fund(G)-Direct Plan</t>
  </si>
  <si>
    <t>Axis Midcap Fund-Reg(G)</t>
  </si>
  <si>
    <t>Baroda Mid-cap Fund(G)</t>
  </si>
  <si>
    <t>Baroda Mid-cap Fund(G)-Direct Plan</t>
  </si>
  <si>
    <t>BNP Paribas Mid Cap Fund(G)</t>
  </si>
  <si>
    <t>BNP Paribas Mid Cap Fund(G)-Direct Plan</t>
  </si>
  <si>
    <t>DSP Midcap Fund(G)-Direct Plan</t>
  </si>
  <si>
    <t>DSP Midcap Fund-Reg(G)</t>
  </si>
  <si>
    <t>Edelweiss Mid Cap Fund(G)-Direct Plan</t>
  </si>
  <si>
    <t>Edelweiss Mid Cap Fund-Reg(G)</t>
  </si>
  <si>
    <t>Franklin India Prima Fund(G)</t>
  </si>
  <si>
    <t>Franklin India Prima Fund(G)-Direct Plan</t>
  </si>
  <si>
    <t>HDFC Mid-Cap Opportunities Fund(G)</t>
  </si>
  <si>
    <t>HDFC Mid-Cap Opportunities Fund(G)-Direct Plan</t>
  </si>
  <si>
    <t>ICICI Pru Midcap Fund(G)</t>
  </si>
  <si>
    <t>ICICI Pru Midcap Fund(G)-Direct Plan</t>
  </si>
  <si>
    <t>IDBI Midcap Fund(G)</t>
  </si>
  <si>
    <t>IDBI Midcap Fund(G)-Direct Plan</t>
  </si>
  <si>
    <t>Invesco India Midcap Fund(G)</t>
  </si>
  <si>
    <t>Invesco India Midcap Fund(G)-Direct Plan</t>
  </si>
  <si>
    <t>Kotak Emerging Equity Fund(G)</t>
  </si>
  <si>
    <t>Kotak Emerging Equity Fund(G)-Direct Plan</t>
  </si>
  <si>
    <t>L&amp;T Midcap Fund(G)-Direct Plan</t>
  </si>
  <si>
    <t>L&amp;T Midcap Fund-Reg(G)</t>
  </si>
  <si>
    <t>Mahindra Manulife Mid Cap Unnati Yojana-(G)-Direct Plan</t>
  </si>
  <si>
    <t>Mahindra Manulife Mid Cap Unnati Yojana-Reg(G)</t>
  </si>
  <si>
    <t>Mirae Asset Midcap Fund(G)-Direct Plan</t>
  </si>
  <si>
    <t>Mirae Asset Midcap Fund-Reg(G)</t>
  </si>
  <si>
    <t>Motilal Oswal Midcap 30 Fund(G)-Direct Plan</t>
  </si>
  <si>
    <t>Motilal Oswal Midcap 30 Fund-Reg(G)</t>
  </si>
  <si>
    <t>Nippon India Growth Fund(G)</t>
  </si>
  <si>
    <t>Nippon India Growth Fund(G)-Direct Plan</t>
  </si>
  <si>
    <t>PGIM India Midcap Opp Fund(G)-Direct Plan</t>
  </si>
  <si>
    <t>PGIM India Midcap Opp Fund-Reg(G)</t>
  </si>
  <si>
    <t>Principal Midcap Fund(G)-Direct Plan</t>
  </si>
  <si>
    <t>Principal Midcap Fund-Reg(G)</t>
  </si>
  <si>
    <t>Quant Mid Cap Fund(G)</t>
  </si>
  <si>
    <t>Quant Mid Cap Fund(G)-Direct Plan</t>
  </si>
  <si>
    <t>SBI Magnum Midcap Fund(G)-Direct Plan</t>
  </si>
  <si>
    <t>SBI Magnum Midcap Fund-Reg(G)</t>
  </si>
  <si>
    <t>Sundaram Mid Cap Fund(G)</t>
  </si>
  <si>
    <t>Sundaram Mid Cap Fund(G)-Direct Plan</t>
  </si>
  <si>
    <t>Tata Mid Cap Growth Fund(G)</t>
  </si>
  <si>
    <t>Tata Mid Cap Growth Fund(G)-Direct Plan</t>
  </si>
  <si>
    <t>Taurus Discovery (Midcap) Fund(G)-Direct Plan</t>
  </si>
  <si>
    <t>Taurus Discovery (Midcap) Fund-Reg(G)</t>
  </si>
  <si>
    <t>Union Midcap Fund(G)-Direct Plan</t>
  </si>
  <si>
    <t>Union Midcap Fund-Reg(G)</t>
  </si>
  <si>
    <t>UTI Mid Cap Fund(D)-Direct Plan</t>
  </si>
  <si>
    <t>UTI Mid Cap Fund-Reg(D)</t>
  </si>
  <si>
    <t xml:space="preserve">Category: Money Market </t>
  </si>
  <si>
    <t>Money Market</t>
  </si>
  <si>
    <t>Aditya Birla SL Money Manager Fund(G)</t>
  </si>
  <si>
    <t>Aditya Birla SL Money Manager Fund(G)-Direct Plan</t>
  </si>
  <si>
    <t>Axis Money Market Fund(G)-Direct Plan</t>
  </si>
  <si>
    <t>Axis Money Market Fund-Reg(G)</t>
  </si>
  <si>
    <t>Baroda Money Market Fund(G)-Direct Plan</t>
  </si>
  <si>
    <t>Baroda Money Market Fund-Reg(G)</t>
  </si>
  <si>
    <t>DSP Savings Fund(G)-Direct Plan</t>
  </si>
  <si>
    <t>DSP Savings Fund-Reg(G)</t>
  </si>
  <si>
    <t>Franklin India Savings Fund(G)</t>
  </si>
  <si>
    <t>Franklin India Savings Fund(G)-Direct Plan</t>
  </si>
  <si>
    <t>HDFC Money Market Fund(G)</t>
  </si>
  <si>
    <t>HDFC Money Market Fund(G)-Direct Plan</t>
  </si>
  <si>
    <t>ICICI Pru Money Market Fund(G)</t>
  </si>
  <si>
    <t>ICICI Pru Money Market Fund(G)-Direct Plan</t>
  </si>
  <si>
    <t>IDFC Money Manager Fund(G)-Direct Plan</t>
  </si>
  <si>
    <t>IDFC Money Manager Fund-Reg(G)</t>
  </si>
  <si>
    <t>Indiabulls Savings Fund(G)-Direct Plan</t>
  </si>
  <si>
    <t>Indiabulls Savings Fund-Reg(G)</t>
  </si>
  <si>
    <t>Invesco India Money Market Fund(G)</t>
  </si>
  <si>
    <t>Invesco India Money Market Fund(G)-Direct Plan</t>
  </si>
  <si>
    <t>JM Money Market Fund(G)</t>
  </si>
  <si>
    <t>JM Money Market Fund(G)-Direct Plan</t>
  </si>
  <si>
    <t>Kotak Money Market Fund(G)</t>
  </si>
  <si>
    <t>Kotak Money Market Fund(G)-Direct Plan</t>
  </si>
  <si>
    <t>L&amp;T Money Market Fund(G)-Direct Plan</t>
  </si>
  <si>
    <t>L&amp;T Money Market Fund-Reg(G)</t>
  </si>
  <si>
    <t>Nippon India Money Market Fund(G)</t>
  </si>
  <si>
    <t>Nippon India Money Market Fund(G)-Direct Plan</t>
  </si>
  <si>
    <t>PGIM India Money Market Fund(G)-Direct Plan</t>
  </si>
  <si>
    <t>PGIM India Money Market Fund-Reg(G)</t>
  </si>
  <si>
    <t>Quant Money Market Fund(G)</t>
  </si>
  <si>
    <t>Quant Money Market Fund(G)-Direct Plan</t>
  </si>
  <si>
    <t>SBI Savings Fund(G)-Direct Plan</t>
  </si>
  <si>
    <t>SBI Savings Fund-Reg(G)</t>
  </si>
  <si>
    <t>Sundaram Money Market Fund(G)-Direct Plan</t>
  </si>
  <si>
    <t>Sundaram Money Market Fund-Reg(G)</t>
  </si>
  <si>
    <t>Tata Money Market Fund(G)-Direct Plan</t>
  </si>
  <si>
    <t>Tata Money Market Fund-Reg(G)</t>
  </si>
  <si>
    <t>UTI Money Market Fund(G)-Direct Plan</t>
  </si>
  <si>
    <t>UTI Money Market Fund-Reg(G)</t>
  </si>
  <si>
    <t xml:space="preserve">Category: Multi Asset Allocation </t>
  </si>
  <si>
    <t>Multi Asset Allocation</t>
  </si>
  <si>
    <t>Axis Triple Advantage Fund(G)-Direct Plan</t>
  </si>
  <si>
    <t>Axis Triple Advantage Fund-Reg(G)</t>
  </si>
  <si>
    <t>Essel 3 in 1 Fund(G)</t>
  </si>
  <si>
    <t>Essel 3 in 1 Fund(G)-Direct Plan</t>
  </si>
  <si>
    <t>HDFC Multi-Asset Fund(G)</t>
  </si>
  <si>
    <t>HDFC Multi-Asset Fund(G)-Direct Plan</t>
  </si>
  <si>
    <t>ICICI Pru Multi-Asset Fund(G)</t>
  </si>
  <si>
    <t>ICICI Pru Multi-Asset Fund(G)-Direct Plan</t>
  </si>
  <si>
    <t>Quant Multi Asset Fund(G)</t>
  </si>
  <si>
    <t>Quant Multi Asset Fund(G)-Direct Plan</t>
  </si>
  <si>
    <t>SBI Multi Asset Allocation Fund(G)-Direct Plan</t>
  </si>
  <si>
    <t>SBI Multi Asset Allocation Fund-Reg(G)</t>
  </si>
  <si>
    <t>Tata Multi Asset Opp Fund(G)-Direct Plan</t>
  </si>
  <si>
    <t>Tata Multi Asset Opp Fund-Reg(G)</t>
  </si>
  <si>
    <t>UTI Multi Asset Fund(G)-Direct Plan</t>
  </si>
  <si>
    <t>UTI Multi Asset Fund-Reg(G)</t>
  </si>
  <si>
    <t xml:space="preserve">Category: Multi Cap Fund </t>
  </si>
  <si>
    <t>Multi Cap Fund</t>
  </si>
  <si>
    <t>Aditya Birla SL Equity Fund(G)</t>
  </si>
  <si>
    <t>Aditya Birla SL Equity Fund(G)-Direct Plan</t>
  </si>
  <si>
    <t>Axis Multicap Fund(G)-Direct Plan</t>
  </si>
  <si>
    <t>Axis Multicap Fund-Reg(G)</t>
  </si>
  <si>
    <t>Baroda Multi Cap Fund(G)</t>
  </si>
  <si>
    <t>Baroda Multi Cap Fund(G)-Direct Plan</t>
  </si>
  <si>
    <t>BNP Paribas Multi Cap Fund(G)</t>
  </si>
  <si>
    <t>BNP Paribas Multi Cap Fund(G)-Direct Plan</t>
  </si>
  <si>
    <t>BOI AXA Multi Cap Fund-Reg(G)</t>
  </si>
  <si>
    <t>Canara Rob Equity Diver Fund(G)-Direct Plan</t>
  </si>
  <si>
    <t>Canara Rob Equity Diver Fund-Reg(G)</t>
  </si>
  <si>
    <t>DSP Equity Fund(D)-Direct Plan</t>
  </si>
  <si>
    <t>DSP Equity Fund-Reg(D)</t>
  </si>
  <si>
    <t>Edelweiss Multi-Cap Fund(G)-Direct Plan</t>
  </si>
  <si>
    <t>Edelweiss Multi-Cap Fund-Reg(G)</t>
  </si>
  <si>
    <t>Essel Multi Cap Fund(G)-Direct Plan</t>
  </si>
  <si>
    <t>Essel Multi Cap Fund-Reg(G)</t>
  </si>
  <si>
    <t>Franklin India Equity Fund(G)</t>
  </si>
  <si>
    <t>Franklin India Equity Fund(G)-Direct Plan</t>
  </si>
  <si>
    <t>HDFC Equity Fund(G)</t>
  </si>
  <si>
    <t>HDFC Equity Fund(G)-Direct Plan</t>
  </si>
  <si>
    <t>HSBC Multi Cap Equity Fund(G)</t>
  </si>
  <si>
    <t>HSBC Multi Cap Equity Fund(G)-Direct Plan</t>
  </si>
  <si>
    <t>ICICI Pru Multicap Fund(G)</t>
  </si>
  <si>
    <t>ICICI Pru Multicap Fund(G)-Direct Plan</t>
  </si>
  <si>
    <t>IDBI Diversified Equity Fund(G)</t>
  </si>
  <si>
    <t>IDBI Diversified Equity Fund(G)-Direct Plan</t>
  </si>
  <si>
    <t>IDFC Multi Cap Fund(G)-Direct Plan</t>
  </si>
  <si>
    <t>IDFC Multi Cap Fund-Reg(G)</t>
  </si>
  <si>
    <t>Indiabulls Multi Cap Fund-Reg(G)</t>
  </si>
  <si>
    <t>Invesco India Multicap Fund(G)</t>
  </si>
  <si>
    <t>Invesco India Multicap Fund(G)-Direct Plan</t>
  </si>
  <si>
    <t>ITI Multi-Cap Fund(G)-Direct Plan</t>
  </si>
  <si>
    <t>ITI Multi-Cap Fund-Reg(G)</t>
  </si>
  <si>
    <t>JM Multicap Fund(G)</t>
  </si>
  <si>
    <t>JM Multicap Fund(G)-Direct Plan</t>
  </si>
  <si>
    <t>Kotak Standard Multicap Fund(G)</t>
  </si>
  <si>
    <t>Kotak Standard Multicap Fund(G)-Direct Plan</t>
  </si>
  <si>
    <t>L&amp;T Equity Fund(G)-Direct Plan</t>
  </si>
  <si>
    <t>L&amp;T Equity Fund-Reg(G)</t>
  </si>
  <si>
    <t>LIC MF Multi Cap Fund(G)</t>
  </si>
  <si>
    <t>LIC MF Multi Cap Fund(G)-Direct Plan</t>
  </si>
  <si>
    <t>Mahindra Manulife Multi Cap Badhat Yojana(G)-Direct Plan</t>
  </si>
  <si>
    <t>Mahindra Manulife Multi Cap Badhat Yojana-Reg(G)</t>
  </si>
  <si>
    <t>Motilal Oswal Multicap 35 Fund(G)-Direct Plan</t>
  </si>
  <si>
    <t>Motilal Oswal Multicap 35 Fund-Reg(G)</t>
  </si>
  <si>
    <t>Nippon India Multi Cap Fund(G)</t>
  </si>
  <si>
    <t>Nippon India Multi Cap Fund(G)-Direct Plan</t>
  </si>
  <si>
    <t>Parag Parikh Long Term Equity Fund(G)-Direct Plan</t>
  </si>
  <si>
    <t>Parag Parikh Long Term Equity Fund-Reg(G)</t>
  </si>
  <si>
    <t>PGIM India Diversified Equity Fund(G)-Direct Plan</t>
  </si>
  <si>
    <t>PGIM India Diversified Equity Fund-Reg(G)</t>
  </si>
  <si>
    <t>Principal Multi Cap Growth Fund(G)</t>
  </si>
  <si>
    <t>Principal Multi Cap Growth Fund(G)-Direct Plan</t>
  </si>
  <si>
    <t>Quant Active Fund(G)</t>
  </si>
  <si>
    <t>Quant Active Fund(G)-Direct Plan</t>
  </si>
  <si>
    <t>SBI Magnum Multicap Fund(G)-Direct Plan</t>
  </si>
  <si>
    <t>SBI Magnum Multicap Fund-Reg(G)</t>
  </si>
  <si>
    <t>Shriram Multicap Fund(G)-Direct Plan</t>
  </si>
  <si>
    <t>Shriram Multicap Fund-Reg(G)</t>
  </si>
  <si>
    <t>Sundaram Equity Fund(G)-Direct Plan</t>
  </si>
  <si>
    <t>Sundaram Equity Fund-Reg(G)</t>
  </si>
  <si>
    <t>Tata Multicap Fund(G)-Direct Plan</t>
  </si>
  <si>
    <t>Tata Multicap Fund-Reg(G)</t>
  </si>
  <si>
    <t>Taurus Starshare (Multi Cap) Fund(G)-Direct Plan</t>
  </si>
  <si>
    <t>Taurus Starshare (Multi Cap) Fund-Reg(G)</t>
  </si>
  <si>
    <t>Union Multi Cap Fund(G)-Direct Plan</t>
  </si>
  <si>
    <t>Union Multi Cap Fund-Reg(G)</t>
  </si>
  <si>
    <t>UTI Equity Fund(D)-Direct Plan</t>
  </si>
  <si>
    <t>UTI Equity Fund-Reg(D)</t>
  </si>
  <si>
    <t xml:space="preserve">Category: Overnight Fund </t>
  </si>
  <si>
    <t>Overnight Fund</t>
  </si>
  <si>
    <t>Aditya Birla SL Overnight Fund(G)-Direct Plan</t>
  </si>
  <si>
    <t>Aditya Birla SL Overnight Fund-Reg(G)</t>
  </si>
  <si>
    <t>Axis Overnight Fund(G)-Direct Plan</t>
  </si>
  <si>
    <t>Axis Overnight Fund-Reg(G)</t>
  </si>
  <si>
    <t>Baroda Overnight Fund(G)-Direct Plan</t>
  </si>
  <si>
    <t>Baroda Overnight Fund-Reg(G)</t>
  </si>
  <si>
    <t>BNP Paribas Overnight Fund(G)-Direct Plan</t>
  </si>
  <si>
    <t>BNP Paribas Overnight Fund-Reg(G)</t>
  </si>
  <si>
    <t>BOI AXA Overnight Fund(G)-Direct Plan</t>
  </si>
  <si>
    <t>BOI AXA Overnight Fund-Reg(G)</t>
  </si>
  <si>
    <t>Canara Rob Overnight Fund(G)-Direct Plan</t>
  </si>
  <si>
    <t>Canara Rob Overnight Fund-Reg(G)</t>
  </si>
  <si>
    <t>DSP Overnight Fund(G)-Direct Plan</t>
  </si>
  <si>
    <t>DSP Overnight Fund-Reg(G)</t>
  </si>
  <si>
    <t>Edelweiss Overnight Fund(G)-Direct Plan</t>
  </si>
  <si>
    <t>Edelweiss Overnight Fund-Reg(G)</t>
  </si>
  <si>
    <t>Franklin India Overnight Fund(G)</t>
  </si>
  <si>
    <t>Franklin India Overnight Fund(G)-Direct Plan</t>
  </si>
  <si>
    <t>HDFC Overnight Fund(G)</t>
  </si>
  <si>
    <t>HDFC Overnight Fund(G)-Direct Plan</t>
  </si>
  <si>
    <t>HSBC Overnight Fund(G)-Direct Plan</t>
  </si>
  <si>
    <t>HSBC Overnight Fund-Reg(G)</t>
  </si>
  <si>
    <t>ICICI Pru Overnight Fund(G)</t>
  </si>
  <si>
    <t>ICICI Pru Overnight Fund(G)-Direct Plan</t>
  </si>
  <si>
    <t>IDFC Overnight Fund(G)-Direct Plan</t>
  </si>
  <si>
    <t>IDFC Overnight Fund-Reg(G)</t>
  </si>
  <si>
    <t>Indiabulls Overnight Fund(G)-Direct Plan</t>
  </si>
  <si>
    <t>Indiabulls Overnight Fund-Reg(G)</t>
  </si>
  <si>
    <t>Invesco India Overnight Fund(G)-Direct Plan</t>
  </si>
  <si>
    <t>Invesco India Overnight Fund-Reg(G)</t>
  </si>
  <si>
    <t>ITI Overnight Fund(G)-Direct Plan</t>
  </si>
  <si>
    <t>ITI Overnight Fund-Reg(G)</t>
  </si>
  <si>
    <t>JM Overnight Fund(G)-Direct Plan</t>
  </si>
  <si>
    <t>JM Overnight Fund-Reg(G)</t>
  </si>
  <si>
    <t>Kotak Overnight Fund(G)-Direct Plan</t>
  </si>
  <si>
    <t>Kotak Overnight Fund-Reg(G)</t>
  </si>
  <si>
    <t>L&amp;T Overnight Fund(G)-Direct Plan</t>
  </si>
  <si>
    <t>L&amp;T Overnight Fund-Reg(G)</t>
  </si>
  <si>
    <t>LIC MF Overnight Fund(G)-Direct Plan</t>
  </si>
  <si>
    <t>LIC MF Overnight Fund-Reg(G)</t>
  </si>
  <si>
    <t>Mahindra Manulife Overnight Fund(G)-Direct Plan</t>
  </si>
  <si>
    <t>Mahindra Manulife Overnight Fund-Reg(G)</t>
  </si>
  <si>
    <t>Mirae Asset Overnight Fund(G)-Direct Plan</t>
  </si>
  <si>
    <t>Mirae Asset Overnight Fund-Reg(G)</t>
  </si>
  <si>
    <t>Nippon India Overnight Fund(G)-Direct Plan</t>
  </si>
  <si>
    <t>Nippon India Overnight Fund-Reg(G)</t>
  </si>
  <si>
    <t>PGIM India Overnight Fund(G)-Direct Plan</t>
  </si>
  <si>
    <t>PGIM India Overnight Fund-Reg(G)</t>
  </si>
  <si>
    <t>SBI Overnight Fund(G)-Direct Plan</t>
  </si>
  <si>
    <t>SBI Overnight Fund-Reg(G)</t>
  </si>
  <si>
    <t>Sundaram Overnight Fund(G)-Direct Plan</t>
  </si>
  <si>
    <t>Sundaram Overnight Fund-Reg(G)</t>
  </si>
  <si>
    <t>Tata Overnight Fund(G)-Direct Plan</t>
  </si>
  <si>
    <t>Tata Overnight Fund-Reg(G)</t>
  </si>
  <si>
    <t>Union Overnight Fund(G)-Direct Plan</t>
  </si>
  <si>
    <t>Union Overnight Fund-Reg(G)</t>
  </si>
  <si>
    <t>UTI Overnight Fund(G)-Direct plan</t>
  </si>
  <si>
    <t>UTI Overnight Fund-Reg(G)</t>
  </si>
  <si>
    <t>YES Overnight Fund(G)-Direct Plan</t>
  </si>
  <si>
    <t>YES Overnight Fund-Reg(G)</t>
  </si>
  <si>
    <t xml:space="preserve">Category: Short &amp; Mid Term </t>
  </si>
  <si>
    <t>Short &amp; Mid Term</t>
  </si>
  <si>
    <t>Aditya Birla SL G-Sec Fund(G)</t>
  </si>
  <si>
    <t>Aditya Birla SL G-Sec Fund(G)-Instant Gain-Direct Plan</t>
  </si>
  <si>
    <t>Axis Gilt Fund(G)-Direct Plan</t>
  </si>
  <si>
    <t>Axis Gilt Fund-Reg(G)</t>
  </si>
  <si>
    <t>Baroda Gilt Fund(G)</t>
  </si>
  <si>
    <t>Baroda Gilt Fund(G)-Direct Plan</t>
  </si>
  <si>
    <t>Canara Rob Gilt 1988(G)-Direct Plan</t>
  </si>
  <si>
    <t>Canara Rob Gilt 1988-Reg(G)</t>
  </si>
  <si>
    <t>DSP G-Sec Fund(G)-Direct Plan</t>
  </si>
  <si>
    <t>DSP G-Sec Fund-Reg(G)</t>
  </si>
  <si>
    <t>Edelweiss Government Securities Fund(G)-Direct Plan</t>
  </si>
  <si>
    <t>Edelweiss Government Securities Fund-Reg(G)</t>
  </si>
  <si>
    <t>Franklin India G-Sec Fund(G)</t>
  </si>
  <si>
    <t>Franklin India G-Sec Fund(G)-Direct Plan</t>
  </si>
  <si>
    <t>HDFC Gilt Fund(G)</t>
  </si>
  <si>
    <t>HDFC Gilt Fund(G)-Direct Plan</t>
  </si>
  <si>
    <t>ICICI Pru Gilt Fund(G)</t>
  </si>
  <si>
    <t>ICICI Pru Gilt Fund(G)-Direct Plan</t>
  </si>
  <si>
    <t>IDBI Gilt Fund(G)</t>
  </si>
  <si>
    <t>IDBI Gilt Fund(G)-Direct Plan</t>
  </si>
  <si>
    <t>IDFC G-Sec-Invest(G)-Direct Plan</t>
  </si>
  <si>
    <t>IDFC G-Sec-Invest-Reg(G)</t>
  </si>
  <si>
    <t>Invesco India Gilt Fund(G)</t>
  </si>
  <si>
    <t>Invesco India Gilt Fund(G)-Direct Plan</t>
  </si>
  <si>
    <t>Kotak Gilt Fund-PF&amp;Trust(G)-Direct Plan</t>
  </si>
  <si>
    <t>Kotak Gilt Fund-Reg(G)</t>
  </si>
  <si>
    <t>L&amp;T Gilt Fund(G)-Direct Plan</t>
  </si>
  <si>
    <t>L&amp;T Gilt Fund-Reg(G)</t>
  </si>
  <si>
    <t>LIC MF G-Sec Fund(G)-Direct Plan</t>
  </si>
  <si>
    <t>LIC MF G-Sec Fund-Reg(G)</t>
  </si>
  <si>
    <t>Nippon India Gilt Securities Fund(G)</t>
  </si>
  <si>
    <t>Nippon India Gilt Securities-DMDO-Direct Plan</t>
  </si>
  <si>
    <t>PGIM India Gilt Fund(G)</t>
  </si>
  <si>
    <t>PGIM India Gilt Fund(G)-Direct Plan</t>
  </si>
  <si>
    <t>SBI Magnum Gilt Fund(G)-Direct Plan</t>
  </si>
  <si>
    <t>SBI Magnum Gilt Fund-Reg(G)</t>
  </si>
  <si>
    <t>Tata Gilt Securities Fund(G)-Direct Plan</t>
  </si>
  <si>
    <t>Tata Gilt Securities Fund-Reg(G)</t>
  </si>
  <si>
    <t>UTI Gilt Fund(G)-Direct Plan</t>
  </si>
  <si>
    <t>UTI Gilt Fund-Reg(G)</t>
  </si>
  <si>
    <t xml:space="preserve">Category: Short Duration </t>
  </si>
  <si>
    <t>Short Duration</t>
  </si>
  <si>
    <t>Aditya Birla SL Short Term Fund(G)</t>
  </si>
  <si>
    <t>Aditya Birla SL Short Term Fund(G)-Direct Plan</t>
  </si>
  <si>
    <t>Axis Short Term Fund(G)-Direct Plan</t>
  </si>
  <si>
    <t>Axis Short Term Fund-Reg(G)</t>
  </si>
  <si>
    <t>Baroda ST Bond Fund(G)</t>
  </si>
  <si>
    <t>Baroda ST Bond Fund(G)-Direct Plan</t>
  </si>
  <si>
    <t>BNP Paribas Short Term Fund(G)</t>
  </si>
  <si>
    <t>BNP Paribas Short Term Fund(G)-Direct Plan</t>
  </si>
  <si>
    <t>BOI AXA Short Term Income Fund(G)-Direct Plan</t>
  </si>
  <si>
    <t>BOI AXA Short Term Income Fund-Reg(G)</t>
  </si>
  <si>
    <t>Canara Rob Short Duration Fund(G)-Direct Plan</t>
  </si>
  <si>
    <t>Canara Rob Short Duration Fund-Reg(G)</t>
  </si>
  <si>
    <t>DSP Short Term Fund(G)-Direct Plan</t>
  </si>
  <si>
    <t>DSP Short Term Fund-Reg(G)</t>
  </si>
  <si>
    <t>Edelweiss Short Term Fund(G)-Direct Plan</t>
  </si>
  <si>
    <t>Edelweiss Short Term Fund-Reg(G)</t>
  </si>
  <si>
    <t>Franklin India Short Term Income Plan-Segregated Portfolio 1-Ret(G)-Direct Plan</t>
  </si>
  <si>
    <t>Franklin India Short Term Income Plan-Segregated Portfolio 2-Ret(G)</t>
  </si>
  <si>
    <t>Franklin India Short Term Income Plan-Segregated Portfolio 2-Ret(G)-Direct Plan</t>
  </si>
  <si>
    <t>Franklin India Short Term Income Plan-Segregated Portfolio 3-Ret(G)</t>
  </si>
  <si>
    <t>Franklin India Short Term Income Plan-Segregated Portfolio 3-Ret(G)-Direct Plan</t>
  </si>
  <si>
    <t>Franklin India ST Income Plan(G)</t>
  </si>
  <si>
    <t>Franklin India ST Income Plan(G)-Direct Plan</t>
  </si>
  <si>
    <t>HDFC Short Term Debt Fund(G)</t>
  </si>
  <si>
    <t>HDFC Short Term Debt Fund(G)-Direct Plan</t>
  </si>
  <si>
    <t>HSBC Short Duration Fund(G)</t>
  </si>
  <si>
    <t>HSBC Short Duration Fund(G)-Direct Plan</t>
  </si>
  <si>
    <t>ICICI Pru Short Term Fund(G)</t>
  </si>
  <si>
    <t>ICICI Pru Short Term Fund(G)-Direct Plan</t>
  </si>
  <si>
    <t>IDBI ST Bond(G)</t>
  </si>
  <si>
    <t>IDBI ST Bond(G)-Direct Plan</t>
  </si>
  <si>
    <t>IDFC Bond Fund - Short Term Plan(G)-Direct Plan</t>
  </si>
  <si>
    <t>IDFC Bond Fund - Short Term Plan-Reg(G)</t>
  </si>
  <si>
    <t>Indiabulls Short Term Fund(G)</t>
  </si>
  <si>
    <t>Indiabulls Short Term Fund(G)-Direct Plan</t>
  </si>
  <si>
    <t>Invesco India Short Term Fund(G)</t>
  </si>
  <si>
    <t>Invesco India Short Term Fund(G)-Direct Plan</t>
  </si>
  <si>
    <t>JM Short Term Fund(G)</t>
  </si>
  <si>
    <t>JM Short Term Fund(G)-Direct Plan</t>
  </si>
  <si>
    <t>Kotak Bond Short Term Fund(G)</t>
  </si>
  <si>
    <t>Kotak Bond Short Term Fund(G)-Direct Plan</t>
  </si>
  <si>
    <t>L&amp;T Short Term Bond Fund(G)-Direct Plan</t>
  </si>
  <si>
    <t>L&amp;T Short Term Bond Fund-Reg(G)</t>
  </si>
  <si>
    <t>LIC MF ST Debt Fund(G)-Direct Plan</t>
  </si>
  <si>
    <t>LIC MF ST Debt Fund-Reg(G)</t>
  </si>
  <si>
    <t>Mirae Asset Short Term Fund(G)</t>
  </si>
  <si>
    <t>Mirae Asset Short Term Fund(G)-Direct Plan</t>
  </si>
  <si>
    <t>Nippon India Short Term Fund(G)</t>
  </si>
  <si>
    <t>Nippon India Short Term Fund(G)-Direct Plan</t>
  </si>
  <si>
    <t>PGIM India Short Maturity Fund(G)</t>
  </si>
  <si>
    <t>PGIM India Short Maturity Fund(G)-Direct Plan</t>
  </si>
  <si>
    <t>Principal Short Term Debt Fund(G)</t>
  </si>
  <si>
    <t>Principal Short Term Debt Fund(G)-Direct Plan</t>
  </si>
  <si>
    <t>SBI Short Term Debt Fund(G)-Direct Plan</t>
  </si>
  <si>
    <t>SBI Short Term Debt Fund-Reg(G)</t>
  </si>
  <si>
    <t>Sundaram Short Term Debt Fund(G)</t>
  </si>
  <si>
    <t>Sundaram Short Term Debt Fund(G)-Direct Plan</t>
  </si>
  <si>
    <t>Tata ST Bond Fund(G)</t>
  </si>
  <si>
    <t>Tata ST Bond Fund(G)-Direct Plan</t>
  </si>
  <si>
    <t>UTI ST Income Fund(G)-Direct Plan</t>
  </si>
  <si>
    <t>UTI ST Income Fund-Reg(G)</t>
  </si>
  <si>
    <t xml:space="preserve">Category: Small cap Fund </t>
  </si>
  <si>
    <t>Small cap Fund</t>
  </si>
  <si>
    <t>Aditya Birla SL Small Cap Fund(G)</t>
  </si>
  <si>
    <t>Aditya Birla SL Small Cap Fund(G)-Direct Plan</t>
  </si>
  <si>
    <t>Axis Small Cap Fund(G)-Direct Plan</t>
  </si>
  <si>
    <t>Axis Small Cap Fund-Reg(G)</t>
  </si>
  <si>
    <t>BOI AXA Small Cap Fund(G)-Direct Plan</t>
  </si>
  <si>
    <t>BOI AXA Small Cap Fund-Reg(G)</t>
  </si>
  <si>
    <t>Canara Rob Small Cap Fund(G)-Direct Plan</t>
  </si>
  <si>
    <t>Canara Rob Small Cap Fund-Reg(G)</t>
  </si>
  <si>
    <t>DSP Small Cap Fund(G)-Direct Plan</t>
  </si>
  <si>
    <t>DSP Small Cap Fund-Reg(G)</t>
  </si>
  <si>
    <t>Edelweiss Small Cap Fund(G)-Direct Plan</t>
  </si>
  <si>
    <t>Edelweiss Small Cap Fund-Reg(G)</t>
  </si>
  <si>
    <t>Franklin India Smaller Cos Fund(G)</t>
  </si>
  <si>
    <t>Franklin India Smaller Cos Fund(G)-Direct Plan</t>
  </si>
  <si>
    <t>HDFC Small Cap Fund(G)-Direct Plan</t>
  </si>
  <si>
    <t>HDFC Small Cap Fund-Reg(G)</t>
  </si>
  <si>
    <t>HSBC Small Cap Equity Fund(G)</t>
  </si>
  <si>
    <t>HSBC Small Cap Equity Fund(G)-Direct Plan</t>
  </si>
  <si>
    <t>ICICI Pru Smallcap Fund(G)</t>
  </si>
  <si>
    <t>ICICI Pru Smallcap Fund(G)-Direct Plan</t>
  </si>
  <si>
    <t>IDBI Small Cap Fund(G)</t>
  </si>
  <si>
    <t>IDBI Small Cap Fund(G)-Direct Plan</t>
  </si>
  <si>
    <t>IDFC Emerging Businesses Fund(G)-Direct Plan</t>
  </si>
  <si>
    <t>IDFC Emerging Businesses Fund-Reg(G)</t>
  </si>
  <si>
    <t>Invesco India Smallcap Fund(G)-Direct Plan</t>
  </si>
  <si>
    <t>Invesco India Smallcap Fund-Reg(G)</t>
  </si>
  <si>
    <t>ITI Small Cap Fund(G)-Direct Plan</t>
  </si>
  <si>
    <t>ITI Small Cap Fund-Reg(G)</t>
  </si>
  <si>
    <t>Kotak Small Cap Fund(G)</t>
  </si>
  <si>
    <t>Kotak Small Cap Fund(G)-Direct Plan</t>
  </si>
  <si>
    <t>L&amp;T Emerging Businesses Fund(G)-Direct Plan</t>
  </si>
  <si>
    <t>L&amp;T Emerging Businesses Fund-Reg(G)</t>
  </si>
  <si>
    <t>Nippon India Small Cap Fund(G)</t>
  </si>
  <si>
    <t>Nippon India Small Cap Fund(G)-Direct Plan</t>
  </si>
  <si>
    <t>Principal Small Cap Fund(G)-Direct Plan</t>
  </si>
  <si>
    <t>Principal Small Cap Fund-Reg(G)</t>
  </si>
  <si>
    <t>Quant Small Cap Fund(G)</t>
  </si>
  <si>
    <t>Quant Small Cap Fund(G)-direct Plan</t>
  </si>
  <si>
    <t>SBI Small Cap Fund(G)-Direct Plan</t>
  </si>
  <si>
    <t>SBI Small Cap Fund-Reg(G)</t>
  </si>
  <si>
    <t>Sundaram Small Cap Fund(G)</t>
  </si>
  <si>
    <t>Sundaram Small Cap Fund(G)-Direct Plan</t>
  </si>
  <si>
    <t>Tata Small Cap Fund(G)-Direct Plan</t>
  </si>
  <si>
    <t>Tata Small Cap Fund-Reg(G)</t>
  </si>
  <si>
    <t>Union Small Cap Fund(G)-Direct Plan</t>
  </si>
  <si>
    <t>Union Small Cap Fund-Reg(G)</t>
  </si>
  <si>
    <t xml:space="preserve">Category: Ultra Short Duration </t>
  </si>
  <si>
    <t>Ultra Short Duration</t>
  </si>
  <si>
    <t>Aditya Birla SL Savings Fund(G)-Direct Plan</t>
  </si>
  <si>
    <t>Aditya Birla SL Savings Fund-Reg(G)</t>
  </si>
  <si>
    <t>Axis Ultra Short Term Fund(G)-Direct Plan</t>
  </si>
  <si>
    <t>Axis Ultra Short Term Fund-Reg(G)</t>
  </si>
  <si>
    <t>Baroda Ultra Short Duration Fund(G)</t>
  </si>
  <si>
    <t>Baroda Ultra Short Duration Fund(G)-Direct Plan</t>
  </si>
  <si>
    <t>BOI AXA Ultra Short Duration Fund(G)-Direct Plan</t>
  </si>
  <si>
    <t>BOI AXA Ultra Short Duration Fund-Reg(G)</t>
  </si>
  <si>
    <t>Canara Rob Ultra Short Term Fund(G)-Direct Plan</t>
  </si>
  <si>
    <t>Canara Rob Ultra Short Term Fund-Reg(G)</t>
  </si>
  <si>
    <t>DSP Ultra Short Fund(G)-Direct Plan</t>
  </si>
  <si>
    <t>DSP Ultra Short Fund-Reg(G)</t>
  </si>
  <si>
    <t>Essel Ultra Short Term Fund(G)-Direct Plan</t>
  </si>
  <si>
    <t>Essel Ultra Short Term Fund-Reg(G)</t>
  </si>
  <si>
    <t>Franklin India Ultra Short Bond Fund-Segregated Portfolio 1-Super Inst(G)</t>
  </si>
  <si>
    <t>Franklin India Ultra Short Bond Fund-Segregated Portfolio 1-Super Inst(G)-Direct Plan</t>
  </si>
  <si>
    <t>Franklin India Ultra Short Bond Fund-Super Inst(G)</t>
  </si>
  <si>
    <t>Franklin India Ultra Short Bond Fund-Super Inst(G)-Direct Plan</t>
  </si>
  <si>
    <t>HDFC Ultra Short Term Fund(G)-Direct Plan</t>
  </si>
  <si>
    <t>HDFC Ultra Short Term Fund-Reg(G)</t>
  </si>
  <si>
    <t>HSBC Ultra Short Duration Fund(G)-Direct Plan</t>
  </si>
  <si>
    <t>HSBC Ultra Short Duration Fund-Reg(G)</t>
  </si>
  <si>
    <t>ICICI Pru Ultra Short Term Fund Fund(G)</t>
  </si>
  <si>
    <t>ICICI Pru Ultra Short Term Fund Fund(G)-Direct Plan</t>
  </si>
  <si>
    <t>IDBI Ultra ST(G)</t>
  </si>
  <si>
    <t>IDBI Ultra ST(G)-Direct Plan</t>
  </si>
  <si>
    <t>IDFC Ultra Short Term Fund(G)-Direct Plan</t>
  </si>
  <si>
    <t>IDFC Ultra Short Term Fund-Reg(G)</t>
  </si>
  <si>
    <t>Indiabulls Ultra Short Term Fund(G)</t>
  </si>
  <si>
    <t>Indiabulls Ultra Short Term Fund(G)-Direct Plan</t>
  </si>
  <si>
    <t>Invesco India Ultra Short Term Fund(G)</t>
  </si>
  <si>
    <t>Invesco India Ultra Short Term Fund(G)-Direct Plan</t>
  </si>
  <si>
    <t>JM Ultra Short Duration Fund(G)</t>
  </si>
  <si>
    <t>JM Ultra Short Duration Fund(G)-Direct Plan</t>
  </si>
  <si>
    <t>Kotak Savings Fund(G)</t>
  </si>
  <si>
    <t>Kotak Savings Fund(G)-Direct Plan</t>
  </si>
  <si>
    <t>L&amp;T Ultra Short Term Fund(G)</t>
  </si>
  <si>
    <t>L&amp;T Ultra Short Term Fund(G)-Direct Plan</t>
  </si>
  <si>
    <t>LIC MF Ultra Short Term Fund(G)-Direct Plan</t>
  </si>
  <si>
    <t>LIC MF Ultra Short Term Fund-Reg(G)</t>
  </si>
  <si>
    <t>Mahindra Manulife Ultra Short Term Fund(G)-Direct Plan</t>
  </si>
  <si>
    <t>Mahindra Manulife Ultra Short Term Fund-Reg(G)</t>
  </si>
  <si>
    <t>Motilal Oswal Ultra Short Term Fund(G)-Direct Plan</t>
  </si>
  <si>
    <t>Motilal Oswal Ultra Short Term Fund-Reg(G)</t>
  </si>
  <si>
    <t>Nippon India Ultra Short Duration Fund(G)</t>
  </si>
  <si>
    <t>Nippon India Ultra Short Duration Fund(G)-Direct Plan</t>
  </si>
  <si>
    <t>Nippon India Ultra Short Duration Fund-Segregated Portfolio 1-(G)</t>
  </si>
  <si>
    <t>Nippon India Ultra Short Duration Fund-Segregated Portfolio 1-(G)-Direct Plan</t>
  </si>
  <si>
    <t>PGIM India Ultra ST Fund(G)</t>
  </si>
  <si>
    <t>PGIM India Ultra ST Fund(G)-Direct Plan</t>
  </si>
  <si>
    <t>Principal Ultra Short Term Fund(G)</t>
  </si>
  <si>
    <t>Principal Ultra Short Term Fund(G)-Direct Plan</t>
  </si>
  <si>
    <t>SBI Magnum Ultra Short Duration Fund(G)-Direct Plan</t>
  </si>
  <si>
    <t>SBI Magnum Ultra Short Duration Fund-Reg(G)</t>
  </si>
  <si>
    <t>Sundaram Ultra Short Term Fund(G)-Direct Plan</t>
  </si>
  <si>
    <t>Sundaram Ultra Short Term Fund-Reg(G)</t>
  </si>
  <si>
    <t>Tata Ultra Short Term Fund(G)-Direct Plan</t>
  </si>
  <si>
    <t>Tata Ultra Short Term Fund-Reg(G)</t>
  </si>
  <si>
    <t>UTI Ultra Short Term Fund(G)-Direct Plan</t>
  </si>
  <si>
    <t>UTI Ultra Short Term Fund-Reg(G)</t>
  </si>
  <si>
    <t>YES Ultra Short Term Fund(G)-Direct Plan</t>
  </si>
  <si>
    <t>YES Ultra Short Term Fund-Reg(G)</t>
  </si>
  <si>
    <t>Category: Large Cap Fund [Direct Plans]</t>
  </si>
  <si>
    <t>Category: Large Cap Fund [Regular Plans]</t>
  </si>
  <si>
    <t>Debt - Credit Risk (Direct)</t>
  </si>
  <si>
    <t>Debt - Credit Risk (Regular)</t>
  </si>
  <si>
    <t>Debt - Ultra Short Dur. (Direct)</t>
  </si>
  <si>
    <t>Debt - Ultra Short Dur. (Regular)</t>
  </si>
  <si>
    <t>Category: Large &amp; Mid Cap Fund [Direct Plans]</t>
  </si>
  <si>
    <t>Category: Large &amp; Mid Cap Fund [Regular Plans]</t>
  </si>
  <si>
    <t>Category: Multi Cap Fund [Direct Plans]</t>
  </si>
  <si>
    <t>Category: Mid Cap Fund [Direct Plans]</t>
  </si>
  <si>
    <t>Category: Mid Cap Fund [Regular Plans]</t>
  </si>
  <si>
    <t>Category: Small Cap Fund [Direct Plans]</t>
  </si>
  <si>
    <t>Category: Small Cap Fund [RegularPlans]</t>
  </si>
  <si>
    <t>Category: Focused Fund [Direct Plans]</t>
  </si>
  <si>
    <t>Category: Focused Fund [Regular Plans]</t>
  </si>
  <si>
    <t>Category: Contra Fund [Direct Plans]</t>
  </si>
  <si>
    <t>Category: Contra Fund [Regular Plans]</t>
  </si>
  <si>
    <t>Category: Dividend Yield [Regular Plans]</t>
  </si>
  <si>
    <t>Category: Dividend Yield [Direct Plans]</t>
  </si>
  <si>
    <t>Category: Aggressive Hybrid Fund [Direct Plans]</t>
  </si>
  <si>
    <t>Category: Aggressive Hybrid Fund [Regular Plans]</t>
  </si>
  <si>
    <t>Category: Balanced Advantage [Regular Plans]</t>
  </si>
  <si>
    <t>Category: Balanced Advantage [Direct Plans]</t>
  </si>
  <si>
    <t>Category: Multi Asset Allocation [Regular Plans]</t>
  </si>
  <si>
    <t>Category: Multi Asset Allocation [Direct Plans]</t>
  </si>
  <si>
    <t>Category: Overnight Fund [Direct Plans]</t>
  </si>
  <si>
    <t>Category: Overnight Fund [Regular Plans]</t>
  </si>
  <si>
    <t>Category: Ultra Short Duration Fund [Direct Plans]</t>
  </si>
  <si>
    <t>Category: Ultra Short Duration Fund [Regular Plans]</t>
  </si>
  <si>
    <t>Category: Low Duration Fund [Direct Plans]</t>
  </si>
  <si>
    <t>Category: Low Duration Fund [Regular Plans]</t>
  </si>
  <si>
    <t>Category: Money Market Fund [Direct Plans]</t>
  </si>
  <si>
    <t>Category: Floating Rate Fund [Direct Plans]</t>
  </si>
  <si>
    <t>Category: Floating Rate Fund [Regular Plans]</t>
  </si>
  <si>
    <t>Category: Short Duration Fund [Direct Plans]</t>
  </si>
  <si>
    <t>Category: Short Duration Fund [Regular Plans]</t>
  </si>
  <si>
    <t>Category: Medium / Medium-Long / Long Duration Fund [Direct Plans]</t>
  </si>
  <si>
    <t>Category: Medium / Medium-Long / Long Duration Fund [Regular Plans]</t>
  </si>
  <si>
    <t>Category: G-Sec Funds [Direct Plans]</t>
  </si>
  <si>
    <t>Category: G-Sec Funds [Regular Plans]</t>
  </si>
  <si>
    <t>Category: Banking &amp; PSU Debt Fund [Direct Plans]</t>
  </si>
  <si>
    <t>Category: Banking &amp; PSU Debt Fund [Regular Plans]</t>
  </si>
  <si>
    <t>Category: Corporate Bond Fund [Regular Plans]</t>
  </si>
  <si>
    <t>Category: Corporate Bond Fund [Direct Plans]</t>
  </si>
  <si>
    <t>Debt - Corporate Bond (Direct)</t>
  </si>
  <si>
    <t>Debt - Corporate Bond (Regular)</t>
  </si>
  <si>
    <t>Category: Credit Risk Fund [Direct Plans]</t>
  </si>
  <si>
    <t>Category: Credit Risk Fund [Regular Plans]</t>
  </si>
  <si>
    <t>Category: Gold Exchange Traded Funds (ETFs)</t>
  </si>
  <si>
    <t>Category: Gold Funds</t>
  </si>
  <si>
    <t>Category: Multi Cap Fund [Regular Plans]</t>
  </si>
  <si>
    <t>Category: Money Market Fund [Regular Plans]</t>
  </si>
  <si>
    <t>Quantum Multi Asset FOFs-Reg(G)</t>
  </si>
  <si>
    <t>Hybrid - Conservative (Direct)</t>
  </si>
  <si>
    <t>Hybrid - Conservative (Regular)</t>
  </si>
  <si>
    <t>Equity - Arbitrage (Direct)</t>
  </si>
  <si>
    <t>Equity - Arbitrage (Regular)</t>
  </si>
  <si>
    <t>Category: Conservative Hybrid Fund [Regular Plans]</t>
  </si>
  <si>
    <t>Category: Conservative Hybrid Fund [Direct Plans]</t>
  </si>
  <si>
    <t>Aditya Birla SL Regular Savings Fund(G)-Direct Plan</t>
  </si>
  <si>
    <t>Axis Regular Saver Fund(G)-Direct Plan</t>
  </si>
  <si>
    <t>Baroda Conservative Hybrid Fund(G)-Direct Plan</t>
  </si>
  <si>
    <t>BNP Paribas Conservative Hybrid Fund(G)-Direct Plan</t>
  </si>
  <si>
    <t>BOI AXA Conservative Hybrid Fund(G)-Direct Plan</t>
  </si>
  <si>
    <t>Canara Rob Conservative Hybrid Fund(G)-Direct Plan</t>
  </si>
  <si>
    <t>DSP Regular Savings Fund(G)-Direct Plan</t>
  </si>
  <si>
    <t>Essel Regular Savings Fund(G)-Direct Plan</t>
  </si>
  <si>
    <t>Franklin India Debt Hybrid Fund(G)-Direct Plan</t>
  </si>
  <si>
    <t>Franklin India Debt Hybrid Fund-Segregated Portfolio 1(G)-Direct Plan</t>
  </si>
  <si>
    <t>HDFC Hybrid Debt Fund(G)-Direct Plan</t>
  </si>
  <si>
    <t>HSBC Regular Savings Fund(G)-Direct Plan</t>
  </si>
  <si>
    <t>ICICI Pru Regular Savings Fund(G)-Direct Plan</t>
  </si>
  <si>
    <t>IDFC Regular Savings Fund(G)-Direct Plan</t>
  </si>
  <si>
    <t>Indiabulls Savings Income Fund(G)-Direct Plan</t>
  </si>
  <si>
    <t>Kotak Debt Hybrid Fund(G)-Direct Plan</t>
  </si>
  <si>
    <t>L&amp;T Conservative Hybrid Fund(G)-Direct Plan</t>
  </si>
  <si>
    <t>LIC MF Debt Hybrid Fund(G)-Direct Plan</t>
  </si>
  <si>
    <t>Nippon India Hybrid Bond Fund(G)-Direct Plan</t>
  </si>
  <si>
    <t>Nippon India Hybrid Bond Fund-Segregated Portfolio 2-(G)-Direct Plan</t>
  </si>
  <si>
    <t>SBI Debt Hybrid Fund(G)-Direct Plan</t>
  </si>
  <si>
    <t>Sundaram Debt Oriented Hybrid Fund(G)-Direct Plan</t>
  </si>
  <si>
    <t>UTI Regular Savings Fund (Segregated - 17022020)(G)-Direct Plan</t>
  </si>
  <si>
    <t>UTI Regular Savings Fund(G)-Direct Plan</t>
  </si>
  <si>
    <t>Aditya Birla SL Regular Savings Fund(G)</t>
  </si>
  <si>
    <t>Axis Regular Saver Fund(G)</t>
  </si>
  <si>
    <t>Baroda Conservative Hybrid Fund(G)</t>
  </si>
  <si>
    <t>BNP Paribas Conservative Hybrid Fund-Reg(G)</t>
  </si>
  <si>
    <t>BOI AXA Conservative Hybrid Fund-Reg(G)</t>
  </si>
  <si>
    <t>Canara Rob Conservative Hybrid Fund-Reg(G)</t>
  </si>
  <si>
    <t>DSP Regular Savings Fund-Reg(G)</t>
  </si>
  <si>
    <t>Essel Regular Savings Fund-Reg(G)</t>
  </si>
  <si>
    <t>Franklin India Debt Hybrid Fund(G)</t>
  </si>
  <si>
    <t>Franklin India Debt Hybrid Fund-Segregated Portfolio 1(G)</t>
  </si>
  <si>
    <t>HDFC Hybrid Debt Fund(G)</t>
  </si>
  <si>
    <t>HSBC Regular Savings Fund(G)</t>
  </si>
  <si>
    <t>ICICI Pru Regular Savings Fund(G)</t>
  </si>
  <si>
    <t>IDFC Regular Savings Fund-Reg(G)</t>
  </si>
  <si>
    <t>Indiabulls Savings Income Fund-Reg(G)</t>
  </si>
  <si>
    <t>Kotak Debt Hybrid Fund(G)</t>
  </si>
  <si>
    <t>L&amp;T Conservative Hybrid Fund-Reg(G)</t>
  </si>
  <si>
    <t>LIC MF Debt Hybrid Fund(G)</t>
  </si>
  <si>
    <t>Nippon India Hybrid Bond Fund(G)</t>
  </si>
  <si>
    <t>Nippon India Hybrid Bond Fund-Segregated Portfolio 2-(G)</t>
  </si>
  <si>
    <t>SBI Debt Hybrid Fund-Reg(G)</t>
  </si>
  <si>
    <t>Sundaram Debt Oriented Hybrid Fund(G)</t>
  </si>
  <si>
    <t>UTI Regular Savings Fund (Segregated - 17022020)-Reg(G)</t>
  </si>
  <si>
    <t>UTI Regular Savings Fund-Reg(G)</t>
  </si>
  <si>
    <t>Category: Arbitrage Fund [Regular Plans]</t>
  </si>
  <si>
    <t>Category: Arbitrage Fund [Direct Plans]</t>
  </si>
  <si>
    <t>Category: Equity Savings Fund [Direct Plans]</t>
  </si>
  <si>
    <t>Category: Equity Savings Fund [Regular Plans]</t>
  </si>
  <si>
    <t>Aditya Birla SL Equity Savings Fund(G)-Direct Plan</t>
  </si>
  <si>
    <t>Axis Equity Saver Fund(G)-Direct Plan</t>
  </si>
  <si>
    <t>Baroda Equity Savings Fund(G)-Direct Plan</t>
  </si>
  <si>
    <t>DSP Equity Savings Fund(G)-Direct Plan</t>
  </si>
  <si>
    <t>Edelweiss Equity Savings Fund(G)-Direct Plan</t>
  </si>
  <si>
    <t>Franklin India Equity Savings Fund(G)-Direct Plan</t>
  </si>
  <si>
    <t>HDFC Equity Savings Fund(G)-Direct Plan</t>
  </si>
  <si>
    <t>ICICI Pru Equity Savings Fund(G)-Direct Plan</t>
  </si>
  <si>
    <t>IDBI Equity Savings Fund(G)-Direct Plan</t>
  </si>
  <si>
    <t>IDFC Equity Savings Fund(G)-Direct Plan</t>
  </si>
  <si>
    <t>Invesco India Equity Savings Fund(G)-Direct Plan</t>
  </si>
  <si>
    <t>Kotak Equity Savings Fund(G)-Direct Plan</t>
  </si>
  <si>
    <t>L&amp;T Equity Savings Fund(G)-Direct Plan</t>
  </si>
  <si>
    <t>Mahindra Manulife Equity Savings Dhan Sanchay Yojana(G)-Direct Plan</t>
  </si>
  <si>
    <t>Mirae Asset Equity Savings Fund(G)-Direct Plan</t>
  </si>
  <si>
    <t>Nippon India Equity Savings Fund(G)-Direct Plan</t>
  </si>
  <si>
    <t>Nippon India Equity Savings Fund-Segregated Portfolio 1-(G)-Direct Plan</t>
  </si>
  <si>
    <t>Nippon India Equity Savings Fund-Segregated Portfolio 2-(G)-Direct Plan</t>
  </si>
  <si>
    <t>PGIM India Equity Savings Fund(G)-Direct Plan</t>
  </si>
  <si>
    <t>Principal Equity Savings Fund(G)-Direct Plan</t>
  </si>
  <si>
    <t>SBI Equity Savings Fund(G)-Direct Plan</t>
  </si>
  <si>
    <t>Sundaram Equity Savings Fund(G)-Direct Plan</t>
  </si>
  <si>
    <t>Tata Equity Savings Fund(G)-Direct Plan</t>
  </si>
  <si>
    <t>Union Equity Savings Fund(G)-Direct Plan</t>
  </si>
  <si>
    <t>UTI Equity Savings Fund(G)-Direct Plan</t>
  </si>
  <si>
    <t>Aditya Birla SL Equity Savings Fund-Reg(G)</t>
  </si>
  <si>
    <t>Axis Equity Saver Fund-Reg(G)</t>
  </si>
  <si>
    <t>Baroda Equity Savings Fund-Reg(G)</t>
  </si>
  <si>
    <t>DSP Equity Savings Fund-Reg(G)</t>
  </si>
  <si>
    <t>Edelweiss Equity Savings Fund-Reg(G)</t>
  </si>
  <si>
    <t>Franklin India Equity Savings Fund(G)</t>
  </si>
  <si>
    <t>HDFC Equity Savings Fund(G)</t>
  </si>
  <si>
    <t>ICICI Pru Equity Savings Fund(G)</t>
  </si>
  <si>
    <t>IDBI Equity Savings Fund(G)</t>
  </si>
  <si>
    <t>IDFC Equity Savings Fund-Reg(G)</t>
  </si>
  <si>
    <t>Invesco India Equity Savings Fund-Reg(G)</t>
  </si>
  <si>
    <t>Kotak Equity Savings Fund(G)</t>
  </si>
  <si>
    <t>L&amp;T Equity Savings Fund-Reg(G)</t>
  </si>
  <si>
    <t>Mahindra Manulife Equity Savings Dhan Sanchay Yojana-Reg(G)</t>
  </si>
  <si>
    <t>Mirae Asset Equity Savings Fund-Reg(G)</t>
  </si>
  <si>
    <t>Nippon India Equity Savings Fund(G)</t>
  </si>
  <si>
    <t>Nippon India Equity Savings Fund-Segregated Portfolio 1-(G)</t>
  </si>
  <si>
    <t>Nippon India Equity Savings Fund-Segregated Portfolio 2-(G)</t>
  </si>
  <si>
    <t>PGIM India Equity Savings Fund(G)</t>
  </si>
  <si>
    <t>Principal Equity Savings Fund(G)</t>
  </si>
  <si>
    <t>SBI Equity Savings Fund-Reg(G)</t>
  </si>
  <si>
    <t>Sundaram Equity Savings Fund-Reg(G)</t>
  </si>
  <si>
    <t>Tata Equity Savings Fund-Reg(G)</t>
  </si>
  <si>
    <t>Union Equity Savings Fund-Reg(G)</t>
  </si>
  <si>
    <t>UTI Equity Savings Fund-Reg(G)</t>
  </si>
  <si>
    <t>Aditya Birla SL Arbitrage Fund(G)-Direct Plan</t>
  </si>
  <si>
    <t>Axis Arbitrage Fund(G)-Direct Plan</t>
  </si>
  <si>
    <t>BNP Paribas Arbitrage Fund(G)-Direct Plan</t>
  </si>
  <si>
    <t>BOI AXA Arbitrage Fund(G)-Direct Plan</t>
  </si>
  <si>
    <t>DSP Arbitrage Fund(G)-Direct Plan</t>
  </si>
  <si>
    <t>Edelweiss Arbitrage Fund(G)-Direct Plan</t>
  </si>
  <si>
    <t>Essel Arbitrage Fund(G)-Direct Plan</t>
  </si>
  <si>
    <t>HDFC Arbitrage-WP(G)-Direct Plan</t>
  </si>
  <si>
    <t>ICICI Pru Equity-Arbitrage Fund(G)-Direct Plan</t>
  </si>
  <si>
    <t>IDFC Arbitrage Fund(G)-Direct Plan</t>
  </si>
  <si>
    <t>Indiabulls Arbitrage Fund(G)-Direct Plan</t>
  </si>
  <si>
    <t>Invesco India Arbitrage Fund(G)-Direct Plan</t>
  </si>
  <si>
    <t>ITI Arbitrage Fund(G)-Direct Plan</t>
  </si>
  <si>
    <t>JM Arbitrage Fund(G)-Direct Plan</t>
  </si>
  <si>
    <t>Kotak Equity Arbitrage Fund(G)-Direct Plan</t>
  </si>
  <si>
    <t>L&amp;T Arbitrage Opp Fund(G)-Direct Plan</t>
  </si>
  <si>
    <t>LIC MF Arbitrage Fund(G)-Direct Plan</t>
  </si>
  <si>
    <t>Mahindra Manulife Arbitrage Yojana(G)-Direct Plan</t>
  </si>
  <si>
    <t>Mirae Asset Arbitrage Fund(G)-Direct Plan</t>
  </si>
  <si>
    <t>Nippon India Arbitrage Fund(G)-Direct Plan</t>
  </si>
  <si>
    <t>PGIM India Arbitrage Fund(G)-Direct Plan</t>
  </si>
  <si>
    <t>Principal Arbitrage Fund(G)-Direct Plan</t>
  </si>
  <si>
    <t>SBI Arbitrage Opportunities Fund(G)-Direct Plan</t>
  </si>
  <si>
    <t>Sundaram Arbitrage Fund(G)-Direct Plan</t>
  </si>
  <si>
    <t>Tata Arbitrage Fund(G)-Direct Plan</t>
  </si>
  <si>
    <t>Union Arbitrage Fund(G)-Direct Plan</t>
  </si>
  <si>
    <t>UTI Arbitrage Fund(G)-Direct Plan</t>
  </si>
  <si>
    <t>Aditya Birla SL Arbitrage Fund(G)</t>
  </si>
  <si>
    <t>Axis Arbitrage Fund-Reg(G)</t>
  </si>
  <si>
    <t>BNP Paribas Arbitrage Fund-Reg(G)</t>
  </si>
  <si>
    <t>BOI AXA Arbitrage Fund-Reg(G)</t>
  </si>
  <si>
    <t>DSP Arbitrage Fund-Reg(G)</t>
  </si>
  <si>
    <t>Edelweiss Arbitrage Fund-Reg(G)</t>
  </si>
  <si>
    <t>Essel Arbitrage Fund-Reg(G)</t>
  </si>
  <si>
    <t>HDFC Arbitrage-WP(G)</t>
  </si>
  <si>
    <t>ICICI Pru Equity-Arbitrage Fund(G)</t>
  </si>
  <si>
    <t>IDFC Arbitrage Fund-Reg(G)</t>
  </si>
  <si>
    <t>Indiabulls Arbitrage Fund-Reg(G)</t>
  </si>
  <si>
    <t>Invesco India Arbitrage Fund(G)</t>
  </si>
  <si>
    <t>ITI Arbitrage Fund-Reg(G)</t>
  </si>
  <si>
    <t>JM Arbitrage Fund(G)</t>
  </si>
  <si>
    <t>Kotak Equity Arbitrage Fund(G)</t>
  </si>
  <si>
    <t>L&amp;T Arbitrage Opp Fund-Reg(G)</t>
  </si>
  <si>
    <t>LIC MF Arbitrage Fund-Reg(G)</t>
  </si>
  <si>
    <t>Mahindra Manulife Arbitrage Yojana-Reg(G)</t>
  </si>
  <si>
    <t>Mirae Asset Arbitrage Fund-Reg(G)</t>
  </si>
  <si>
    <t>Nippon India Arbitrage Fund(G)</t>
  </si>
  <si>
    <t>PGIM India Arbitrage Fund-Reg(G)</t>
  </si>
  <si>
    <t>Principal Arbitrage Fund(G)</t>
  </si>
  <si>
    <t>SBI Arbitrage Opportunities Fund-Reg(G)</t>
  </si>
  <si>
    <t>Sundaram Arbitrage Fund-Reg(G)</t>
  </si>
  <si>
    <t>Tata Arbitrage Fund-Reg(G)</t>
  </si>
  <si>
    <t>Union Arbitrage Fund-Reg(G)</t>
  </si>
  <si>
    <t>UTI Arbitrage Fund-Reg(G)</t>
  </si>
  <si>
    <t xml:space="preserve">Category: Arbitrage Fund </t>
  </si>
  <si>
    <t>Arbitrage Fund</t>
  </si>
  <si>
    <t xml:space="preserve">Category: Conservative Hybrid Fund </t>
  </si>
  <si>
    <t>Conservative Hybrid Fund</t>
  </si>
  <si>
    <t xml:space="preserve">Category: Equity Savings </t>
  </si>
  <si>
    <t>Equity Savings</t>
  </si>
  <si>
    <t>Equity - Equity Savings (Direct)</t>
  </si>
  <si>
    <t>Equity - Equity Savings (Regular)</t>
  </si>
  <si>
    <t>SI Benchmark</t>
  </si>
  <si>
    <t>CRISIL Hybrid 35+65 - Aggressive Index</t>
  </si>
  <si>
    <t>Nifty MidSmallcap 400 Index - TRI</t>
  </si>
  <si>
    <t>Crisil Composite Bond Fund Index</t>
  </si>
  <si>
    <t>NIFTY 50 - TRI</t>
  </si>
  <si>
    <t>Nifty 50 Arbitrage Index</t>
  </si>
  <si>
    <t>Crisil Liquid Fund Index</t>
  </si>
  <si>
    <t>S&amp;P BSE 200 - TRI</t>
  </si>
  <si>
    <t>S&amp;P BSE Sensex 50</t>
  </si>
  <si>
    <t>CRISIL Hybrid 85+15 - Conservative Index</t>
  </si>
  <si>
    <t>CRISIL Short Term Debt Hybrid 75+25 Fund Index</t>
  </si>
  <si>
    <t>S&amp;P BSE 500 - TRI</t>
  </si>
  <si>
    <t>NIFTY 100 - TRI</t>
  </si>
  <si>
    <t>Crisil Short Term Bond Fund Index</t>
  </si>
  <si>
    <t>Nifty 8-13 yr G-Sec index</t>
  </si>
  <si>
    <t>Nifty 10 yr Benchmark G-Sec Index</t>
  </si>
  <si>
    <t>NIFTY 500</t>
  </si>
  <si>
    <t>NIFTY 50</t>
  </si>
  <si>
    <t>S&amp;P BSE SENSEX - TRI</t>
  </si>
  <si>
    <t>NIFTY DIV OPPS 50 - TRI</t>
  </si>
  <si>
    <t>NIFTY DIV OPPS 50</t>
  </si>
  <si>
    <t>NIFTY 200 - TRI</t>
  </si>
  <si>
    <t>Nifty Midcap 100 - TRI</t>
  </si>
  <si>
    <t>S&amp;P BSE 100 - TRI</t>
  </si>
  <si>
    <t>NIFTY 500 - TRI</t>
  </si>
  <si>
    <t>Nifty LargeMidcap 250 Index</t>
  </si>
  <si>
    <t>S&amp;P BSE 500</t>
  </si>
  <si>
    <t>Nifty Smallcap 100</t>
  </si>
  <si>
    <t>S&amp;P BSE 100</t>
  </si>
  <si>
    <t>S&amp;P BSE 200</t>
  </si>
  <si>
    <t>S&amp;P BSE Bharat 22 Index</t>
  </si>
  <si>
    <t>NIFTY 200</t>
  </si>
  <si>
    <t>NIFTY NEXT 50</t>
  </si>
  <si>
    <t>S&amp;P BSE 250 LargeMidCap Index - TRI</t>
  </si>
  <si>
    <t>NIFTY 100</t>
  </si>
  <si>
    <t>Crisil 10 Yr Gilt Index</t>
  </si>
  <si>
    <t>Nifty LargeMidcap 250 Index - TRI</t>
  </si>
  <si>
    <t>S&amp;P BSE 250 LargeMidCap 65:35 Index - TRI</t>
  </si>
  <si>
    <t>Nifty 1D Rate Index</t>
  </si>
  <si>
    <t>S&amp;P BSE Mid-Cap - TRI</t>
  </si>
  <si>
    <t>Nifty Midcap 150 - TRI</t>
  </si>
  <si>
    <t>Nifty Midcap 150</t>
  </si>
  <si>
    <t>S&amp;P BSE AllCap - TRI</t>
  </si>
  <si>
    <t>Nifty Smallcap 100 - TRI</t>
  </si>
  <si>
    <t>Nifty Smallcap 250</t>
  </si>
  <si>
    <t>S&amp;P BSE Small-Cap - TRI</t>
  </si>
  <si>
    <t>Nifty Smallcap 250 - TRI</t>
  </si>
  <si>
    <t>S&amp;P BSE 250 Small Cap - TRI</t>
  </si>
  <si>
    <t>Nifty 100 ESG Index - TRI</t>
  </si>
  <si>
    <t>S&amp;P BSE Enhanced Value Index</t>
  </si>
  <si>
    <t>NIFTY500 Value 50 - TRI</t>
  </si>
  <si>
    <t>S&amp;P BSE 400 MidSmallCap Index - TRI</t>
  </si>
  <si>
    <t>Nippon India Corp Bond Fund(G)</t>
  </si>
  <si>
    <t>Nippon India Corp Bond Fund(G)-Direct Plan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</si>
</sst>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
    <numFmt numFmtId="165" formatCode="dd\-mmm\-yyyy"/>
    <numFmt numFmtId="166" formatCode="dd/mmm/yyyy"/>
  </numFmts>
  <fonts count="21" x14ac:knownFonts="1">
    <font>
      <sz val="11"/>
      <color theme="1"/>
      <name val="Calibri"/>
      <family val="2"/>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b/>
      <sz val="11"/>
      <color theme="1"/>
      <name val="Calibri"/>
      <family val="2"/>
      <scheme val="minor"/>
    </font>
    <font>
      <sz val="11"/>
      <color rgb="FFFFFFFF"/>
      <name val="Calibri"/>
      <family val="2"/>
      <charset val="1"/>
      <scheme val="minor"/>
    </font>
    <font>
      <sz val="11"/>
      <color rgb="FF000000"/>
      <name val="Calibri"/>
      <family val="2"/>
      <charset val="1"/>
      <scheme val="minor"/>
    </font>
    <font>
      <b/>
      <sz val="11"/>
      <color theme="0"/>
      <name val="Calibri"/>
      <family val="2"/>
      <scheme val="minor"/>
    </font>
    <font>
      <u/>
      <sz val="11"/>
      <color theme="10"/>
      <name val="Calibri"/>
      <family val="2"/>
      <scheme val="minor"/>
    </font>
    <font>
      <sz val="11"/>
      <name val="Calibri"/>
      <family val="2"/>
      <scheme val="minor"/>
    </font>
    <font>
      <b/>
      <sz val="11"/>
      <name val="Calibri"/>
      <family val="2"/>
      <scheme val="minor"/>
    </font>
    <font>
      <sz val="11"/>
      <color rgb="FF002060"/>
      <name val="Calibri"/>
      <family val="2"/>
      <scheme val="minor"/>
    </font>
    <font>
      <b/>
      <sz val="11"/>
      <color rgb="FF002060"/>
      <name val="Calibri"/>
      <family val="2"/>
      <scheme val="minor"/>
    </font>
    <font>
      <b/>
      <sz val="13"/>
      <color theme="10"/>
      <name val="Calibri"/>
      <family val="2"/>
      <scheme val="minor"/>
    </font>
    <font>
      <sz val="11"/>
      <color rgb="FFFFFFFF"/>
      <name val="Calibri"/>
      <family val="2"/>
      <scheme val="minor"/>
    </font>
    <font>
      <sz val="11"/>
      <color rgb="FF000000"/>
      <name val="Calibri"/>
      <family val="2"/>
      <scheme val="minor"/>
    </font>
    <font>
      <b/>
      <i/>
      <sz val="11"/>
      <color theme="1"/>
      <name val="Calibri"/>
      <family val="2"/>
      <scheme val="minor"/>
    </font>
    <font>
      <b/>
      <i/>
      <u/>
      <sz val="11"/>
      <color theme="10"/>
      <name val="Calibri"/>
      <family val="2"/>
      <scheme val="minor"/>
    </font>
    <font>
      <b/>
      <u/>
      <sz val="11"/>
      <color theme="10"/>
      <name val="Calibri"/>
      <family val="2"/>
      <scheme val="minor"/>
    </font>
  </fonts>
  <fills count="13">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39997558519241921"/>
        <bgColor indexed="64"/>
      </patternFill>
    </fill>
    <fill>
      <patternFill patternType="solid">
        <fgColor theme="4" tint="0.59999389629810485"/>
        <bgColor indexed="64"/>
      </patternFill>
    </fill>
    <fill>
      <patternFill patternType="solid">
        <fgColor rgb="FF0000FF"/>
        <bgColor indexed="64"/>
      </patternFill>
    </fill>
    <fill>
      <patternFill patternType="solid">
        <fgColor rgb="FFD3D3D3"/>
        <bgColor indexed="64"/>
      </patternFill>
    </fill>
    <fill>
      <patternFill patternType="solid">
        <fgColor rgb="FFFFFF00"/>
        <bgColor indexed="64"/>
      </patternFill>
    </fill>
    <fill>
      <patternFill patternType="solid">
        <fgColor rgb="FFADD8E6"/>
        <bgColor indexed="64"/>
      </patternFill>
    </fill>
    <fill>
      <patternFill patternType="solid">
        <fgColor theme="4" tint="-0.249977111117893"/>
        <bgColor indexed="64"/>
      </patternFill>
    </fill>
    <fill>
      <patternFill patternType="solid">
        <fgColor theme="4" tint="0.39997558519241921"/>
        <bgColor indexed="64"/>
      </patternFill>
    </fill>
    <fill>
      <patternFill patternType="solid">
        <fgColor rgb="FF002060"/>
        <bgColor indexed="64"/>
      </patternFill>
    </fill>
  </fills>
  <borders count="27">
    <border>
      <left/>
      <right/>
      <top/>
      <bottom/>
      <diagonal/>
    </border>
    <border>
      <left style="thin">
        <color theme="3" tint="-0.249977111117893"/>
      </left>
      <right style="thin">
        <color theme="3" tint="-0.249977111117893"/>
      </right>
      <top style="thin">
        <color theme="3" tint="-0.249977111117893"/>
      </top>
      <bottom/>
      <diagonal/>
    </border>
    <border>
      <left style="thin">
        <color theme="3" tint="-0.249977111117893"/>
      </left>
      <right style="thin">
        <color theme="3" tint="-0.249977111117893"/>
      </right>
      <top style="thin">
        <color theme="3" tint="-0.249977111117893"/>
      </top>
      <bottom style="thin">
        <color theme="3" tint="-0.249977111117893"/>
      </bottom>
      <diagonal/>
    </border>
    <border>
      <left style="medium">
        <color theme="3" tint="-0.249977111117893"/>
      </left>
      <right/>
      <top style="medium">
        <color theme="3" tint="-0.249977111117893"/>
      </top>
      <bottom/>
      <diagonal/>
    </border>
    <border>
      <left/>
      <right/>
      <top style="medium">
        <color theme="3" tint="-0.249977111117893"/>
      </top>
      <bottom/>
      <diagonal/>
    </border>
    <border>
      <left/>
      <right style="medium">
        <color theme="3" tint="-0.249977111117893"/>
      </right>
      <top style="medium">
        <color theme="3" tint="-0.249977111117893"/>
      </top>
      <bottom/>
      <diagonal/>
    </border>
    <border>
      <left style="medium">
        <color theme="3" tint="-0.249977111117893"/>
      </left>
      <right/>
      <top/>
      <bottom style="medium">
        <color theme="3" tint="-0.249977111117893"/>
      </bottom>
      <diagonal/>
    </border>
    <border>
      <left/>
      <right/>
      <top/>
      <bottom style="medium">
        <color theme="3" tint="-0.249977111117893"/>
      </bottom>
      <diagonal/>
    </border>
    <border>
      <left/>
      <right style="medium">
        <color theme="3" tint="-0.249977111117893"/>
      </right>
      <top/>
      <bottom style="medium">
        <color theme="3" tint="-0.249977111117893"/>
      </bottom>
      <diagonal/>
    </border>
    <border>
      <left style="medium">
        <color theme="3" tint="-0.249977111117893"/>
      </left>
      <right style="thin">
        <color theme="3" tint="-0.249977111117893"/>
      </right>
      <top style="medium">
        <color theme="3" tint="-0.249977111117893"/>
      </top>
      <bottom style="thin">
        <color theme="3" tint="-0.249977111117893"/>
      </bottom>
      <diagonal/>
    </border>
    <border>
      <left style="thin">
        <color theme="3" tint="-0.249977111117893"/>
      </left>
      <right style="thin">
        <color theme="3" tint="-0.249977111117893"/>
      </right>
      <top style="medium">
        <color theme="3" tint="-0.249977111117893"/>
      </top>
      <bottom style="thin">
        <color theme="3" tint="-0.249977111117893"/>
      </bottom>
      <diagonal/>
    </border>
    <border>
      <left style="thin">
        <color theme="3" tint="-0.249977111117893"/>
      </left>
      <right style="medium">
        <color theme="3" tint="-0.249977111117893"/>
      </right>
      <top style="medium">
        <color theme="3" tint="-0.249977111117893"/>
      </top>
      <bottom style="thin">
        <color theme="3" tint="-0.249977111117893"/>
      </bottom>
      <diagonal/>
    </border>
    <border>
      <left style="medium">
        <color theme="3" tint="-0.249977111117893"/>
      </left>
      <right style="thin">
        <color theme="3" tint="-0.249977111117893"/>
      </right>
      <top style="thin">
        <color theme="3" tint="-0.249977111117893"/>
      </top>
      <bottom style="thin">
        <color theme="3" tint="-0.249977111117893"/>
      </bottom>
      <diagonal/>
    </border>
    <border>
      <left style="thin">
        <color theme="3" tint="-0.249977111117893"/>
      </left>
      <right style="medium">
        <color theme="3" tint="-0.249977111117893"/>
      </right>
      <top style="thin">
        <color theme="3" tint="-0.249977111117893"/>
      </top>
      <bottom style="thin">
        <color theme="3" tint="-0.249977111117893"/>
      </bottom>
      <diagonal/>
    </border>
    <border>
      <left style="medium">
        <color theme="3" tint="-0.249977111117893"/>
      </left>
      <right style="thin">
        <color theme="3" tint="-0.249977111117893"/>
      </right>
      <top style="thin">
        <color theme="3" tint="-0.249977111117893"/>
      </top>
      <bottom style="medium">
        <color theme="3" tint="-0.249977111117893"/>
      </bottom>
      <diagonal/>
    </border>
    <border>
      <left style="thin">
        <color theme="3" tint="-0.249977111117893"/>
      </left>
      <right style="thin">
        <color theme="3" tint="-0.249977111117893"/>
      </right>
      <top style="thin">
        <color theme="3" tint="-0.249977111117893"/>
      </top>
      <bottom style="medium">
        <color theme="3" tint="-0.249977111117893"/>
      </bottom>
      <diagonal/>
    </border>
    <border>
      <left style="thin">
        <color theme="3" tint="-0.249977111117893"/>
      </left>
      <right style="medium">
        <color theme="3" tint="-0.249977111117893"/>
      </right>
      <top style="thin">
        <color theme="3" tint="-0.249977111117893"/>
      </top>
      <bottom style="medium">
        <color theme="3" tint="-0.249977111117893"/>
      </bottom>
      <diagonal/>
    </border>
    <border>
      <left style="medium">
        <color theme="3" tint="-0.249977111117893"/>
      </left>
      <right/>
      <top/>
      <bottom/>
      <diagonal/>
    </border>
    <border>
      <left/>
      <right style="medium">
        <color theme="3" tint="-0.249977111117893"/>
      </right>
      <top/>
      <bottom/>
      <diagonal/>
    </border>
    <border>
      <left style="medium">
        <color theme="3" tint="-0.249977111117893"/>
      </left>
      <right style="thin">
        <color theme="3" tint="-0.249977111117893"/>
      </right>
      <top style="thin">
        <color theme="3" tint="-0.249977111117893"/>
      </top>
      <bottom/>
      <diagonal/>
    </border>
    <border>
      <left style="thin">
        <color theme="3" tint="-0.249977111117893"/>
      </left>
      <right style="medium">
        <color theme="3" tint="-0.249977111117893"/>
      </right>
      <top style="thin">
        <color theme="3" tint="-0.249977111117893"/>
      </top>
      <bottom/>
      <diagonal/>
    </border>
    <border>
      <left style="medium">
        <color theme="3" tint="-0.249977111117893"/>
      </left>
      <right style="medium">
        <color theme="3" tint="-0.249977111117893"/>
      </right>
      <top style="medium">
        <color theme="3" tint="-0.249977111117893"/>
      </top>
      <bottom/>
      <diagonal/>
    </border>
    <border>
      <left style="medium">
        <color theme="3" tint="-0.249977111117893"/>
      </left>
      <right style="medium">
        <color theme="3" tint="-0.249977111117893"/>
      </right>
      <top/>
      <bottom style="medium">
        <color theme="3" tint="-0.249977111117893"/>
      </bottom>
      <diagonal/>
    </border>
    <border>
      <left style="thin">
        <color theme="3" tint="-0.249977111117893"/>
      </left>
      <right/>
      <top style="medium">
        <color theme="3" tint="-0.249977111117893"/>
      </top>
      <bottom style="thin">
        <color theme="3" tint="-0.249977111117893"/>
      </bottom>
      <diagonal/>
    </border>
    <border>
      <left/>
      <right style="medium">
        <color theme="3" tint="-0.249977111117893"/>
      </right>
      <top style="medium">
        <color theme="3" tint="-0.249977111117893"/>
      </top>
      <bottom style="thin">
        <color theme="3" tint="-0.249977111117893"/>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7">
    <xf numFmtId="0" fontId="0" fillId="0" borderId="0"/>
    <xf numFmtId="0" fontId="5" fillId="0" borderId="0"/>
    <xf numFmtId="0" fontId="4" fillId="0" borderId="0"/>
    <xf numFmtId="0" fontId="3" fillId="0" borderId="0"/>
    <xf numFmtId="0" fontId="2" fillId="0" borderId="0"/>
    <xf numFmtId="0" fontId="1" fillId="0" borderId="0"/>
    <xf numFmtId="0" fontId="10" fillId="0" borderId="0" applyNumberFormat="0" applyFill="0" applyBorder="0" applyAlignment="0" applyProtection="0"/>
  </cellStyleXfs>
  <cellXfs count="180">
    <xf numFmtId="0" fontId="0" fillId="0" borderId="0" xfId="0"/>
    <xf numFmtId="0" fontId="1" fillId="2" borderId="0" xfId="5" applyFill="1" applyBorder="1" applyAlignment="1">
      <alignment horizontal="left"/>
    </xf>
    <xf numFmtId="0" fontId="1" fillId="2" borderId="0" xfId="5" applyFill="1" applyBorder="1"/>
    <xf numFmtId="0" fontId="0" fillId="2" borderId="0" xfId="0" applyFill="1" applyBorder="1"/>
    <xf numFmtId="0" fontId="11" fillId="2" borderId="0" xfId="0" applyFont="1" applyFill="1" applyBorder="1"/>
    <xf numFmtId="0" fontId="11" fillId="2" borderId="2" xfId="5" applyFont="1" applyFill="1" applyBorder="1"/>
    <xf numFmtId="165" fontId="1" fillId="2" borderId="2" xfId="5" applyNumberFormat="1" applyFill="1" applyBorder="1"/>
    <xf numFmtId="164" fontId="1" fillId="2" borderId="2" xfId="5" applyNumberFormat="1" applyFill="1" applyBorder="1"/>
    <xf numFmtId="1" fontId="1" fillId="2" borderId="2" xfId="5" applyNumberFormat="1" applyFill="1" applyBorder="1"/>
    <xf numFmtId="0" fontId="0" fillId="2" borderId="2" xfId="0" applyFill="1" applyBorder="1"/>
    <xf numFmtId="0" fontId="6" fillId="2" borderId="2" xfId="5" applyFont="1" applyFill="1" applyBorder="1"/>
    <xf numFmtId="0" fontId="12" fillId="2" borderId="2" xfId="5" applyFont="1" applyFill="1" applyBorder="1"/>
    <xf numFmtId="0" fontId="12" fillId="2" borderId="0" xfId="0" applyFont="1" applyFill="1" applyBorder="1"/>
    <xf numFmtId="0" fontId="12" fillId="4" borderId="2" xfId="5" applyFont="1" applyFill="1" applyBorder="1" applyAlignment="1">
      <alignment horizontal="center"/>
    </xf>
    <xf numFmtId="0" fontId="6" fillId="2" borderId="0" xfId="0" applyFont="1" applyFill="1" applyBorder="1"/>
    <xf numFmtId="0" fontId="13" fillId="5" borderId="0" xfId="0" applyFont="1" applyFill="1"/>
    <xf numFmtId="0" fontId="14" fillId="5" borderId="0" xfId="0" applyFont="1" applyFill="1"/>
    <xf numFmtId="0" fontId="12" fillId="4" borderId="12" xfId="5" applyFont="1" applyFill="1" applyBorder="1" applyAlignment="1">
      <alignment horizontal="center"/>
    </xf>
    <xf numFmtId="0" fontId="12" fillId="4" borderId="13" xfId="5" applyFont="1" applyFill="1" applyBorder="1" applyAlignment="1">
      <alignment horizontal="center"/>
    </xf>
    <xf numFmtId="0" fontId="12" fillId="2" borderId="12" xfId="5" applyFont="1" applyFill="1" applyBorder="1"/>
    <xf numFmtId="0" fontId="12" fillId="2" borderId="13" xfId="5" applyFont="1" applyFill="1" applyBorder="1"/>
    <xf numFmtId="0" fontId="1" fillId="2" borderId="12" xfId="5" applyFill="1" applyBorder="1"/>
    <xf numFmtId="1" fontId="1" fillId="2" borderId="13" xfId="5" applyNumberFormat="1" applyFill="1" applyBorder="1"/>
    <xf numFmtId="0" fontId="0" fillId="2" borderId="12" xfId="0" applyFill="1" applyBorder="1"/>
    <xf numFmtId="0" fontId="0" fillId="2" borderId="13" xfId="0" applyFill="1" applyBorder="1"/>
    <xf numFmtId="0" fontId="6" fillId="2" borderId="12" xfId="5" applyFont="1" applyFill="1" applyBorder="1"/>
    <xf numFmtId="0" fontId="12" fillId="2" borderId="0" xfId="5" applyFont="1" applyFill="1" applyBorder="1" applyAlignment="1">
      <alignment horizontal="center"/>
    </xf>
    <xf numFmtId="0" fontId="12" fillId="2" borderId="0" xfId="5" applyFont="1" applyFill="1" applyBorder="1" applyAlignment="1"/>
    <xf numFmtId="0" fontId="8" fillId="2" borderId="12" xfId="5" applyFont="1" applyFill="1" applyBorder="1"/>
    <xf numFmtId="0" fontId="9" fillId="3" borderId="9" xfId="5" applyFont="1" applyFill="1" applyBorder="1" applyAlignment="1">
      <alignment horizontal="center" vertical="center"/>
    </xf>
    <xf numFmtId="0" fontId="7" fillId="0" borderId="12" xfId="5" applyFont="1" applyFill="1" applyBorder="1"/>
    <xf numFmtId="0" fontId="12" fillId="4" borderId="19" xfId="5" applyFont="1" applyFill="1" applyBorder="1" applyAlignment="1">
      <alignment horizontal="center"/>
    </xf>
    <xf numFmtId="0" fontId="12" fillId="4" borderId="1" xfId="5" applyFont="1" applyFill="1" applyBorder="1" applyAlignment="1">
      <alignment horizontal="center"/>
    </xf>
    <xf numFmtId="0" fontId="12" fillId="4" borderId="20" xfId="5" applyFont="1" applyFill="1" applyBorder="1" applyAlignment="1">
      <alignment horizontal="center"/>
    </xf>
    <xf numFmtId="0" fontId="7" fillId="2" borderId="12" xfId="5" applyFont="1" applyFill="1" applyBorder="1"/>
    <xf numFmtId="0" fontId="7" fillId="2" borderId="2" xfId="5" applyFont="1" applyFill="1" applyBorder="1"/>
    <xf numFmtId="0" fontId="7" fillId="2" borderId="13" xfId="5" applyFont="1" applyFill="1" applyBorder="1"/>
    <xf numFmtId="165" fontId="11" fillId="2" borderId="2" xfId="5" applyNumberFormat="1" applyFont="1" applyFill="1" applyBorder="1"/>
    <xf numFmtId="164" fontId="11" fillId="2" borderId="2" xfId="5" applyNumberFormat="1" applyFont="1" applyFill="1" applyBorder="1"/>
    <xf numFmtId="1" fontId="11" fillId="2" borderId="2" xfId="5" applyNumberFormat="1" applyFont="1" applyFill="1" applyBorder="1"/>
    <xf numFmtId="0" fontId="11" fillId="2" borderId="12" xfId="5" applyFont="1" applyFill="1" applyBorder="1"/>
    <xf numFmtId="1" fontId="11" fillId="2" borderId="13" xfId="5" applyNumberFormat="1" applyFont="1" applyFill="1" applyBorder="1"/>
    <xf numFmtId="0" fontId="11" fillId="2" borderId="13" xfId="5" applyFont="1" applyFill="1" applyBorder="1"/>
    <xf numFmtId="2" fontId="11" fillId="2" borderId="2" xfId="5" applyNumberFormat="1" applyFont="1" applyFill="1" applyBorder="1"/>
    <xf numFmtId="0" fontId="13" fillId="5" borderId="3" xfId="0" applyFont="1" applyFill="1" applyBorder="1"/>
    <xf numFmtId="0" fontId="13" fillId="5" borderId="4" xfId="0" applyFont="1" applyFill="1" applyBorder="1"/>
    <xf numFmtId="0" fontId="13" fillId="5" borderId="5" xfId="0" applyFont="1" applyFill="1" applyBorder="1"/>
    <xf numFmtId="0" fontId="13" fillId="5" borderId="17" xfId="0" applyFont="1" applyFill="1" applyBorder="1"/>
    <xf numFmtId="0" fontId="13" fillId="5" borderId="0" xfId="0" applyFont="1" applyFill="1" applyBorder="1"/>
    <xf numFmtId="0" fontId="13" fillId="5" borderId="18" xfId="0" applyFont="1" applyFill="1" applyBorder="1"/>
    <xf numFmtId="0" fontId="14" fillId="5" borderId="17" xfId="0" applyFont="1" applyFill="1" applyBorder="1"/>
    <xf numFmtId="0" fontId="14" fillId="5" borderId="0" xfId="0" applyFont="1" applyFill="1" applyBorder="1"/>
    <xf numFmtId="0" fontId="14" fillId="5" borderId="18" xfId="0" applyFont="1" applyFill="1" applyBorder="1"/>
    <xf numFmtId="0" fontId="13" fillId="5" borderId="0" xfId="0" applyFont="1" applyFill="1" applyBorder="1" applyAlignment="1">
      <alignment horizontal="center"/>
    </xf>
    <xf numFmtId="0" fontId="13" fillId="5" borderId="6" xfId="0" applyFont="1" applyFill="1" applyBorder="1"/>
    <xf numFmtId="0" fontId="13" fillId="5" borderId="7" xfId="0" applyFont="1" applyFill="1" applyBorder="1"/>
    <xf numFmtId="0" fontId="13" fillId="5" borderId="8" xfId="0" applyFont="1" applyFill="1" applyBorder="1"/>
    <xf numFmtId="0" fontId="12" fillId="4" borderId="2" xfId="5" applyFont="1" applyFill="1" applyBorder="1" applyAlignment="1">
      <alignment horizontal="center"/>
    </xf>
    <xf numFmtId="0" fontId="0" fillId="0" borderId="0" xfId="0"/>
    <xf numFmtId="0" fontId="16" fillId="6" borderId="25" xfId="0" applyFont="1" applyFill="1" applyBorder="1"/>
    <xf numFmtId="0" fontId="0" fillId="0" borderId="0" xfId="0"/>
    <xf numFmtId="0" fontId="6" fillId="8" borderId="0" xfId="0" applyFont="1" applyFill="1"/>
    <xf numFmtId="0" fontId="6" fillId="0" borderId="0" xfId="0" applyFont="1"/>
    <xf numFmtId="0" fontId="1" fillId="2" borderId="12" xfId="5" applyFill="1" applyBorder="1" applyProtection="1">
      <protection hidden="1"/>
    </xf>
    <xf numFmtId="165" fontId="1" fillId="2" borderId="2" xfId="5" applyNumberFormat="1" applyFill="1" applyBorder="1" applyProtection="1">
      <protection hidden="1"/>
    </xf>
    <xf numFmtId="2" fontId="1" fillId="2" borderId="2" xfId="5" applyNumberFormat="1" applyFill="1" applyBorder="1" applyProtection="1">
      <protection hidden="1"/>
    </xf>
    <xf numFmtId="1" fontId="1" fillId="2" borderId="2" xfId="5" applyNumberFormat="1" applyFill="1" applyBorder="1" applyProtection="1">
      <protection hidden="1"/>
    </xf>
    <xf numFmtId="1" fontId="1" fillId="2" borderId="13" xfId="5" applyNumberFormat="1" applyFill="1" applyBorder="1" applyProtection="1">
      <protection hidden="1"/>
    </xf>
    <xf numFmtId="0" fontId="0" fillId="2" borderId="0" xfId="0" applyFill="1" applyBorder="1" applyProtection="1">
      <protection hidden="1"/>
    </xf>
    <xf numFmtId="0" fontId="0" fillId="2" borderId="12" xfId="0" applyFill="1" applyBorder="1" applyProtection="1">
      <protection hidden="1"/>
    </xf>
    <xf numFmtId="0" fontId="0" fillId="2" borderId="2" xfId="0" applyFill="1" applyBorder="1" applyProtection="1">
      <protection hidden="1"/>
    </xf>
    <xf numFmtId="2" fontId="0" fillId="2" borderId="2" xfId="0" applyNumberFormat="1" applyFill="1" applyBorder="1" applyProtection="1">
      <protection hidden="1"/>
    </xf>
    <xf numFmtId="0" fontId="0" fillId="2" borderId="13" xfId="0" applyFill="1" applyBorder="1" applyProtection="1">
      <protection hidden="1"/>
    </xf>
    <xf numFmtId="0" fontId="6" fillId="2" borderId="12" xfId="5" applyFont="1" applyFill="1" applyBorder="1" applyProtection="1">
      <protection hidden="1"/>
    </xf>
    <xf numFmtId="0" fontId="1" fillId="2" borderId="2" xfId="5" applyFill="1" applyBorder="1" applyProtection="1">
      <protection hidden="1"/>
    </xf>
    <xf numFmtId="2" fontId="6" fillId="2" borderId="2" xfId="5" applyNumberFormat="1" applyFont="1" applyFill="1" applyBorder="1" applyProtection="1">
      <protection hidden="1"/>
    </xf>
    <xf numFmtId="0" fontId="1" fillId="2" borderId="13" xfId="5" applyFill="1" applyBorder="1" applyProtection="1">
      <protection hidden="1"/>
    </xf>
    <xf numFmtId="0" fontId="6" fillId="2" borderId="14" xfId="5" applyFont="1" applyFill="1" applyBorder="1" applyProtection="1">
      <protection hidden="1"/>
    </xf>
    <xf numFmtId="0" fontId="1" fillId="2" borderId="15" xfId="5" applyFill="1" applyBorder="1" applyProtection="1">
      <protection hidden="1"/>
    </xf>
    <xf numFmtId="2" fontId="6" fillId="2" borderId="15" xfId="5" applyNumberFormat="1" applyFont="1" applyFill="1" applyBorder="1" applyProtection="1">
      <protection hidden="1"/>
    </xf>
    <xf numFmtId="0" fontId="1" fillId="2" borderId="16" xfId="5" applyFill="1" applyBorder="1" applyProtection="1">
      <protection hidden="1"/>
    </xf>
    <xf numFmtId="0" fontId="1" fillId="0" borderId="12" xfId="5" applyFill="1" applyBorder="1" applyProtection="1">
      <protection hidden="1"/>
    </xf>
    <xf numFmtId="0" fontId="11" fillId="2" borderId="12" xfId="5" applyFont="1" applyFill="1" applyBorder="1" applyProtection="1">
      <protection hidden="1"/>
    </xf>
    <xf numFmtId="0" fontId="11" fillId="2" borderId="12" xfId="0" applyFont="1" applyFill="1" applyBorder="1" applyProtection="1">
      <protection hidden="1"/>
    </xf>
    <xf numFmtId="0" fontId="11" fillId="2" borderId="2" xfId="0" applyFont="1" applyFill="1" applyBorder="1" applyProtection="1">
      <protection hidden="1"/>
    </xf>
    <xf numFmtId="2" fontId="11" fillId="2" borderId="2" xfId="0" applyNumberFormat="1" applyFont="1" applyFill="1" applyBorder="1" applyProtection="1">
      <protection hidden="1"/>
    </xf>
    <xf numFmtId="0" fontId="11" fillId="2" borderId="13" xfId="0" applyFont="1" applyFill="1" applyBorder="1" applyProtection="1">
      <protection hidden="1"/>
    </xf>
    <xf numFmtId="0" fontId="12" fillId="2" borderId="12" xfId="5" applyFont="1" applyFill="1" applyBorder="1" applyProtection="1">
      <protection hidden="1"/>
    </xf>
    <xf numFmtId="0" fontId="11" fillId="2" borderId="2" xfId="5" applyFont="1" applyFill="1" applyBorder="1" applyProtection="1">
      <protection hidden="1"/>
    </xf>
    <xf numFmtId="2" fontId="12" fillId="2" borderId="2" xfId="5" applyNumberFormat="1" applyFont="1" applyFill="1" applyBorder="1" applyProtection="1">
      <protection hidden="1"/>
    </xf>
    <xf numFmtId="0" fontId="11" fillId="2" borderId="13" xfId="5" applyFont="1" applyFill="1" applyBorder="1" applyProtection="1">
      <protection hidden="1"/>
    </xf>
    <xf numFmtId="0" fontId="12" fillId="2" borderId="14" xfId="5" applyFont="1" applyFill="1" applyBorder="1" applyProtection="1">
      <protection hidden="1"/>
    </xf>
    <xf numFmtId="0" fontId="11" fillId="2" borderId="15" xfId="5" applyFont="1" applyFill="1" applyBorder="1" applyProtection="1">
      <protection hidden="1"/>
    </xf>
    <xf numFmtId="2" fontId="12" fillId="2" borderId="15" xfId="5" applyNumberFormat="1" applyFont="1" applyFill="1" applyBorder="1" applyProtection="1">
      <protection hidden="1"/>
    </xf>
    <xf numFmtId="0" fontId="11" fillId="2" borderId="16" xfId="5" applyFont="1" applyFill="1" applyBorder="1" applyProtection="1">
      <protection hidden="1"/>
    </xf>
    <xf numFmtId="2" fontId="1" fillId="2" borderId="15" xfId="5" applyNumberFormat="1" applyFill="1" applyBorder="1" applyProtection="1">
      <protection hidden="1"/>
    </xf>
    <xf numFmtId="0" fontId="0" fillId="2" borderId="0" xfId="0" applyFill="1"/>
    <xf numFmtId="0" fontId="0" fillId="2" borderId="0" xfId="0" applyFill="1" applyAlignment="1">
      <alignment vertical="top" wrapText="1"/>
    </xf>
    <xf numFmtId="0" fontId="16" fillId="6" borderId="25" xfId="0" applyFont="1" applyFill="1" applyBorder="1"/>
    <xf numFmtId="0" fontId="0" fillId="0" borderId="0" xfId="0"/>
    <xf numFmtId="0" fontId="16" fillId="6" borderId="26" xfId="0" applyFont="1" applyFill="1" applyBorder="1"/>
    <xf numFmtId="0" fontId="17" fillId="7" borderId="26" xfId="0" applyFont="1" applyFill="1" applyBorder="1"/>
    <xf numFmtId="0" fontId="0" fillId="0" borderId="26" xfId="0" applyBorder="1"/>
    <xf numFmtId="166" fontId="0" fillId="0" borderId="26" xfId="0" applyNumberFormat="1" applyBorder="1"/>
    <xf numFmtId="164" fontId="0" fillId="0" borderId="26" xfId="0" applyNumberFormat="1" applyBorder="1"/>
    <xf numFmtId="1" fontId="0" fillId="0" borderId="26" xfId="0" applyNumberFormat="1" applyBorder="1"/>
    <xf numFmtId="0" fontId="16" fillId="6" borderId="26" xfId="0" applyFont="1" applyFill="1" applyBorder="1"/>
    <xf numFmtId="0" fontId="16" fillId="6" borderId="26" xfId="0" applyFont="1" applyFill="1" applyBorder="1"/>
    <xf numFmtId="0" fontId="16" fillId="6" borderId="25" xfId="0" applyFont="1" applyFill="1" applyBorder="1"/>
    <xf numFmtId="0" fontId="12" fillId="2" borderId="0" xfId="5" applyFont="1" applyFill="1" applyBorder="1" applyAlignment="1">
      <alignment horizontal="center"/>
    </xf>
    <xf numFmtId="0" fontId="0" fillId="0" borderId="0" xfId="0"/>
    <xf numFmtId="0" fontId="17" fillId="9" borderId="25" xfId="0" applyFont="1" applyFill="1" applyBorder="1"/>
    <xf numFmtId="0" fontId="18" fillId="2" borderId="0" xfId="0" applyFont="1" applyFill="1" applyBorder="1"/>
    <xf numFmtId="0" fontId="0" fillId="0" borderId="0" xfId="0"/>
    <xf numFmtId="0" fontId="14" fillId="5" borderId="0" xfId="0" applyFont="1" applyFill="1" applyBorder="1" applyAlignment="1">
      <alignment horizontal="center"/>
    </xf>
    <xf numFmtId="0" fontId="19" fillId="5" borderId="0" xfId="6" applyFont="1" applyFill="1" applyBorder="1"/>
    <xf numFmtId="0" fontId="0" fillId="0" borderId="0" xfId="0"/>
    <xf numFmtId="0" fontId="0" fillId="0" borderId="0" xfId="0"/>
    <xf numFmtId="0" fontId="0" fillId="0" borderId="0" xfId="0"/>
    <xf numFmtId="0" fontId="17" fillId="9" borderId="25" xfId="0" applyFont="1" applyFill="1" applyBorder="1"/>
    <xf numFmtId="0" fontId="17" fillId="7" borderId="0" xfId="0" applyFont="1" applyFill="1"/>
    <xf numFmtId="0" fontId="9" fillId="10" borderId="3" xfId="6" applyFont="1" applyFill="1" applyBorder="1" applyAlignment="1">
      <alignment horizontal="center" vertical="center"/>
    </xf>
    <xf numFmtId="0" fontId="9" fillId="10" borderId="4" xfId="6" applyFont="1" applyFill="1" applyBorder="1" applyAlignment="1">
      <alignment horizontal="center" vertical="center"/>
    </xf>
    <xf numFmtId="0" fontId="9" fillId="10" borderId="5" xfId="6" applyFont="1" applyFill="1" applyBorder="1" applyAlignment="1">
      <alignment horizontal="center" vertical="center"/>
    </xf>
    <xf numFmtId="0" fontId="9" fillId="10" borderId="6" xfId="6" applyFont="1" applyFill="1" applyBorder="1" applyAlignment="1">
      <alignment horizontal="center" vertical="center"/>
    </xf>
    <xf numFmtId="0" fontId="9" fillId="10" borderId="7" xfId="6" applyFont="1" applyFill="1" applyBorder="1" applyAlignment="1">
      <alignment horizontal="center" vertical="center"/>
    </xf>
    <xf numFmtId="0" fontId="9" fillId="10" borderId="8" xfId="6" applyFont="1" applyFill="1" applyBorder="1" applyAlignment="1">
      <alignment horizontal="center" vertical="center"/>
    </xf>
    <xf numFmtId="0" fontId="14" fillId="5" borderId="0" xfId="0" applyFont="1" applyFill="1" applyBorder="1" applyAlignment="1">
      <alignment horizontal="center"/>
    </xf>
    <xf numFmtId="0" fontId="9" fillId="12" borderId="3" xfId="6" applyFont="1" applyFill="1" applyBorder="1" applyAlignment="1">
      <alignment horizontal="center" vertical="center"/>
    </xf>
    <xf numFmtId="0" fontId="9" fillId="12" borderId="4" xfId="6" applyFont="1" applyFill="1" applyBorder="1" applyAlignment="1">
      <alignment horizontal="center" vertical="center"/>
    </xf>
    <xf numFmtId="0" fontId="9" fillId="12" borderId="5" xfId="6" applyFont="1" applyFill="1" applyBorder="1" applyAlignment="1">
      <alignment horizontal="center" vertical="center"/>
    </xf>
    <xf numFmtId="0" fontId="9" fillId="12" borderId="6" xfId="6" applyFont="1" applyFill="1" applyBorder="1" applyAlignment="1">
      <alignment horizontal="center" vertical="center"/>
    </xf>
    <xf numFmtId="0" fontId="9" fillId="12" borderId="7" xfId="6" applyFont="1" applyFill="1" applyBorder="1" applyAlignment="1">
      <alignment horizontal="center" vertical="center"/>
    </xf>
    <xf numFmtId="0" fontId="9" fillId="12" borderId="8" xfId="6" applyFont="1" applyFill="1" applyBorder="1" applyAlignment="1">
      <alignment horizontal="center" vertical="center"/>
    </xf>
    <xf numFmtId="0" fontId="9" fillId="4" borderId="3" xfId="6" applyFont="1" applyFill="1" applyBorder="1" applyAlignment="1">
      <alignment horizontal="center" vertical="center"/>
    </xf>
    <xf numFmtId="0" fontId="9" fillId="4" borderId="4" xfId="6" applyFont="1" applyFill="1" applyBorder="1" applyAlignment="1">
      <alignment horizontal="center" vertical="center"/>
    </xf>
    <xf numFmtId="0" fontId="9" fillId="4" borderId="5" xfId="6" applyFont="1" applyFill="1" applyBorder="1" applyAlignment="1">
      <alignment horizontal="center" vertical="center"/>
    </xf>
    <xf numFmtId="0" fontId="9" fillId="4" borderId="6" xfId="6" applyFont="1" applyFill="1" applyBorder="1" applyAlignment="1">
      <alignment horizontal="center" vertical="center"/>
    </xf>
    <xf numFmtId="0" fontId="9" fillId="4" borderId="7" xfId="6" applyFont="1" applyFill="1" applyBorder="1" applyAlignment="1">
      <alignment horizontal="center" vertical="center"/>
    </xf>
    <xf numFmtId="0" fontId="9" fillId="4" borderId="8" xfId="6" applyFont="1" applyFill="1" applyBorder="1" applyAlignment="1">
      <alignment horizontal="center" vertical="center"/>
    </xf>
    <xf numFmtId="0" fontId="12" fillId="11" borderId="3" xfId="6" applyFont="1" applyFill="1" applyBorder="1" applyAlignment="1">
      <alignment horizontal="center" vertical="center"/>
    </xf>
    <xf numFmtId="0" fontId="12" fillId="11" borderId="4" xfId="6" applyFont="1" applyFill="1" applyBorder="1" applyAlignment="1">
      <alignment horizontal="center" vertical="center"/>
    </xf>
    <xf numFmtId="0" fontId="12" fillId="11" borderId="5" xfId="6" applyFont="1" applyFill="1" applyBorder="1" applyAlignment="1">
      <alignment horizontal="center" vertical="center"/>
    </xf>
    <xf numFmtId="0" fontId="12" fillId="11" borderId="6" xfId="6" applyFont="1" applyFill="1" applyBorder="1" applyAlignment="1">
      <alignment horizontal="center" vertical="center"/>
    </xf>
    <xf numFmtId="0" fontId="12" fillId="11" borderId="7" xfId="6" applyFont="1" applyFill="1" applyBorder="1" applyAlignment="1">
      <alignment horizontal="center" vertical="center"/>
    </xf>
    <xf numFmtId="0" fontId="12" fillId="11" borderId="8" xfId="6" applyFont="1" applyFill="1" applyBorder="1" applyAlignment="1">
      <alignment horizontal="center" vertical="center"/>
    </xf>
    <xf numFmtId="0" fontId="12" fillId="4" borderId="10" xfId="5" applyFont="1" applyFill="1" applyBorder="1" applyAlignment="1">
      <alignment horizontal="center" vertical="center"/>
    </xf>
    <xf numFmtId="0" fontId="12" fillId="4" borderId="2" xfId="5" applyFont="1" applyFill="1" applyBorder="1" applyAlignment="1">
      <alignment horizontal="center" vertical="center"/>
    </xf>
    <xf numFmtId="0" fontId="15" fillId="4" borderId="21" xfId="6" applyFont="1" applyFill="1" applyBorder="1" applyAlignment="1">
      <alignment horizontal="center" vertical="center"/>
    </xf>
    <xf numFmtId="0" fontId="15" fillId="4" borderId="22" xfId="6" applyFont="1" applyFill="1" applyBorder="1" applyAlignment="1">
      <alignment horizontal="center" vertical="center"/>
    </xf>
    <xf numFmtId="0" fontId="12" fillId="4" borderId="23" xfId="5" applyFont="1" applyFill="1" applyBorder="1" applyAlignment="1">
      <alignment horizontal="center"/>
    </xf>
    <xf numFmtId="0" fontId="12" fillId="4" borderId="24" xfId="5" applyFont="1" applyFill="1" applyBorder="1" applyAlignment="1">
      <alignment horizontal="center"/>
    </xf>
    <xf numFmtId="0" fontId="12" fillId="4" borderId="10" xfId="5" applyFont="1" applyFill="1" applyBorder="1" applyAlignment="1">
      <alignment horizontal="center"/>
    </xf>
    <xf numFmtId="0" fontId="12" fillId="2" borderId="0" xfId="5" applyFont="1" applyFill="1" applyBorder="1" applyAlignment="1">
      <alignment horizontal="center" vertical="center"/>
    </xf>
    <xf numFmtId="0" fontId="12" fillId="2" borderId="0" xfId="5" applyFont="1" applyFill="1" applyBorder="1" applyAlignment="1">
      <alignment horizontal="center"/>
    </xf>
    <xf numFmtId="0" fontId="12" fillId="4" borderId="11" xfId="5" applyFont="1" applyFill="1" applyBorder="1" applyAlignment="1">
      <alignment horizontal="center"/>
    </xf>
    <xf numFmtId="0" fontId="16" fillId="6" borderId="25" xfId="0" applyFont="1" applyFill="1" applyBorder="1"/>
    <xf numFmtId="0" fontId="16" fillId="6" borderId="26" xfId="0" applyFont="1" applyFill="1" applyBorder="1"/>
    <xf numFmtId="0" fontId="15" fillId="4" borderId="3" xfId="6" applyFont="1" applyFill="1" applyBorder="1" applyAlignment="1">
      <alignment horizontal="center" vertical="center"/>
    </xf>
    <xf numFmtId="0" fontId="15" fillId="4" borderId="4" xfId="6" applyFont="1" applyFill="1" applyBorder="1" applyAlignment="1">
      <alignment horizontal="center" vertical="center"/>
    </xf>
    <xf numFmtId="0" fontId="15" fillId="4" borderId="5" xfId="6" applyFont="1" applyFill="1" applyBorder="1" applyAlignment="1">
      <alignment horizontal="center" vertical="center"/>
    </xf>
    <xf numFmtId="0" fontId="15" fillId="4" borderId="6" xfId="6" applyFont="1" applyFill="1" applyBorder="1" applyAlignment="1">
      <alignment horizontal="center" vertical="center"/>
    </xf>
    <xf numFmtId="0" fontId="15" fillId="4" borderId="7" xfId="6" applyFont="1" applyFill="1" applyBorder="1" applyAlignment="1">
      <alignment horizontal="center" vertical="center"/>
    </xf>
    <xf numFmtId="0" fontId="15" fillId="4" borderId="8" xfId="6" applyFont="1" applyFill="1" applyBorder="1" applyAlignment="1">
      <alignment horizontal="center" vertical="center"/>
    </xf>
    <xf numFmtId="0" fontId="20" fillId="2" borderId="0" xfId="6" applyFont="1" applyFill="1" applyAlignment="1">
      <alignment horizontal="left"/>
    </xf>
    <xf numFmtId="0" fontId="0" fillId="2" borderId="0" xfId="0" applyFill="1" applyAlignment="1">
      <alignment horizontal="left" vertical="top" wrapText="1"/>
    </xf>
    <xf numFmtId="0" fontId="18" fillId="2" borderId="0" xfId="0" applyFont="1" applyFill="1" applyAlignment="1">
      <alignment horizontal="left" vertical="top" wrapText="1"/>
    </xf>
    <xf numFmtId="0" fontId="0" fillId="0" borderId="0" xfId="0"/>
    <xf numFmtId="0" fontId="17" fillId="7" borderId="0" xfId="0" applyFont="1" applyFill="1"/>
    <xf numFmtId="165" fontId="0" fillId="0" borderId="0" xfId="0" applyNumberFormat="1"/>
    <xf numFmtId="164" fontId="0" fillId="0" borderId="0" xfId="0" applyNumberFormat="1"/>
    <xf numFmtId="0" fontId="6" fillId="0" borderId="0" xfId="0" applyFont="1"/>
    <xf numFmtId="164" fontId="6" fillId="0" borderId="0" xfId="0" applyNumberFormat="1" applyFont="1"/>
    <xf numFmtId="0" fontId="0" fillId="0" borderId="0" xfId="0"/>
    <xf numFmtId="0" fontId="17" fillId="9" borderId="25" xfId="0" applyFont="1" applyFill="1" applyBorder="1"/>
    <xf numFmtId="0" fontId="17" fillId="7" borderId="0" xfId="0" applyFont="1" applyFill="1"/>
    <xf numFmtId="165" fontId="0" fillId="0" borderId="0" xfId="0" applyNumberFormat="1"/>
    <xf numFmtId="164" fontId="0" fillId="0" borderId="0" xfId="0" applyNumberFormat="1"/>
    <xf numFmtId="0" fontId="6" fillId="0" borderId="0" xfId="0" applyFont="1"/>
    <xf numFmtId="164" fontId="6" fillId="0" borderId="0" xfId="0" applyNumberFormat="1" applyFont="1"/>
  </cellXfs>
  <cellStyles count="7">
    <cellStyle name="Hyperlink" xfId="6" builtinId="8"/>
    <cellStyle name="Normal" xfId="0" builtinId="0"/>
    <cellStyle name="Normal 2" xfId="1" xr:uid="{00000000-0005-0000-0000-000002000000}"/>
    <cellStyle name="Normal 3" xfId="2" xr:uid="{00000000-0005-0000-0000-000003000000}"/>
    <cellStyle name="Normal 4" xfId="3" xr:uid="{00000000-0005-0000-0000-000004000000}"/>
    <cellStyle name="Normal 5" xfId="4" xr:uid="{00000000-0005-0000-0000-000005000000}"/>
    <cellStyle name="Normal 6" xfId="5" xr:uid="{00000000-0005-0000-0000-000006000000}"/>
  </cellStyles>
  <dxfs count="0"/>
  <tableStyles count="0" defaultTableStyle="TableStyleMedium2" defaultPivotStyle="PivotStyleLight16"/>
  <colors>
    <mruColors>
      <color rgb="FFECE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8.xml.rels><?xml version="1.0" encoding="UTF-8" standalone="yes"?>
<Relationships xmlns="http://schemas.openxmlformats.org/package/2006/relationships"><Relationship Id="rId1" Type="http://schemas.openxmlformats.org/officeDocument/2006/relationships/hyperlink" Target="http://blog.certifiedfinancialguardian.com/index.php/disclosur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Z44"/>
  <sheetViews>
    <sheetView showRowColHeaders="0" tabSelected="1" zoomScale="75" zoomScaleNormal="75" workbookViewId="0"/>
  </sheetViews>
  <sheetFormatPr defaultColWidth="9.88671875" defaultRowHeight="14.4" x14ac:dyDescent="0.3"/>
  <cols>
    <col min="1" max="1" width="8.88671875" style="15" customWidth="1"/>
    <col min="2" max="16384" width="9.88671875" style="15"/>
  </cols>
  <sheetData>
    <row r="1" spans="2:26" ht="7.8" customHeight="1" thickBot="1" x14ac:dyDescent="0.35"/>
    <row r="2" spans="2:26" ht="6.6" customHeight="1" thickBot="1" x14ac:dyDescent="0.35">
      <c r="B2" s="44"/>
      <c r="C2" s="45"/>
      <c r="D2" s="45"/>
      <c r="E2" s="45"/>
      <c r="F2" s="45"/>
      <c r="G2" s="45"/>
      <c r="H2" s="45"/>
      <c r="I2" s="45"/>
      <c r="J2" s="45"/>
      <c r="K2" s="45"/>
      <c r="L2" s="45"/>
      <c r="M2" s="45"/>
      <c r="N2" s="45"/>
      <c r="O2" s="45"/>
      <c r="P2" s="45"/>
      <c r="Q2" s="45"/>
      <c r="R2" s="45"/>
      <c r="S2" s="45"/>
      <c r="T2" s="45"/>
      <c r="U2" s="45"/>
      <c r="V2" s="45"/>
      <c r="W2" s="45"/>
      <c r="X2" s="45"/>
      <c r="Y2" s="45"/>
      <c r="Z2" s="46"/>
    </row>
    <row r="3" spans="2:26" x14ac:dyDescent="0.3">
      <c r="B3" s="47"/>
      <c r="C3" s="134" t="s">
        <v>439</v>
      </c>
      <c r="D3" s="135"/>
      <c r="E3" s="136"/>
      <c r="F3" s="48"/>
      <c r="G3" s="134" t="s">
        <v>440</v>
      </c>
      <c r="H3" s="135"/>
      <c r="I3" s="136"/>
      <c r="J3" s="48"/>
      <c r="K3" s="134" t="s">
        <v>441</v>
      </c>
      <c r="L3" s="135"/>
      <c r="M3" s="136"/>
      <c r="N3" s="48"/>
      <c r="O3" s="134" t="s">
        <v>442</v>
      </c>
      <c r="P3" s="135"/>
      <c r="Q3" s="136"/>
      <c r="R3" s="48"/>
      <c r="S3" s="134" t="s">
        <v>447</v>
      </c>
      <c r="T3" s="135"/>
      <c r="U3" s="136"/>
      <c r="V3" s="48"/>
      <c r="W3" s="134" t="s">
        <v>448</v>
      </c>
      <c r="X3" s="135"/>
      <c r="Y3" s="136"/>
      <c r="Z3" s="49"/>
    </row>
    <row r="4" spans="2:26" ht="15" thickBot="1" x14ac:dyDescent="0.35">
      <c r="B4" s="47"/>
      <c r="C4" s="137"/>
      <c r="D4" s="138"/>
      <c r="E4" s="139"/>
      <c r="F4" s="48"/>
      <c r="G4" s="137"/>
      <c r="H4" s="138"/>
      <c r="I4" s="139"/>
      <c r="J4" s="48"/>
      <c r="K4" s="137"/>
      <c r="L4" s="138"/>
      <c r="M4" s="139"/>
      <c r="N4" s="48"/>
      <c r="O4" s="137"/>
      <c r="P4" s="138"/>
      <c r="Q4" s="139"/>
      <c r="R4" s="48"/>
      <c r="S4" s="137"/>
      <c r="T4" s="138"/>
      <c r="U4" s="139"/>
      <c r="V4" s="48"/>
      <c r="W4" s="137"/>
      <c r="X4" s="138"/>
      <c r="Y4" s="139"/>
      <c r="Z4" s="49"/>
    </row>
    <row r="5" spans="2:26" ht="12" customHeight="1" x14ac:dyDescent="0.3">
      <c r="B5" s="47"/>
      <c r="C5" s="48"/>
      <c r="D5" s="48"/>
      <c r="E5" s="48"/>
      <c r="F5" s="48"/>
      <c r="G5" s="48"/>
      <c r="H5" s="48"/>
      <c r="I5" s="48"/>
      <c r="Z5" s="49"/>
    </row>
    <row r="6" spans="2:26" ht="12" customHeight="1" thickBot="1" x14ac:dyDescent="0.35">
      <c r="B6" s="47"/>
      <c r="C6" s="48"/>
      <c r="D6" s="48"/>
      <c r="E6" s="48"/>
      <c r="F6" s="48"/>
      <c r="G6" s="48"/>
      <c r="H6" s="48"/>
      <c r="I6" s="48"/>
      <c r="Z6" s="49"/>
    </row>
    <row r="7" spans="2:26" s="16" customFormat="1" x14ac:dyDescent="0.3">
      <c r="B7" s="50"/>
      <c r="C7" s="134" t="s">
        <v>443</v>
      </c>
      <c r="D7" s="135"/>
      <c r="E7" s="136"/>
      <c r="F7" s="48"/>
      <c r="G7" s="134" t="s">
        <v>444</v>
      </c>
      <c r="H7" s="135"/>
      <c r="I7" s="136"/>
      <c r="J7" s="48"/>
      <c r="K7" s="134" t="s">
        <v>445</v>
      </c>
      <c r="L7" s="135"/>
      <c r="M7" s="136"/>
      <c r="N7" s="48"/>
      <c r="O7" s="134" t="s">
        <v>446</v>
      </c>
      <c r="P7" s="135"/>
      <c r="Q7" s="136"/>
      <c r="R7" s="48"/>
      <c r="S7" s="134" t="s">
        <v>449</v>
      </c>
      <c r="T7" s="135"/>
      <c r="U7" s="136"/>
      <c r="V7" s="48"/>
      <c r="W7" s="134" t="s">
        <v>450</v>
      </c>
      <c r="X7" s="135"/>
      <c r="Y7" s="136"/>
      <c r="Z7" s="52"/>
    </row>
    <row r="8" spans="2:26" s="16" customFormat="1" ht="15" thickBot="1" x14ac:dyDescent="0.35">
      <c r="B8" s="50"/>
      <c r="C8" s="137"/>
      <c r="D8" s="138"/>
      <c r="E8" s="139"/>
      <c r="F8" s="48"/>
      <c r="G8" s="137"/>
      <c r="H8" s="138"/>
      <c r="I8" s="139"/>
      <c r="J8" s="48"/>
      <c r="K8" s="137"/>
      <c r="L8" s="138"/>
      <c r="M8" s="139"/>
      <c r="N8" s="48"/>
      <c r="O8" s="137"/>
      <c r="P8" s="138"/>
      <c r="Q8" s="139"/>
      <c r="R8" s="48"/>
      <c r="S8" s="137"/>
      <c r="T8" s="138"/>
      <c r="U8" s="139"/>
      <c r="V8" s="48"/>
      <c r="W8" s="137"/>
      <c r="X8" s="138"/>
      <c r="Y8" s="139"/>
      <c r="Z8" s="52"/>
    </row>
    <row r="9" spans="2:26" ht="12" customHeight="1" x14ac:dyDescent="0.3">
      <c r="B9" s="47"/>
      <c r="C9" s="48"/>
      <c r="D9" s="48"/>
      <c r="E9" s="48"/>
      <c r="F9" s="48"/>
      <c r="G9" s="48"/>
      <c r="H9" s="48"/>
      <c r="I9" s="48"/>
      <c r="Z9" s="49"/>
    </row>
    <row r="10" spans="2:26" ht="12" customHeight="1" thickBot="1" x14ac:dyDescent="0.35">
      <c r="B10" s="47"/>
      <c r="C10" s="48"/>
      <c r="D10" s="48"/>
      <c r="E10" s="48"/>
      <c r="F10" s="48"/>
      <c r="G10" s="48"/>
      <c r="H10" s="48"/>
      <c r="I10" s="48"/>
      <c r="Z10" s="49"/>
    </row>
    <row r="11" spans="2:26" s="16" customFormat="1" x14ac:dyDescent="0.3">
      <c r="B11" s="50"/>
      <c r="C11" s="134" t="s">
        <v>332</v>
      </c>
      <c r="D11" s="135"/>
      <c r="E11" s="136"/>
      <c r="F11" s="48"/>
      <c r="G11" s="134" t="s">
        <v>333</v>
      </c>
      <c r="H11" s="135"/>
      <c r="I11" s="136"/>
      <c r="K11" s="134" t="s">
        <v>453</v>
      </c>
      <c r="L11" s="135"/>
      <c r="M11" s="136"/>
      <c r="N11" s="51"/>
      <c r="O11" s="134" t="s">
        <v>454</v>
      </c>
      <c r="P11" s="135"/>
      <c r="Q11" s="136"/>
      <c r="R11" s="48"/>
      <c r="S11" s="134" t="s">
        <v>451</v>
      </c>
      <c r="T11" s="135"/>
      <c r="U11" s="136"/>
      <c r="V11" s="51"/>
      <c r="W11" s="134" t="s">
        <v>452</v>
      </c>
      <c r="X11" s="135"/>
      <c r="Y11" s="136"/>
      <c r="Z11" s="52"/>
    </row>
    <row r="12" spans="2:26" s="16" customFormat="1" ht="15" thickBot="1" x14ac:dyDescent="0.35">
      <c r="B12" s="50"/>
      <c r="C12" s="137"/>
      <c r="D12" s="138"/>
      <c r="E12" s="139"/>
      <c r="F12" s="48"/>
      <c r="G12" s="137"/>
      <c r="H12" s="138"/>
      <c r="I12" s="139"/>
      <c r="K12" s="137"/>
      <c r="L12" s="138"/>
      <c r="M12" s="139"/>
      <c r="N12" s="51"/>
      <c r="O12" s="137"/>
      <c r="P12" s="138"/>
      <c r="Q12" s="139"/>
      <c r="R12" s="48"/>
      <c r="S12" s="137"/>
      <c r="T12" s="138"/>
      <c r="U12" s="139"/>
      <c r="V12" s="51"/>
      <c r="W12" s="137"/>
      <c r="X12" s="138"/>
      <c r="Y12" s="139"/>
      <c r="Z12" s="52"/>
    </row>
    <row r="13" spans="2:26" s="16" customFormat="1" ht="12" customHeight="1" x14ac:dyDescent="0.3">
      <c r="B13" s="50"/>
      <c r="C13" s="51"/>
      <c r="D13" s="51"/>
      <c r="E13" s="51"/>
      <c r="F13" s="51"/>
      <c r="G13" s="51"/>
      <c r="H13" s="51"/>
      <c r="I13" s="51"/>
      <c r="Z13" s="52"/>
    </row>
    <row r="14" spans="2:26" s="16" customFormat="1" ht="12" customHeight="1" thickBot="1" x14ac:dyDescent="0.35">
      <c r="B14" s="50"/>
      <c r="C14" s="51"/>
      <c r="D14" s="51"/>
      <c r="E14" s="51"/>
      <c r="F14" s="51"/>
      <c r="G14" s="51"/>
      <c r="H14" s="51"/>
      <c r="I14" s="51"/>
      <c r="Z14" s="52"/>
    </row>
    <row r="15" spans="2:26" s="16" customFormat="1" x14ac:dyDescent="0.3">
      <c r="B15" s="50"/>
      <c r="C15" s="134" t="s">
        <v>334</v>
      </c>
      <c r="D15" s="135"/>
      <c r="E15" s="136"/>
      <c r="F15" s="51"/>
      <c r="G15" s="134" t="s">
        <v>335</v>
      </c>
      <c r="H15" s="135"/>
      <c r="I15" s="136"/>
      <c r="K15" s="134" t="s">
        <v>1869</v>
      </c>
      <c r="L15" s="135"/>
      <c r="M15" s="136"/>
      <c r="N15" s="51"/>
      <c r="O15" s="134" t="s">
        <v>1870</v>
      </c>
      <c r="P15" s="135"/>
      <c r="Q15" s="136"/>
      <c r="S15" s="134" t="s">
        <v>1703</v>
      </c>
      <c r="T15" s="135"/>
      <c r="U15" s="136"/>
      <c r="V15" s="51"/>
      <c r="W15" s="134" t="s">
        <v>1704</v>
      </c>
      <c r="X15" s="135"/>
      <c r="Y15" s="136"/>
      <c r="Z15" s="52"/>
    </row>
    <row r="16" spans="2:26" s="16" customFormat="1" ht="15" thickBot="1" x14ac:dyDescent="0.35">
      <c r="B16" s="50"/>
      <c r="C16" s="137"/>
      <c r="D16" s="138"/>
      <c r="E16" s="139"/>
      <c r="F16" s="51"/>
      <c r="G16" s="137"/>
      <c r="H16" s="138"/>
      <c r="I16" s="139"/>
      <c r="K16" s="137"/>
      <c r="L16" s="138"/>
      <c r="M16" s="139"/>
      <c r="N16" s="51"/>
      <c r="O16" s="137"/>
      <c r="P16" s="138"/>
      <c r="Q16" s="139"/>
      <c r="S16" s="137"/>
      <c r="T16" s="138"/>
      <c r="U16" s="139"/>
      <c r="V16" s="51"/>
      <c r="W16" s="137"/>
      <c r="X16" s="138"/>
      <c r="Y16" s="139"/>
      <c r="Z16" s="52"/>
    </row>
    <row r="17" spans="2:26" s="16" customFormat="1" ht="12" customHeight="1" x14ac:dyDescent="0.3">
      <c r="B17" s="50"/>
      <c r="C17" s="51"/>
      <c r="D17" s="51"/>
      <c r="E17" s="51"/>
      <c r="F17" s="51"/>
      <c r="G17" s="51"/>
      <c r="H17" s="51"/>
      <c r="I17" s="51"/>
      <c r="K17" s="51"/>
      <c r="L17" s="51"/>
      <c r="M17" s="51"/>
      <c r="N17" s="51"/>
      <c r="O17" s="51"/>
      <c r="P17" s="51"/>
      <c r="Q17" s="51"/>
      <c r="S17" s="51"/>
      <c r="T17" s="51"/>
      <c r="U17" s="51"/>
      <c r="V17" s="51"/>
      <c r="W17" s="51"/>
      <c r="X17" s="51"/>
      <c r="Y17" s="51"/>
      <c r="Z17" s="52"/>
    </row>
    <row r="18" spans="2:26" s="16" customFormat="1" ht="12" customHeight="1" thickBot="1" x14ac:dyDescent="0.35">
      <c r="B18" s="50"/>
      <c r="C18" s="51"/>
      <c r="D18" s="51"/>
      <c r="E18" s="51"/>
      <c r="F18" s="51"/>
      <c r="G18" s="51"/>
      <c r="H18" s="51"/>
      <c r="I18" s="51"/>
      <c r="K18" s="51"/>
      <c r="L18" s="51"/>
      <c r="M18" s="51"/>
      <c r="N18" s="51"/>
      <c r="O18" s="51"/>
      <c r="P18" s="51"/>
      <c r="Q18" s="51"/>
      <c r="S18" s="51"/>
      <c r="T18" s="51"/>
      <c r="U18" s="51"/>
      <c r="V18" s="51"/>
      <c r="W18" s="51"/>
      <c r="X18" s="51"/>
      <c r="Y18" s="51"/>
      <c r="Z18" s="52"/>
    </row>
    <row r="19" spans="2:26" s="16" customFormat="1" ht="14.4" customHeight="1" x14ac:dyDescent="0.3">
      <c r="B19" s="50"/>
      <c r="C19" s="121" t="s">
        <v>457</v>
      </c>
      <c r="D19" s="122"/>
      <c r="E19" s="123"/>
      <c r="F19" s="51"/>
      <c r="G19" s="121" t="s">
        <v>458</v>
      </c>
      <c r="H19" s="122"/>
      <c r="I19" s="123"/>
      <c r="K19" s="121" t="s">
        <v>459</v>
      </c>
      <c r="L19" s="122"/>
      <c r="M19" s="123"/>
      <c r="N19" s="51"/>
      <c r="O19" s="121" t="s">
        <v>460</v>
      </c>
      <c r="P19" s="122"/>
      <c r="Q19" s="123"/>
      <c r="S19" s="121" t="s">
        <v>462</v>
      </c>
      <c r="T19" s="122"/>
      <c r="U19" s="123"/>
      <c r="V19" s="51"/>
      <c r="W19" s="121" t="s">
        <v>461</v>
      </c>
      <c r="X19" s="122"/>
      <c r="Y19" s="123"/>
      <c r="Z19" s="52"/>
    </row>
    <row r="20" spans="2:26" s="16" customFormat="1" ht="15" customHeight="1" thickBot="1" x14ac:dyDescent="0.35">
      <c r="B20" s="50"/>
      <c r="C20" s="124"/>
      <c r="D20" s="125"/>
      <c r="E20" s="126"/>
      <c r="F20" s="51"/>
      <c r="G20" s="124"/>
      <c r="H20" s="125"/>
      <c r="I20" s="126"/>
      <c r="K20" s="124"/>
      <c r="L20" s="125"/>
      <c r="M20" s="126"/>
      <c r="N20" s="51"/>
      <c r="O20" s="124"/>
      <c r="P20" s="125"/>
      <c r="Q20" s="126"/>
      <c r="S20" s="124"/>
      <c r="T20" s="125"/>
      <c r="U20" s="126"/>
      <c r="V20" s="51"/>
      <c r="W20" s="124"/>
      <c r="X20" s="125"/>
      <c r="Y20" s="126"/>
      <c r="Z20" s="52"/>
    </row>
    <row r="21" spans="2:26" s="16" customFormat="1" ht="12" customHeight="1" x14ac:dyDescent="0.3">
      <c r="B21" s="50"/>
      <c r="C21" s="51"/>
      <c r="D21" s="51"/>
      <c r="E21" s="51"/>
      <c r="F21" s="51"/>
      <c r="G21" s="51"/>
      <c r="H21" s="51"/>
      <c r="I21" s="51"/>
      <c r="K21" s="51"/>
      <c r="L21" s="51"/>
      <c r="M21" s="51"/>
      <c r="N21" s="51"/>
      <c r="O21" s="51"/>
      <c r="P21" s="51"/>
      <c r="Q21" s="51"/>
      <c r="S21" s="51"/>
      <c r="T21" s="51"/>
      <c r="U21" s="51"/>
      <c r="V21" s="51"/>
      <c r="W21" s="51"/>
      <c r="X21" s="51"/>
      <c r="Y21" s="51"/>
      <c r="Z21" s="52"/>
    </row>
    <row r="22" spans="2:26" s="16" customFormat="1" ht="12" customHeight="1" thickBot="1" x14ac:dyDescent="0.35">
      <c r="B22" s="50"/>
      <c r="C22" s="51"/>
      <c r="D22" s="51"/>
      <c r="E22" s="51"/>
      <c r="F22" s="51"/>
      <c r="G22" s="51"/>
      <c r="H22" s="51"/>
      <c r="I22" s="51"/>
      <c r="K22" s="51"/>
      <c r="L22" s="51"/>
      <c r="M22" s="51"/>
      <c r="N22" s="51"/>
      <c r="O22" s="51"/>
      <c r="P22" s="51"/>
      <c r="Q22" s="51"/>
      <c r="S22" s="51"/>
      <c r="T22" s="51"/>
      <c r="U22" s="51"/>
      <c r="V22" s="51"/>
      <c r="W22" s="51"/>
      <c r="X22" s="51"/>
      <c r="Y22" s="51"/>
      <c r="Z22" s="52"/>
    </row>
    <row r="23" spans="2:26" s="16" customFormat="1" x14ac:dyDescent="0.3">
      <c r="B23" s="50"/>
      <c r="C23" s="121" t="s">
        <v>1701</v>
      </c>
      <c r="D23" s="122"/>
      <c r="E23" s="123"/>
      <c r="F23" s="51"/>
      <c r="G23" s="121" t="s">
        <v>1702</v>
      </c>
      <c r="H23" s="122"/>
      <c r="I23" s="123"/>
      <c r="K23" s="128" t="s">
        <v>455</v>
      </c>
      <c r="L23" s="129"/>
      <c r="M23" s="130"/>
      <c r="N23" s="51"/>
      <c r="O23" s="128" t="s">
        <v>456</v>
      </c>
      <c r="P23" s="129"/>
      <c r="Q23" s="130"/>
      <c r="S23" s="128" t="s">
        <v>336</v>
      </c>
      <c r="T23" s="129"/>
      <c r="U23" s="130"/>
      <c r="V23" s="51"/>
      <c r="W23" s="128" t="s">
        <v>337</v>
      </c>
      <c r="X23" s="129"/>
      <c r="Y23" s="130"/>
      <c r="Z23" s="52"/>
    </row>
    <row r="24" spans="2:26" s="16" customFormat="1" ht="15" thickBot="1" x14ac:dyDescent="0.35">
      <c r="B24" s="50"/>
      <c r="C24" s="124"/>
      <c r="D24" s="125"/>
      <c r="E24" s="126"/>
      <c r="F24" s="51"/>
      <c r="G24" s="124"/>
      <c r="H24" s="125"/>
      <c r="I24" s="126"/>
      <c r="K24" s="131"/>
      <c r="L24" s="132"/>
      <c r="M24" s="133"/>
      <c r="N24" s="51"/>
      <c r="O24" s="131"/>
      <c r="P24" s="132"/>
      <c r="Q24" s="133"/>
      <c r="S24" s="131"/>
      <c r="T24" s="132"/>
      <c r="U24" s="133"/>
      <c r="V24" s="51"/>
      <c r="W24" s="131"/>
      <c r="X24" s="132"/>
      <c r="Y24" s="133"/>
      <c r="Z24" s="52"/>
    </row>
    <row r="25" spans="2:26" s="16" customFormat="1" ht="12" customHeight="1" x14ac:dyDescent="0.3">
      <c r="B25" s="50"/>
      <c r="C25" s="51"/>
      <c r="D25" s="51"/>
      <c r="E25" s="51"/>
      <c r="F25" s="51"/>
      <c r="G25" s="51"/>
      <c r="H25" s="51"/>
      <c r="I25" s="51"/>
      <c r="Z25" s="52"/>
    </row>
    <row r="26" spans="2:26" s="16" customFormat="1" ht="12" customHeight="1" thickBot="1" x14ac:dyDescent="0.35">
      <c r="B26" s="50"/>
      <c r="C26" s="51"/>
      <c r="D26" s="51"/>
      <c r="E26" s="51"/>
      <c r="F26" s="51"/>
      <c r="G26" s="51"/>
      <c r="H26" s="51"/>
      <c r="I26" s="51"/>
      <c r="K26" s="51"/>
      <c r="L26" s="51"/>
      <c r="M26" s="51"/>
      <c r="N26" s="51"/>
      <c r="O26" s="51"/>
      <c r="P26" s="51"/>
      <c r="Q26" s="51"/>
      <c r="S26" s="51"/>
      <c r="T26" s="51"/>
      <c r="U26" s="51"/>
      <c r="V26" s="51"/>
      <c r="W26" s="51"/>
      <c r="X26" s="51"/>
      <c r="Y26" s="51"/>
      <c r="Z26" s="52"/>
    </row>
    <row r="27" spans="2:26" s="16" customFormat="1" x14ac:dyDescent="0.3">
      <c r="B27" s="50"/>
      <c r="C27" s="128" t="s">
        <v>1652</v>
      </c>
      <c r="D27" s="129"/>
      <c r="E27" s="130"/>
      <c r="F27" s="51"/>
      <c r="G27" s="128" t="s">
        <v>1653</v>
      </c>
      <c r="H27" s="129"/>
      <c r="I27" s="130"/>
      <c r="K27" s="128" t="s">
        <v>465</v>
      </c>
      <c r="L27" s="129"/>
      <c r="M27" s="130"/>
      <c r="N27" s="51"/>
      <c r="O27" s="128" t="s">
        <v>466</v>
      </c>
      <c r="P27" s="129"/>
      <c r="Q27" s="130"/>
      <c r="S27" s="128" t="s">
        <v>467</v>
      </c>
      <c r="T27" s="129"/>
      <c r="U27" s="130"/>
      <c r="V27" s="51"/>
      <c r="W27" s="128" t="s">
        <v>468</v>
      </c>
      <c r="X27" s="129"/>
      <c r="Y27" s="130"/>
      <c r="Z27" s="52"/>
    </row>
    <row r="28" spans="2:26" s="16" customFormat="1" ht="15" thickBot="1" x14ac:dyDescent="0.35">
      <c r="B28" s="50"/>
      <c r="C28" s="131"/>
      <c r="D28" s="132"/>
      <c r="E28" s="133"/>
      <c r="F28" s="51"/>
      <c r="G28" s="131"/>
      <c r="H28" s="132"/>
      <c r="I28" s="133"/>
      <c r="K28" s="131"/>
      <c r="L28" s="132"/>
      <c r="M28" s="133"/>
      <c r="N28" s="51"/>
      <c r="O28" s="131"/>
      <c r="P28" s="132"/>
      <c r="Q28" s="133"/>
      <c r="S28" s="131"/>
      <c r="T28" s="132"/>
      <c r="U28" s="133"/>
      <c r="V28" s="51"/>
      <c r="W28" s="131"/>
      <c r="X28" s="132"/>
      <c r="Y28" s="133"/>
      <c r="Z28" s="52"/>
    </row>
    <row r="29" spans="2:26" s="16" customFormat="1" ht="12" customHeight="1" x14ac:dyDescent="0.3">
      <c r="B29" s="50"/>
      <c r="C29" s="51"/>
      <c r="D29" s="51"/>
      <c r="E29" s="51"/>
      <c r="F29" s="51"/>
      <c r="G29" s="51"/>
      <c r="H29" s="51"/>
      <c r="I29" s="51"/>
      <c r="Z29" s="52"/>
    </row>
    <row r="30" spans="2:26" s="16" customFormat="1" ht="12" customHeight="1" thickBot="1" x14ac:dyDescent="0.35">
      <c r="B30" s="50"/>
      <c r="C30" s="51"/>
      <c r="D30" s="51"/>
      <c r="E30" s="51"/>
      <c r="F30" s="51"/>
      <c r="G30" s="51"/>
      <c r="H30" s="51"/>
      <c r="I30" s="51"/>
      <c r="K30" s="51"/>
      <c r="L30" s="51"/>
      <c r="M30" s="51"/>
      <c r="N30" s="51"/>
      <c r="O30" s="51"/>
      <c r="P30" s="51"/>
      <c r="Q30" s="51"/>
      <c r="S30" s="51"/>
      <c r="T30" s="51"/>
      <c r="U30" s="51"/>
      <c r="V30" s="51"/>
      <c r="W30" s="51"/>
      <c r="X30" s="51"/>
      <c r="Y30" s="51"/>
      <c r="Z30" s="52"/>
    </row>
    <row r="31" spans="2:26" s="16" customFormat="1" x14ac:dyDescent="0.3">
      <c r="B31" s="50"/>
      <c r="C31" s="128" t="s">
        <v>470</v>
      </c>
      <c r="D31" s="129"/>
      <c r="E31" s="130"/>
      <c r="F31" s="51"/>
      <c r="G31" s="128" t="s">
        <v>469</v>
      </c>
      <c r="H31" s="129"/>
      <c r="I31" s="130"/>
      <c r="K31" s="128" t="s">
        <v>471</v>
      </c>
      <c r="L31" s="129"/>
      <c r="M31" s="130"/>
      <c r="N31" s="51"/>
      <c r="O31" s="128" t="s">
        <v>472</v>
      </c>
      <c r="P31" s="129"/>
      <c r="Q31" s="130"/>
      <c r="S31" s="128" t="s">
        <v>473</v>
      </c>
      <c r="T31" s="129"/>
      <c r="U31" s="130"/>
      <c r="W31" s="128" t="s">
        <v>474</v>
      </c>
      <c r="X31" s="129"/>
      <c r="Y31" s="130"/>
      <c r="Z31" s="52"/>
    </row>
    <row r="32" spans="2:26" s="16" customFormat="1" ht="15" thickBot="1" x14ac:dyDescent="0.35">
      <c r="B32" s="50"/>
      <c r="C32" s="131"/>
      <c r="D32" s="132"/>
      <c r="E32" s="133"/>
      <c r="F32" s="51"/>
      <c r="G32" s="131"/>
      <c r="H32" s="132"/>
      <c r="I32" s="133"/>
      <c r="K32" s="131"/>
      <c r="L32" s="132"/>
      <c r="M32" s="133"/>
      <c r="N32" s="51"/>
      <c r="O32" s="131"/>
      <c r="P32" s="132"/>
      <c r="Q32" s="133"/>
      <c r="S32" s="131"/>
      <c r="T32" s="132"/>
      <c r="U32" s="133"/>
      <c r="W32" s="131"/>
      <c r="X32" s="132"/>
      <c r="Y32" s="133"/>
      <c r="Z32" s="52"/>
    </row>
    <row r="33" spans="2:26" s="16" customFormat="1" ht="12" customHeight="1" x14ac:dyDescent="0.3">
      <c r="B33" s="50"/>
      <c r="C33" s="51"/>
      <c r="D33" s="51"/>
      <c r="E33" s="51"/>
      <c r="F33" s="51"/>
      <c r="G33" s="51"/>
      <c r="H33" s="51"/>
      <c r="I33" s="51"/>
      <c r="Z33" s="52"/>
    </row>
    <row r="34" spans="2:26" s="16" customFormat="1" ht="12" customHeight="1" thickBot="1" x14ac:dyDescent="0.35">
      <c r="B34" s="50"/>
      <c r="C34" s="51"/>
      <c r="D34" s="51"/>
      <c r="E34" s="51"/>
      <c r="F34" s="51"/>
      <c r="G34" s="51"/>
      <c r="H34" s="51"/>
      <c r="I34" s="51"/>
      <c r="K34" s="51"/>
      <c r="L34" s="51"/>
      <c r="M34" s="51"/>
      <c r="N34" s="51"/>
      <c r="O34" s="51"/>
      <c r="P34" s="51"/>
      <c r="Q34" s="51"/>
      <c r="S34" s="51"/>
      <c r="T34" s="51"/>
      <c r="U34" s="51"/>
      <c r="V34" s="51"/>
      <c r="W34" s="51"/>
      <c r="X34" s="51"/>
      <c r="Y34" s="51"/>
      <c r="Z34" s="52"/>
    </row>
    <row r="35" spans="2:26" s="16" customFormat="1" x14ac:dyDescent="0.3">
      <c r="B35" s="50"/>
      <c r="C35" s="128" t="s">
        <v>475</v>
      </c>
      <c r="D35" s="129"/>
      <c r="E35" s="130"/>
      <c r="F35" s="51"/>
      <c r="G35" s="128" t="s">
        <v>476</v>
      </c>
      <c r="H35" s="129"/>
      <c r="I35" s="130"/>
      <c r="K35" s="128" t="s">
        <v>338</v>
      </c>
      <c r="L35" s="129"/>
      <c r="M35" s="130"/>
      <c r="O35" s="128" t="s">
        <v>339</v>
      </c>
      <c r="P35" s="129"/>
      <c r="Q35" s="130"/>
      <c r="S35" s="128" t="s">
        <v>477</v>
      </c>
      <c r="T35" s="129"/>
      <c r="U35" s="130"/>
      <c r="W35" s="128" t="s">
        <v>478</v>
      </c>
      <c r="X35" s="129"/>
      <c r="Y35" s="130"/>
      <c r="Z35" s="52"/>
    </row>
    <row r="36" spans="2:26" s="16" customFormat="1" ht="15" thickBot="1" x14ac:dyDescent="0.35">
      <c r="B36" s="50"/>
      <c r="C36" s="131"/>
      <c r="D36" s="132"/>
      <c r="E36" s="133"/>
      <c r="F36" s="51"/>
      <c r="G36" s="131"/>
      <c r="H36" s="132"/>
      <c r="I36" s="133"/>
      <c r="K36" s="131"/>
      <c r="L36" s="132"/>
      <c r="M36" s="133"/>
      <c r="O36" s="131"/>
      <c r="P36" s="132"/>
      <c r="Q36" s="133"/>
      <c r="S36" s="131"/>
      <c r="T36" s="132"/>
      <c r="U36" s="133"/>
      <c r="W36" s="131"/>
      <c r="X36" s="132"/>
      <c r="Y36" s="133"/>
      <c r="Z36" s="52"/>
    </row>
    <row r="37" spans="2:26" s="16" customFormat="1" ht="12.6" customHeight="1" x14ac:dyDescent="0.3">
      <c r="B37" s="50"/>
      <c r="C37" s="51"/>
      <c r="D37" s="51"/>
      <c r="E37" s="51"/>
      <c r="F37" s="51"/>
      <c r="G37" s="51"/>
      <c r="H37" s="51"/>
      <c r="I37" s="51"/>
      <c r="Z37" s="52"/>
    </row>
    <row r="38" spans="2:26" s="16" customFormat="1" ht="12.6" customHeight="1" thickBot="1" x14ac:dyDescent="0.35">
      <c r="B38" s="50"/>
      <c r="C38" s="51"/>
      <c r="D38" s="51"/>
      <c r="E38" s="51"/>
      <c r="F38" s="51"/>
      <c r="G38" s="51"/>
      <c r="H38" s="51"/>
      <c r="I38" s="51"/>
      <c r="K38" s="51"/>
      <c r="L38" s="51"/>
      <c r="M38" s="51"/>
      <c r="N38" s="51"/>
      <c r="O38" s="51"/>
      <c r="P38" s="51"/>
      <c r="Q38" s="51"/>
      <c r="S38" s="51"/>
      <c r="T38" s="51"/>
      <c r="U38" s="51"/>
      <c r="V38" s="51"/>
      <c r="W38" s="51"/>
      <c r="X38" s="51"/>
      <c r="Y38" s="51"/>
      <c r="Z38" s="52"/>
    </row>
    <row r="39" spans="2:26" s="16" customFormat="1" x14ac:dyDescent="0.3">
      <c r="B39" s="50"/>
      <c r="C39" s="128" t="s">
        <v>1692</v>
      </c>
      <c r="D39" s="129"/>
      <c r="E39" s="130"/>
      <c r="F39" s="51"/>
      <c r="G39" s="128" t="s">
        <v>1693</v>
      </c>
      <c r="H39" s="129"/>
      <c r="I39" s="130"/>
      <c r="K39" s="128" t="s">
        <v>1650</v>
      </c>
      <c r="L39" s="129"/>
      <c r="M39" s="130"/>
      <c r="N39" s="51"/>
      <c r="O39" s="128" t="s">
        <v>1651</v>
      </c>
      <c r="P39" s="129"/>
      <c r="Q39" s="130"/>
      <c r="S39" s="140" t="s">
        <v>463</v>
      </c>
      <c r="T39" s="141"/>
      <c r="U39" s="142"/>
      <c r="V39" s="51"/>
      <c r="W39" s="140" t="s">
        <v>464</v>
      </c>
      <c r="X39" s="141"/>
      <c r="Y39" s="142"/>
      <c r="Z39" s="52"/>
    </row>
    <row r="40" spans="2:26" s="16" customFormat="1" ht="15" thickBot="1" x14ac:dyDescent="0.35">
      <c r="B40" s="50"/>
      <c r="C40" s="131"/>
      <c r="D40" s="132"/>
      <c r="E40" s="133"/>
      <c r="F40" s="51"/>
      <c r="G40" s="131"/>
      <c r="H40" s="132"/>
      <c r="I40" s="133"/>
      <c r="K40" s="131"/>
      <c r="L40" s="132"/>
      <c r="M40" s="133"/>
      <c r="N40" s="51"/>
      <c r="O40" s="131"/>
      <c r="P40" s="132"/>
      <c r="Q40" s="133"/>
      <c r="S40" s="143"/>
      <c r="T40" s="144"/>
      <c r="U40" s="145"/>
      <c r="V40" s="51"/>
      <c r="W40" s="143"/>
      <c r="X40" s="144"/>
      <c r="Y40" s="145"/>
      <c r="Z40" s="52"/>
    </row>
    <row r="41" spans="2:26" s="16" customFormat="1" ht="12" customHeight="1" x14ac:dyDescent="0.3">
      <c r="B41" s="50"/>
      <c r="C41" s="51"/>
      <c r="D41" s="51"/>
      <c r="E41" s="51"/>
      <c r="F41" s="51"/>
      <c r="G41" s="51"/>
      <c r="H41" s="51"/>
      <c r="I41" s="51"/>
      <c r="Z41" s="52"/>
    </row>
    <row r="42" spans="2:26" x14ac:dyDescent="0.3">
      <c r="B42" s="47"/>
      <c r="C42" s="48"/>
      <c r="D42" s="48"/>
      <c r="E42" s="127"/>
      <c r="F42" s="127"/>
      <c r="G42" s="127"/>
      <c r="H42" s="127" t="s">
        <v>353</v>
      </c>
      <c r="I42" s="127"/>
      <c r="J42" s="127"/>
      <c r="K42" s="127" t="s">
        <v>352</v>
      </c>
      <c r="L42" s="127"/>
      <c r="M42" s="127"/>
      <c r="N42" s="127"/>
      <c r="O42" s="127" t="s">
        <v>354</v>
      </c>
      <c r="P42" s="127"/>
      <c r="Q42" s="127"/>
      <c r="R42" s="127"/>
      <c r="S42" s="127"/>
      <c r="T42" s="114"/>
      <c r="U42" s="114"/>
      <c r="V42" s="115"/>
      <c r="Y42" s="115" t="s">
        <v>401</v>
      </c>
      <c r="Z42" s="49"/>
    </row>
    <row r="43" spans="2:26" ht="7.5" customHeight="1" x14ac:dyDescent="0.3">
      <c r="B43" s="47"/>
      <c r="C43" s="48"/>
      <c r="D43" s="48"/>
      <c r="E43" s="48"/>
      <c r="F43" s="53"/>
      <c r="G43" s="48"/>
      <c r="H43" s="48"/>
      <c r="I43" s="48"/>
      <c r="Z43" s="49"/>
    </row>
    <row r="44" spans="2:26" ht="6.75" customHeight="1" thickBot="1" x14ac:dyDescent="0.35">
      <c r="B44" s="54"/>
      <c r="C44" s="55"/>
      <c r="D44" s="55"/>
      <c r="E44" s="55"/>
      <c r="F44" s="55"/>
      <c r="G44" s="55"/>
      <c r="H44" s="55"/>
      <c r="I44" s="55"/>
      <c r="J44" s="55"/>
      <c r="K44" s="55"/>
      <c r="L44" s="55"/>
      <c r="M44" s="55"/>
      <c r="N44" s="55"/>
      <c r="O44" s="55"/>
      <c r="P44" s="55"/>
      <c r="Q44" s="55"/>
      <c r="R44" s="55"/>
      <c r="S44" s="55"/>
      <c r="T44" s="55"/>
      <c r="U44" s="55"/>
      <c r="V44" s="55"/>
      <c r="W44" s="55"/>
      <c r="X44" s="55"/>
      <c r="Y44" s="55"/>
      <c r="Z44" s="56"/>
    </row>
  </sheetData>
  <sheetProtection algorithmName="SHA-512" hashValue="HHFVvqlrm8U4KY0rQ0wSomurk4C6FT5FIfChlyK6djRaw7t0N2FCh9KUSieWX3LgkbVyOxWp+50m9BT0IIohJA==" saltValue="r83CFlwdLuvFyz4TT/WZ6g==" spinCount="100000" sheet="1" objects="1" scenarios="1"/>
  <mergeCells count="64">
    <mergeCell ref="K42:N42"/>
    <mergeCell ref="O42:S42"/>
    <mergeCell ref="K39:M40"/>
    <mergeCell ref="O39:Q40"/>
    <mergeCell ref="S39:U40"/>
    <mergeCell ref="K35:M36"/>
    <mergeCell ref="O35:Q36"/>
    <mergeCell ref="S35:U36"/>
    <mergeCell ref="W39:Y40"/>
    <mergeCell ref="K31:M32"/>
    <mergeCell ref="O31:Q32"/>
    <mergeCell ref="S31:U32"/>
    <mergeCell ref="W31:Y32"/>
    <mergeCell ref="W35:Y36"/>
    <mergeCell ref="W15:Y16"/>
    <mergeCell ref="S23:U24"/>
    <mergeCell ref="W23:Y24"/>
    <mergeCell ref="C27:E28"/>
    <mergeCell ref="G27:I28"/>
    <mergeCell ref="K27:M28"/>
    <mergeCell ref="O27:Q28"/>
    <mergeCell ref="S27:U28"/>
    <mergeCell ref="W27:Y28"/>
    <mergeCell ref="K15:M16"/>
    <mergeCell ref="O15:Q16"/>
    <mergeCell ref="K23:M24"/>
    <mergeCell ref="O23:Q24"/>
    <mergeCell ref="S15:U16"/>
    <mergeCell ref="C15:E16"/>
    <mergeCell ref="G15:I16"/>
    <mergeCell ref="K11:M12"/>
    <mergeCell ref="O11:Q12"/>
    <mergeCell ref="S11:U12"/>
    <mergeCell ref="W3:Y4"/>
    <mergeCell ref="W7:Y8"/>
    <mergeCell ref="W11:Y12"/>
    <mergeCell ref="K3:M4"/>
    <mergeCell ref="O3:Q4"/>
    <mergeCell ref="S3:U4"/>
    <mergeCell ref="K7:M8"/>
    <mergeCell ref="O7:Q8"/>
    <mergeCell ref="S7:U8"/>
    <mergeCell ref="C3:E4"/>
    <mergeCell ref="G3:I4"/>
    <mergeCell ref="C7:E8"/>
    <mergeCell ref="G7:I8"/>
    <mergeCell ref="C11:E12"/>
    <mergeCell ref="G11:I12"/>
    <mergeCell ref="C23:E24"/>
    <mergeCell ref="G23:I24"/>
    <mergeCell ref="E42:G42"/>
    <mergeCell ref="C31:E32"/>
    <mergeCell ref="G31:I32"/>
    <mergeCell ref="C39:E40"/>
    <mergeCell ref="G39:I40"/>
    <mergeCell ref="H42:J42"/>
    <mergeCell ref="C35:E36"/>
    <mergeCell ref="G35:I36"/>
    <mergeCell ref="W19:Y20"/>
    <mergeCell ref="C19:E20"/>
    <mergeCell ref="G19:I20"/>
    <mergeCell ref="K19:M20"/>
    <mergeCell ref="O19:Q20"/>
    <mergeCell ref="S19:U20"/>
  </mergeCells>
  <hyperlinks>
    <hyperlink ref="S11:U12" location="'Equity - Contra (Direct)'!A1" display="Equity - Contra Fund (Direct)" xr:uid="{066D0143-3D4A-4017-B897-018137DC0A3B}"/>
    <hyperlink ref="W11:Y12" location="'Equity - Contra (Regular)'!A1" display="Equity - Contra Fund (Regular)" xr:uid="{BC28BB66-E720-4237-BDE3-6F3D8F2C9239}"/>
    <hyperlink ref="G15:I16" location="'ELSS (Regular)'!A1" display="Equity - ELSS Fund (Regular)" xr:uid="{47436CDD-51A2-4EB6-AC3A-3EB0FDC3B276}"/>
    <hyperlink ref="C15:E16" location="'ELSS (Direct)'!A1" display="Equity - ELSS Fund (Direct)" xr:uid="{9DB4949A-C709-47A2-BA40-978BC29A5E2C}"/>
    <hyperlink ref="G23:I24" location="'Hybrid - Conserv. Hyb (Regular)'!A1" display="Hybrid - Conservative (Regular)" xr:uid="{D201040B-BF30-4440-A505-F23386D076A5}"/>
    <hyperlink ref="C23:E24" location="'Hybrid - Conserv. Hyb (Direct)'!A1" display="Hybrid - Conservative (Direct)" xr:uid="{4EB056CE-5912-4555-A5FC-14D1AD8D9952}"/>
    <hyperlink ref="S52:U53" location="'Equity - ESG Fund(Direct)'!A1" display="Equity - ESG Fund (Direct)" xr:uid="{775B9740-68DC-408A-B5DA-437E75D05DAD}"/>
    <hyperlink ref="W52:Y53" location="'Equity - ESG Fund(Regular)'!A1" display="Equity - ESG Fund (Regular)" xr:uid="{CCB68D77-1566-49E1-8B18-ABB592D6595E}"/>
    <hyperlink ref="K23:M24" location="'Debt - Overnight (Direct)'!A1" display="Debt - Overnight Fund (Direct)" xr:uid="{24591737-3D50-49FA-BFCF-D748144D849B}"/>
    <hyperlink ref="O23:Q24" location="'Debt - Overnight (Regular)'!A1" display="Debt - Overnight Fund (Regular)" xr:uid="{8793A7A9-7698-4DFA-8DC2-560DDA73B668}"/>
    <hyperlink ref="S23:U24" location="'Debt - Liquid (Direct)'!A1" display="Debt - Liquid Fund (Direct)" xr:uid="{43E87655-09BB-4C04-B495-C4F509605AA4}"/>
    <hyperlink ref="W23:Y24" location="'Debt - Liquid (Regular)'!A1" display="Debt - Liquid Fund (Regular)" xr:uid="{9D75F099-5BB0-4BB2-877F-6709CCCAD15D}"/>
    <hyperlink ref="C27:E28" location="'Debt - Ultra Short (Direct)'!A1" display="Debt - Ultra Short Dur. (Direct)" xr:uid="{0D1B274F-C854-4F07-94E0-6CA391FFD4A9}"/>
    <hyperlink ref="G27:I28" location="'Debt - Ultra Short (Regular)'!A1" display="Debt - Ultra Short Dur. (Regular)" xr:uid="{1C21EFCD-9261-4C17-931B-002EC874773E}"/>
    <hyperlink ref="K27:M28" location="'Debt - Low Duraton (Direct)'!A1" display="Debt - Low Duration (Direct)" xr:uid="{E0D18BC6-9145-471F-AA03-C520326549F1}"/>
    <hyperlink ref="O27:Q28" location="'Debt - Low Duraton (Regular)'!A1" display="Debt - Low Duration (Regular)" xr:uid="{010F5215-2B1A-4CC4-A70A-28D5BB23F8B5}"/>
    <hyperlink ref="S27:U28" location="'Debt - Money Market (Direct)'!A1" display="Debt - Money Market (Direct)" xr:uid="{273276CF-0A61-42ED-A0C2-C58829177D49}"/>
    <hyperlink ref="W27:Y28" location="'Debt - Money Market (Regular)'!A1" display="Debt - Money Market (Regular)" xr:uid="{3A153A15-7718-4A0A-815B-66D3E91B60E5}"/>
    <hyperlink ref="K31:M32" location="'Debt - Short Durat (Direct)'!A1" display="Debt - Short Duration (Direct)" xr:uid="{D4009A5B-130D-41F0-A6C4-0287EFB8E4DA}"/>
    <hyperlink ref="O31:Q32" location="'Debt - Short Durat (Regular)'!A1" display="Debt - Short Duration (Regular)" xr:uid="{052CAE5E-837F-4277-8A67-131B286BA76A}"/>
    <hyperlink ref="S31:U32" location="'Debt - Med.Long Durat (Direct)'!A1" display="Debt - Medium / Long (Direct)" xr:uid="{EF83CC3A-1AA5-4A5D-B952-572EB1374F7E}"/>
    <hyperlink ref="W31:Y32" location="'Debt - Med.Long Durat (Regular)'!A1" display="Debt - Medium / Long (Regular)" xr:uid="{F8270290-E91D-4FB7-A00D-4AC98519F1CA}"/>
    <hyperlink ref="C35:E36" location="'Debt - G-Sec (Direct)'!A1" display="Debt - G-Sec Fund (Direct)" xr:uid="{C9DB2362-24BC-4B71-847F-E5620F68E62A}"/>
    <hyperlink ref="G35:I36" location="'Debt - G-Sec (Regular)'!A1" display="Debt - G-Sec Fund (Regular)" xr:uid="{1BE04635-813D-4C12-9D3D-8153893BE5A1}"/>
    <hyperlink ref="S35:U36" location="'Debt - Bank.PSU (Direct)'!A1" display="Debt - Banking &amp; PSU (Direct)" xr:uid="{6E263110-BF23-48AF-9506-A6363D42DA01}"/>
    <hyperlink ref="W35:Y36" location="'Debt - Bank.PSU (Regular)'!A1" display="Debt - Banking &amp; PSU (Regular)" xr:uid="{E442FF61-6E6A-4DBC-87E2-546D631F7660}"/>
    <hyperlink ref="K35:M36" location="'Debt - Dynamic Bond (Direct)'!A1" display="Debt - Dynamic Bond (Direct)" xr:uid="{A556D31B-DF0E-49A1-B06B-09A40AEDE99D}"/>
    <hyperlink ref="O35:Q36" location="'Debt - Dynamic Bond (Regular)'!A1" display="Debt - Dynamic Bond (Regular)" xr:uid="{66754A09-45D2-48EE-A2BF-2441269D6D1D}"/>
    <hyperlink ref="C39:E40" location="'Debt - Corporate (Direct)'!A1" display="Debt - Corporate Debt (Direct)" xr:uid="{52A919D7-6A18-4334-BB35-A176EFEC90A5}"/>
    <hyperlink ref="G39:I40" location="'Debt - Corporate (Regular)'!A1" display="Debt - Corporate Debt (Regular)" xr:uid="{BE23306F-394F-4F4B-A62E-F3AD57D8635B}"/>
    <hyperlink ref="K39:M40" location="'Debt - Credit Risk (Direct)'!A1" display="Debt - Credit Risk (Direct)" xr:uid="{FBF6A1C9-FB98-4250-BB79-0B3291761733}"/>
    <hyperlink ref="O39:Q40" location="'Debt - Credit Risk (Regular)'!A1" display="Debt - Credit Risk (Regular)" xr:uid="{40B17509-E7DE-4F31-B83C-6DD26F6CB35C}"/>
    <hyperlink ref="S39:U40" location="'Gold ETFs'!A1" display="Gold - ETFs" xr:uid="{BD7E017D-1827-4405-8CD2-A1365DFE2DC6}"/>
    <hyperlink ref="W39:Y40" location="'Gold Funds'!A1" display="Gold - Savings Fund" xr:uid="{3DF5EA1E-9D89-4C9A-A50E-CE97D0AB2FDB}"/>
    <hyperlink ref="K52:M53" location="'Equity - Value Fund (Direct)'!A1" display="Equity - Value Fund (Direct)" xr:uid="{B14E66D5-1E7A-425A-97C0-11CF3AB4CDB0}"/>
    <hyperlink ref="O52:Q53" location="'Equity - Value Fund (Regular)'!A1" display="Equity - Value Fund (Regular)" xr:uid="{E111AF24-51AD-4C85-B2DD-3A7026E65898}"/>
    <hyperlink ref="K3:M4" location="'Equity - Large&amp;Mid (Direct)'!A1" display="Equity - Large &amp; Mid Cap (Direct)" xr:uid="{E8C500D3-B376-4FDC-8A36-839AEDA6A6B2}"/>
    <hyperlink ref="S3:U4" location="'Equity - Multi Cap (Direct)'!A1" display="Equity - Multi Cap Fund (Direct)" xr:uid="{F7124F87-0B54-4AFB-AFD9-9392E177EC6B}"/>
    <hyperlink ref="K7:M8" location="'Equity - Small Cap (Direct)'!A1" display="Equity - Small Cap Fund (Direct)" xr:uid="{5E49CCCC-88A3-44FD-85C7-CD13EABEF5BC}"/>
    <hyperlink ref="S7:U8" location="'Equity - Focused (Direct)'!A1" display="Equity - Focused Fund (Direct)" xr:uid="{F8BA2E50-0C01-47C3-9B55-F31BA24D679A}"/>
    <hyperlink ref="C11:E12" location="'Equity - Value Fund (Direct)'!A1" display="Equity - Value Fund (Direct)" xr:uid="{4C889C53-3E53-448D-9CA5-B69B859DAFA7}"/>
    <hyperlink ref="G11:I12" location="'Equity - Value Fund (Regular)'!A1" display="Equity - Value Fund (Regular)" xr:uid="{4B50C93D-9AE7-4BAD-BD62-21F9E52B4746}"/>
    <hyperlink ref="Y42" location="Disclaimer!A1" display="Disclaimer" xr:uid="{22E0C1B4-7F3A-43F7-80CF-F22006E370DE}"/>
    <hyperlink ref="K42" location="'ELSS (Regular)'!A1" display="Equity - ELSS Fund (Regular)" xr:uid="{0AB71B05-57C7-4C29-BB47-4CC5903ADDA8}"/>
    <hyperlink ref="O42" location="'ELSS (Direct)'!A1" display="Equity - ELSS Fund (Direct)" xr:uid="{12546A6D-13B6-4B5A-8ADC-5FCCB2E37E6A}"/>
    <hyperlink ref="C3:E4" location="'Equity - Large Cap (Direct)'!A1" display="Equity - Large Cap Fund (Direct)" xr:uid="{2CB67BAC-B594-4A75-9876-1CF340F1CE67}"/>
    <hyperlink ref="G3:I4" location="'Equity - Large Cap (Regular)'!A1" display="Equity - Large Cap Fund (Regular)" xr:uid="{506595DB-290B-40D7-B33B-E7C0D3C95B06}"/>
    <hyperlink ref="O3:Q4" location="'Equity - Large&amp;Mid (Regular)'!A1" display="Equity - Large &amp; Mid Cap (Regular)" xr:uid="{4F71D818-8E05-49A4-B075-0973BD0B3953}"/>
    <hyperlink ref="W3:Y4" location="'Equity - Multi Cap (Regular)'!A1" display="Equity - Multi Cap Fund (Regular)" xr:uid="{1CDE16BB-6E04-451A-9146-BD3CF6356FC4}"/>
    <hyperlink ref="C7:E8" location="'Equity - Mid Cap (Direct)'!A1" display="Equity - Mid Cap Fund (Direct)" xr:uid="{037251D3-38F0-4970-8BA2-FE53BF02FC65}"/>
    <hyperlink ref="G7:I8" location="'Equity - Mid Cap (Regular)'!A1" display="Equity - Mid Cap Fund (Regular)" xr:uid="{BC24BF13-F766-45E3-BE3D-0F9620D05620}"/>
    <hyperlink ref="O7:Q8" location="'Equity - Small Cap (Regular)'!A1" display="Equity - Small Cap Fund (Regular)" xr:uid="{B6583F7A-EC77-4300-B45B-3658C0D6D9AF}"/>
    <hyperlink ref="W7:Y8" location="'Equity - Focused (Regular)'!A1" display="Equity - Focused Fund (Regular)" xr:uid="{F3705142-4E81-43D0-9EEB-511415CBC834}"/>
    <hyperlink ref="K11:M12" location="'Equity - Divid. Yield (Direct)'!A1" display="Equity - Dividend Yield (Direct)" xr:uid="{FCBA554F-1391-4CB6-B895-B8460A099632}"/>
    <hyperlink ref="O11:Q12" location="'Equity - Divid. Yield (Regular)'!A1" display="Equity - Dividend Yield (Regular)" xr:uid="{E6C6BC51-C1CA-4224-A193-3C0DC340208A}"/>
    <hyperlink ref="C31:E32" location="'Debt - Floating Rate (Direct)'!A1" display="Debt - Floating Rate (Direct)" xr:uid="{395E5FE6-567E-40F3-B0D3-465552DB1C27}"/>
    <hyperlink ref="G31:I32" location="'Debt - Floating Rate (Regular)'!A1" display="Debt - Floating Rate (Regular)" xr:uid="{3E75AF70-07CF-49FD-B7A5-6E9F666A1F99}"/>
    <hyperlink ref="K19:M20" location="'Hybrid - Bal. Advtg. (Direct)'!A1" display="Hybrid - Balanced Advtg. (Direct)" xr:uid="{36B9B048-4523-4228-8DC3-3332ECD59C14}"/>
    <hyperlink ref="O19:Q20" location="'Hybrid - Bal. Advtg. (Regular)'!A1" display="Hybrid - Balanced Advtg. (Regular)" xr:uid="{7FFB9983-C9C0-4530-AA80-B6D2ACCA4AAE}"/>
    <hyperlink ref="C19:E20" location="'Hybrid - Agg. Hyb (Direct)'!A1" display="Hybrid - Aggressive (Direct)" xr:uid="{000F1F94-F79C-4BB2-947F-C9806BCC070F}"/>
    <hyperlink ref="G19:I20" location="'Hybrid - Agg. Hyb (Regular)'!A1" display="Hybrid - Aggressive (Regular)" xr:uid="{91D9F666-2772-48E1-87EA-C24410A70252}"/>
    <hyperlink ref="W19:Y20" location="'Hybrid - MultiAsset (Regular)'!A1" display="Hybrid - Multi Asset Allo (Regular)" xr:uid="{D4E09715-10AA-4A26-87F0-5B50537F35DA}"/>
    <hyperlink ref="S19:U20" location="'Hybrid - MultiAsset (Direct)'!A1" display="Hybrid - Multi Asset Allo (Direct)" xr:uid="{1AE8E59E-75A5-4DAE-8222-DC45E7EE9C80}"/>
    <hyperlink ref="O15:Q16" location="'Equity - Savings (Regular)'!A1" display="Equity - Savings (Regular)" xr:uid="{5DFA1D87-D686-4F4E-AF4A-05378E9EFCC7}"/>
    <hyperlink ref="K15:M16" location="'Equity - Savings (Direct)'!A1" display="Equity - Savings (Direct)" xr:uid="{72A3D2CE-F931-4C25-87B8-9B838F535133}"/>
    <hyperlink ref="W15:Y16" location="'Equity - Arbitrage (Regular)'!A1" display="Equity - Arbitrage (Regular)" xr:uid="{746A9263-5514-4E87-8032-7DD777DFC113}"/>
    <hyperlink ref="S15:U16" location="'Equity - Arbitrage (Direct)'!A1" display="Equity - Arbitrage (Direct)" xr:uid="{58A7F2C9-8501-4329-BF9E-5740F34268DF}"/>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444891-062C-4A70-866E-C6A592D58A1F}">
  <sheetPr codeName="Sheet23"/>
  <dimension ref="A1:T4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8" t="s">
        <v>347</v>
      </c>
    </row>
    <row r="3" spans="1:20" ht="15" thickBot="1" x14ac:dyDescent="0.35">
      <c r="A3" s="149"/>
    </row>
    <row r="4" spans="1:20" ht="15" thickBot="1" x14ac:dyDescent="0.35"/>
    <row r="5" spans="1:20" x14ac:dyDescent="0.3">
      <c r="A5" s="29" t="s">
        <v>1667</v>
      </c>
      <c r="B5" s="146" t="s">
        <v>8</v>
      </c>
      <c r="C5" s="146" t="s">
        <v>9</v>
      </c>
      <c r="D5" s="152" t="s">
        <v>1</v>
      </c>
      <c r="E5" s="152"/>
      <c r="F5" s="152" t="s">
        <v>2</v>
      </c>
      <c r="G5" s="152"/>
      <c r="H5" s="152" t="s">
        <v>3</v>
      </c>
      <c r="I5" s="152"/>
      <c r="J5" s="152" t="s">
        <v>4</v>
      </c>
      <c r="K5" s="152"/>
      <c r="L5" s="152" t="s">
        <v>382</v>
      </c>
      <c r="M5" s="152"/>
      <c r="N5" s="152" t="s">
        <v>5</v>
      </c>
      <c r="O5" s="152"/>
      <c r="P5" s="152" t="s">
        <v>6</v>
      </c>
      <c r="Q5" s="152"/>
      <c r="R5" s="150" t="s">
        <v>46</v>
      </c>
      <c r="S5" s="151"/>
      <c r="T5" s="12"/>
    </row>
    <row r="6" spans="1:20" x14ac:dyDescent="0.3">
      <c r="A6" s="17" t="s">
        <v>7</v>
      </c>
      <c r="B6" s="147"/>
      <c r="C6" s="147"/>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482</v>
      </c>
      <c r="B8" s="64">
        <f>VLOOKUP($A8,'Return Data'!$B$7:$R$2700,3,0)</f>
        <v>44118</v>
      </c>
      <c r="C8" s="65">
        <f>VLOOKUP($A8,'Return Data'!$B$7:$R$2700,4,0)</f>
        <v>808.43</v>
      </c>
      <c r="D8" s="65">
        <f>VLOOKUP($A8,'Return Data'!$B$7:$R$2700,10,0)</f>
        <v>11.5153</v>
      </c>
      <c r="E8" s="66">
        <f t="shared" ref="E8:E40" si="0">RANK(D8,D$8:D$40,0)</f>
        <v>5</v>
      </c>
      <c r="F8" s="65">
        <f>VLOOKUP($A8,'Return Data'!$B$7:$R$2700,11,0)</f>
        <v>25.741499999999998</v>
      </c>
      <c r="G8" s="66">
        <f t="shared" ref="G8:G40" si="1">RANK(F8,F$8:F$40,0)</f>
        <v>7</v>
      </c>
      <c r="H8" s="65">
        <f>VLOOKUP($A8,'Return Data'!$B$7:$R$2700,12,0)</f>
        <v>-3.6907000000000001</v>
      </c>
      <c r="I8" s="66">
        <f t="shared" ref="I8:I40" si="2">RANK(H8,H$8:H$40,0)</f>
        <v>30</v>
      </c>
      <c r="J8" s="65">
        <f>VLOOKUP($A8,'Return Data'!$B$7:$R$2700,13,0)</f>
        <v>2.7934999999999999</v>
      </c>
      <c r="K8" s="66">
        <f t="shared" ref="K8:K28" si="3">RANK(J8,J$8:J$40,0)</f>
        <v>30</v>
      </c>
      <c r="L8" s="65">
        <f>VLOOKUP($A8,'Return Data'!$B$7:$R$2700,17,0)</f>
        <v>3.6023000000000001</v>
      </c>
      <c r="M8" s="66">
        <f>RANK(L8,L$8:L$40,0)</f>
        <v>25</v>
      </c>
      <c r="N8" s="65">
        <f>VLOOKUP($A8,'Return Data'!$B$7:$R$2700,14,0)</f>
        <v>0.99790000000000001</v>
      </c>
      <c r="O8" s="66">
        <f>RANK(N8,N$8:N$40,0)</f>
        <v>24</v>
      </c>
      <c r="P8" s="65">
        <f>VLOOKUP($A8,'Return Data'!$B$7:$R$2700,15,0)</f>
        <v>7.0057999999999998</v>
      </c>
      <c r="Q8" s="66">
        <f>RANK(P8,P$8:P$40,0)</f>
        <v>16</v>
      </c>
      <c r="R8" s="65">
        <f>VLOOKUP($A8,'Return Data'!$B$7:$R$2700,16,0)</f>
        <v>11.391</v>
      </c>
      <c r="S8" s="67">
        <f t="shared" ref="S8:S40" si="4">RANK(R8,R$8:R$40,0)</f>
        <v>12</v>
      </c>
    </row>
    <row r="9" spans="1:20" x14ac:dyDescent="0.3">
      <c r="A9" s="63" t="s">
        <v>483</v>
      </c>
      <c r="B9" s="64">
        <f>VLOOKUP($A9,'Return Data'!$B$7:$R$2700,3,0)</f>
        <v>44118</v>
      </c>
      <c r="C9" s="65">
        <f>VLOOKUP($A9,'Return Data'!$B$7:$R$2700,4,0)</f>
        <v>11.63</v>
      </c>
      <c r="D9" s="65">
        <f>VLOOKUP($A9,'Return Data'!$B$7:$R$2700,10,0)</f>
        <v>8.9971999999999994</v>
      </c>
      <c r="E9" s="66">
        <f t="shared" si="0"/>
        <v>15</v>
      </c>
      <c r="F9" s="65">
        <f>VLOOKUP($A9,'Return Data'!$B$7:$R$2700,11,0)</f>
        <v>23.199200000000001</v>
      </c>
      <c r="G9" s="66">
        <f t="shared" si="1"/>
        <v>17</v>
      </c>
      <c r="H9" s="65">
        <f>VLOOKUP($A9,'Return Data'!$B$7:$R$2700,12,0)</f>
        <v>-0.17169999999999999</v>
      </c>
      <c r="I9" s="66">
        <f t="shared" si="2"/>
        <v>17</v>
      </c>
      <c r="J9" s="65">
        <f>VLOOKUP($A9,'Return Data'!$B$7:$R$2700,13,0)</f>
        <v>6.1131000000000002</v>
      </c>
      <c r="K9" s="66">
        <f t="shared" si="3"/>
        <v>19</v>
      </c>
      <c r="L9" s="65">
        <f>VLOOKUP($A9,'Return Data'!$B$7:$R$2700,17,0)</f>
        <v>11.0063</v>
      </c>
      <c r="M9" s="66">
        <f>RANK(L9,L$8:L$40,0)</f>
        <v>4</v>
      </c>
      <c r="N9" s="65"/>
      <c r="O9" s="66"/>
      <c r="P9" s="65"/>
      <c r="Q9" s="66"/>
      <c r="R9" s="65">
        <f>VLOOKUP($A9,'Return Data'!$B$7:$R$2700,16,0)</f>
        <v>7.1601999999999997</v>
      </c>
      <c r="S9" s="67">
        <f t="shared" si="4"/>
        <v>29</v>
      </c>
    </row>
    <row r="10" spans="1:20" x14ac:dyDescent="0.3">
      <c r="A10" s="63" t="s">
        <v>486</v>
      </c>
      <c r="B10" s="64">
        <f>VLOOKUP($A10,'Return Data'!$B$7:$R$2700,3,0)</f>
        <v>44118</v>
      </c>
      <c r="C10" s="65">
        <f>VLOOKUP($A10,'Return Data'!$B$7:$R$2700,4,0)</f>
        <v>62.41</v>
      </c>
      <c r="D10" s="65">
        <f>VLOOKUP($A10,'Return Data'!$B$7:$R$2700,10,0)</f>
        <v>11.2279</v>
      </c>
      <c r="E10" s="66">
        <f t="shared" si="0"/>
        <v>6</v>
      </c>
      <c r="F10" s="65">
        <f>VLOOKUP($A10,'Return Data'!$B$7:$R$2700,11,0)</f>
        <v>25.447199999999999</v>
      </c>
      <c r="G10" s="66">
        <f t="shared" si="1"/>
        <v>8</v>
      </c>
      <c r="H10" s="65">
        <f>VLOOKUP($A10,'Return Data'!$B$7:$R$2700,12,0)</f>
        <v>2.0771999999999999</v>
      </c>
      <c r="I10" s="66">
        <f t="shared" si="2"/>
        <v>9</v>
      </c>
      <c r="J10" s="65">
        <f>VLOOKUP($A10,'Return Data'!$B$7:$R$2700,13,0)</f>
        <v>8.6146999999999991</v>
      </c>
      <c r="K10" s="66">
        <f t="shared" si="3"/>
        <v>12</v>
      </c>
      <c r="L10" s="65">
        <f>VLOOKUP($A10,'Return Data'!$B$7:$R$2700,17,0)</f>
        <v>5.7236000000000002</v>
      </c>
      <c r="M10" s="66">
        <f t="shared" ref="M10:M18" si="5">RANK(L10,L$8:L$40,0)</f>
        <v>21</v>
      </c>
      <c r="N10" s="65">
        <f>VLOOKUP($A10,'Return Data'!$B$7:$R$2700,14,0)</f>
        <v>2.2400000000000002</v>
      </c>
      <c r="O10" s="66">
        <f t="shared" ref="O10:O15" si="6">RANK(N10,N$8:N$40,0)</f>
        <v>20</v>
      </c>
      <c r="P10" s="65">
        <f>VLOOKUP($A10,'Return Data'!$B$7:$R$2700,15,0)</f>
        <v>7.3449999999999998</v>
      </c>
      <c r="Q10" s="66">
        <f>RANK(P10,P$8:P$40,0)</f>
        <v>12</v>
      </c>
      <c r="R10" s="65">
        <f>VLOOKUP($A10,'Return Data'!$B$7:$R$2700,16,0)</f>
        <v>9.7627000000000006</v>
      </c>
      <c r="S10" s="67">
        <f t="shared" si="4"/>
        <v>20</v>
      </c>
    </row>
    <row r="11" spans="1:20" x14ac:dyDescent="0.3">
      <c r="A11" s="63" t="s">
        <v>487</v>
      </c>
      <c r="B11" s="64">
        <f>VLOOKUP($A11,'Return Data'!$B$7:$R$2700,3,0)</f>
        <v>44118</v>
      </c>
      <c r="C11" s="65">
        <f>VLOOKUP($A11,'Return Data'!$B$7:$R$2700,4,0)</f>
        <v>13.957800000000001</v>
      </c>
      <c r="D11" s="65">
        <f>VLOOKUP($A11,'Return Data'!$B$7:$R$2700,10,0)</f>
        <v>6.8319000000000001</v>
      </c>
      <c r="E11" s="66">
        <f t="shared" si="0"/>
        <v>28</v>
      </c>
      <c r="F11" s="65">
        <f>VLOOKUP($A11,'Return Data'!$B$7:$R$2700,11,0)</f>
        <v>19.1874</v>
      </c>
      <c r="G11" s="66">
        <f t="shared" si="1"/>
        <v>29</v>
      </c>
      <c r="H11" s="65">
        <f>VLOOKUP($A11,'Return Data'!$B$7:$R$2700,12,0)</f>
        <v>0.64390000000000003</v>
      </c>
      <c r="I11" s="66">
        <f t="shared" si="2"/>
        <v>12</v>
      </c>
      <c r="J11" s="65">
        <f>VLOOKUP($A11,'Return Data'!$B$7:$R$2700,13,0)</f>
        <v>8.9848999999999997</v>
      </c>
      <c r="K11" s="66">
        <f t="shared" si="3"/>
        <v>9</v>
      </c>
      <c r="L11" s="65">
        <f>VLOOKUP($A11,'Return Data'!$B$7:$R$2700,17,0)</f>
        <v>13.2224</v>
      </c>
      <c r="M11" s="66">
        <f t="shared" si="5"/>
        <v>2</v>
      </c>
      <c r="N11" s="65">
        <f>VLOOKUP($A11,'Return Data'!$B$7:$R$2700,14,0)</f>
        <v>8.9297000000000004</v>
      </c>
      <c r="O11" s="66">
        <f t="shared" si="6"/>
        <v>3</v>
      </c>
      <c r="P11" s="65"/>
      <c r="Q11" s="66"/>
      <c r="R11" s="65">
        <f>VLOOKUP($A11,'Return Data'!$B$7:$R$2700,16,0)</f>
        <v>9.9266000000000005</v>
      </c>
      <c r="S11" s="67">
        <f t="shared" si="4"/>
        <v>19</v>
      </c>
    </row>
    <row r="12" spans="1:20" x14ac:dyDescent="0.3">
      <c r="A12" s="63" t="s">
        <v>489</v>
      </c>
      <c r="B12" s="64">
        <f>VLOOKUP($A12,'Return Data'!$B$7:$R$2700,3,0)</f>
        <v>44118</v>
      </c>
      <c r="C12" s="65">
        <f>VLOOKUP($A12,'Return Data'!$B$7:$R$2700,4,0)</f>
        <v>14.35</v>
      </c>
      <c r="D12" s="65">
        <f>VLOOKUP($A12,'Return Data'!$B$7:$R$2700,10,0)</f>
        <v>18.3993</v>
      </c>
      <c r="E12" s="66">
        <f t="shared" si="0"/>
        <v>1</v>
      </c>
      <c r="F12" s="65">
        <f>VLOOKUP($A12,'Return Data'!$B$7:$R$2700,11,0)</f>
        <v>28.125</v>
      </c>
      <c r="G12" s="66">
        <f t="shared" si="1"/>
        <v>4</v>
      </c>
      <c r="H12" s="65">
        <f>VLOOKUP($A12,'Return Data'!$B$7:$R$2700,12,0)</f>
        <v>13.438700000000001</v>
      </c>
      <c r="I12" s="66">
        <f t="shared" si="2"/>
        <v>2</v>
      </c>
      <c r="J12" s="65">
        <f>VLOOKUP($A12,'Return Data'!$B$7:$R$2700,13,0)</f>
        <v>20.893000000000001</v>
      </c>
      <c r="K12" s="66">
        <f t="shared" si="3"/>
        <v>2</v>
      </c>
      <c r="L12" s="65">
        <f>VLOOKUP($A12,'Return Data'!$B$7:$R$2700,17,0)</f>
        <v>6.7324999999999999</v>
      </c>
      <c r="M12" s="66">
        <f t="shared" si="5"/>
        <v>16</v>
      </c>
      <c r="N12" s="65">
        <f>VLOOKUP($A12,'Return Data'!$B$7:$R$2700,14,0)</f>
        <v>1.9771000000000001</v>
      </c>
      <c r="O12" s="66">
        <f t="shared" si="6"/>
        <v>22</v>
      </c>
      <c r="P12" s="65"/>
      <c r="Q12" s="66"/>
      <c r="R12" s="65">
        <f>VLOOKUP($A12,'Return Data'!$B$7:$R$2700,16,0)</f>
        <v>8.8948999999999998</v>
      </c>
      <c r="S12" s="67">
        <f t="shared" si="4"/>
        <v>25</v>
      </c>
    </row>
    <row r="13" spans="1:20" x14ac:dyDescent="0.3">
      <c r="A13" s="63" t="s">
        <v>491</v>
      </c>
      <c r="B13" s="64">
        <f>VLOOKUP($A13,'Return Data'!$B$7:$R$2700,3,0)</f>
        <v>44118</v>
      </c>
      <c r="C13" s="65">
        <f>VLOOKUP($A13,'Return Data'!$B$7:$R$2700,4,0)</f>
        <v>192.21</v>
      </c>
      <c r="D13" s="65">
        <f>VLOOKUP($A13,'Return Data'!$B$7:$R$2700,10,0)</f>
        <v>9.8216999999999999</v>
      </c>
      <c r="E13" s="66">
        <f t="shared" si="0"/>
        <v>11</v>
      </c>
      <c r="F13" s="65">
        <f>VLOOKUP($A13,'Return Data'!$B$7:$R$2700,11,0)</f>
        <v>21.906500000000001</v>
      </c>
      <c r="G13" s="66">
        <f t="shared" si="1"/>
        <v>21</v>
      </c>
      <c r="H13" s="65">
        <f>VLOOKUP($A13,'Return Data'!$B$7:$R$2700,12,0)</f>
        <v>6.1230000000000002</v>
      </c>
      <c r="I13" s="66">
        <f t="shared" si="2"/>
        <v>4</v>
      </c>
      <c r="J13" s="65">
        <f>VLOOKUP($A13,'Return Data'!$B$7:$R$2700,13,0)</f>
        <v>13.814500000000001</v>
      </c>
      <c r="K13" s="66">
        <f t="shared" si="3"/>
        <v>4</v>
      </c>
      <c r="L13" s="65">
        <f>VLOOKUP($A13,'Return Data'!$B$7:$R$2700,17,0)</f>
        <v>12.7715</v>
      </c>
      <c r="M13" s="66">
        <f t="shared" si="5"/>
        <v>3</v>
      </c>
      <c r="N13" s="65">
        <f>VLOOKUP($A13,'Return Data'!$B$7:$R$2700,14,0)</f>
        <v>9.1473999999999993</v>
      </c>
      <c r="O13" s="66">
        <f t="shared" si="6"/>
        <v>2</v>
      </c>
      <c r="P13" s="65">
        <f>VLOOKUP($A13,'Return Data'!$B$7:$R$2700,15,0)</f>
        <v>10.803000000000001</v>
      </c>
      <c r="Q13" s="66">
        <f>RANK(P13,P$8:P$40,0)</f>
        <v>2</v>
      </c>
      <c r="R13" s="65">
        <f>VLOOKUP($A13,'Return Data'!$B$7:$R$2700,16,0)</f>
        <v>13.5025</v>
      </c>
      <c r="S13" s="67">
        <f t="shared" si="4"/>
        <v>1</v>
      </c>
    </row>
    <row r="14" spans="1:20" x14ac:dyDescent="0.3">
      <c r="A14" s="63" t="s">
        <v>493</v>
      </c>
      <c r="B14" s="64">
        <f>VLOOKUP($A14,'Return Data'!$B$7:$R$2700,3,0)</f>
        <v>44118</v>
      </c>
      <c r="C14" s="65">
        <f>VLOOKUP($A14,'Return Data'!$B$7:$R$2700,4,0)</f>
        <v>176.19399999999999</v>
      </c>
      <c r="D14" s="65">
        <f>VLOOKUP($A14,'Return Data'!$B$7:$R$2700,10,0)</f>
        <v>6.6600999999999999</v>
      </c>
      <c r="E14" s="66">
        <f t="shared" si="0"/>
        <v>29</v>
      </c>
      <c r="F14" s="65">
        <f>VLOOKUP($A14,'Return Data'!$B$7:$R$2700,11,0)</f>
        <v>20.045200000000001</v>
      </c>
      <c r="G14" s="66">
        <f t="shared" si="1"/>
        <v>25</v>
      </c>
      <c r="H14" s="65">
        <f>VLOOKUP($A14,'Return Data'!$B$7:$R$2700,12,0)</f>
        <v>-0.42780000000000001</v>
      </c>
      <c r="I14" s="66">
        <f t="shared" si="2"/>
        <v>20</v>
      </c>
      <c r="J14" s="65">
        <f>VLOOKUP($A14,'Return Data'!$B$7:$R$2700,13,0)</f>
        <v>6.3446999999999996</v>
      </c>
      <c r="K14" s="66">
        <f t="shared" si="3"/>
        <v>17</v>
      </c>
      <c r="L14" s="65">
        <f>VLOOKUP($A14,'Return Data'!$B$7:$R$2700,17,0)</f>
        <v>10.5732</v>
      </c>
      <c r="M14" s="66">
        <f t="shared" si="5"/>
        <v>5</v>
      </c>
      <c r="N14" s="65">
        <f>VLOOKUP($A14,'Return Data'!$B$7:$R$2700,14,0)</f>
        <v>5.8472999999999997</v>
      </c>
      <c r="O14" s="66">
        <f t="shared" si="6"/>
        <v>7</v>
      </c>
      <c r="P14" s="65">
        <f>VLOOKUP($A14,'Return Data'!$B$7:$R$2700,15,0)</f>
        <v>9.5846</v>
      </c>
      <c r="Q14" s="66">
        <f>RANK(P14,P$8:P$40,0)</f>
        <v>5</v>
      </c>
      <c r="R14" s="65">
        <f>VLOOKUP($A14,'Return Data'!$B$7:$R$2700,16,0)</f>
        <v>12.118499999999999</v>
      </c>
      <c r="S14" s="67">
        <f t="shared" si="4"/>
        <v>8</v>
      </c>
    </row>
    <row r="15" spans="1:20" x14ac:dyDescent="0.3">
      <c r="A15" s="63" t="s">
        <v>495</v>
      </c>
      <c r="B15" s="64">
        <f>VLOOKUP($A15,'Return Data'!$B$7:$R$2700,3,0)</f>
        <v>44118</v>
      </c>
      <c r="C15" s="65">
        <f>VLOOKUP($A15,'Return Data'!$B$7:$R$2700,4,0)</f>
        <v>27.82</v>
      </c>
      <c r="D15" s="65">
        <f>VLOOKUP($A15,'Return Data'!$B$7:$R$2700,10,0)</f>
        <v>8.2911999999999999</v>
      </c>
      <c r="E15" s="66">
        <f t="shared" si="0"/>
        <v>19</v>
      </c>
      <c r="F15" s="65">
        <f>VLOOKUP($A15,'Return Data'!$B$7:$R$2700,11,0)</f>
        <v>19.862100000000002</v>
      </c>
      <c r="G15" s="66">
        <f t="shared" si="1"/>
        <v>26</v>
      </c>
      <c r="H15" s="65">
        <f>VLOOKUP($A15,'Return Data'!$B$7:$R$2700,12,0)</f>
        <v>-2.7612999999999999</v>
      </c>
      <c r="I15" s="66">
        <f t="shared" si="2"/>
        <v>24</v>
      </c>
      <c r="J15" s="65">
        <f>VLOOKUP($A15,'Return Data'!$B$7:$R$2700,13,0)</f>
        <v>4.6257999999999999</v>
      </c>
      <c r="K15" s="66">
        <f t="shared" si="3"/>
        <v>23</v>
      </c>
      <c r="L15" s="65">
        <f>VLOOKUP($A15,'Return Data'!$B$7:$R$2700,17,0)</f>
        <v>6.7279999999999998</v>
      </c>
      <c r="M15" s="66">
        <f t="shared" si="5"/>
        <v>17</v>
      </c>
      <c r="N15" s="65">
        <f>VLOOKUP($A15,'Return Data'!$B$7:$R$2700,14,0)</f>
        <v>4.7763999999999998</v>
      </c>
      <c r="O15" s="66">
        <f t="shared" si="6"/>
        <v>11</v>
      </c>
      <c r="P15" s="65">
        <f>VLOOKUP($A15,'Return Data'!$B$7:$R$2700,15,0)</f>
        <v>7.1059000000000001</v>
      </c>
      <c r="Q15" s="66">
        <f>RANK(P15,P$8:P$40,0)</f>
        <v>14</v>
      </c>
      <c r="R15" s="65">
        <f>VLOOKUP($A15,'Return Data'!$B$7:$R$2700,16,0)</f>
        <v>10.4261</v>
      </c>
      <c r="S15" s="67">
        <f t="shared" si="4"/>
        <v>15</v>
      </c>
    </row>
    <row r="16" spans="1:20" x14ac:dyDescent="0.3">
      <c r="A16" s="63" t="s">
        <v>497</v>
      </c>
      <c r="B16" s="64">
        <f>VLOOKUP($A16,'Return Data'!$B$7:$R$2700,3,0)</f>
        <v>44118</v>
      </c>
      <c r="C16" s="65">
        <f>VLOOKUP($A16,'Return Data'!$B$7:$R$2700,4,0)</f>
        <v>11.148400000000001</v>
      </c>
      <c r="D16" s="65">
        <f>VLOOKUP($A16,'Return Data'!$B$7:$R$2700,10,0)</f>
        <v>8.1990999999999996</v>
      </c>
      <c r="E16" s="66">
        <f t="shared" si="0"/>
        <v>20</v>
      </c>
      <c r="F16" s="65">
        <f>VLOOKUP($A16,'Return Data'!$B$7:$R$2700,11,0)</f>
        <v>21.478000000000002</v>
      </c>
      <c r="G16" s="66">
        <f t="shared" si="1"/>
        <v>22</v>
      </c>
      <c r="H16" s="65">
        <f>VLOOKUP($A16,'Return Data'!$B$7:$R$2700,12,0)</f>
        <v>-3.2911999999999999</v>
      </c>
      <c r="I16" s="66">
        <f t="shared" si="2"/>
        <v>28</v>
      </c>
      <c r="J16" s="65">
        <f>VLOOKUP($A16,'Return Data'!$B$7:$R$2700,13,0)</f>
        <v>3.9352</v>
      </c>
      <c r="K16" s="66">
        <f t="shared" si="3"/>
        <v>26</v>
      </c>
      <c r="L16" s="65">
        <f>VLOOKUP($A16,'Return Data'!$B$7:$R$2700,17,0)</f>
        <v>7.7839999999999998</v>
      </c>
      <c r="M16" s="66">
        <f t="shared" si="5"/>
        <v>11</v>
      </c>
      <c r="N16" s="65"/>
      <c r="O16" s="66"/>
      <c r="P16" s="65"/>
      <c r="Q16" s="66"/>
      <c r="R16" s="65">
        <f>VLOOKUP($A16,'Return Data'!$B$7:$R$2700,16,0)</f>
        <v>4.5176999999999996</v>
      </c>
      <c r="S16" s="67">
        <f t="shared" si="4"/>
        <v>33</v>
      </c>
    </row>
    <row r="17" spans="1:19" x14ac:dyDescent="0.3">
      <c r="A17" s="63" t="s">
        <v>500</v>
      </c>
      <c r="B17" s="64">
        <f>VLOOKUP($A17,'Return Data'!$B$7:$R$2700,3,0)</f>
        <v>44118</v>
      </c>
      <c r="C17" s="65">
        <f>VLOOKUP($A17,'Return Data'!$B$7:$R$2700,4,0)</f>
        <v>131.87049999999999</v>
      </c>
      <c r="D17" s="65">
        <f>VLOOKUP($A17,'Return Data'!$B$7:$R$2700,10,0)</f>
        <v>8.5437999999999992</v>
      </c>
      <c r="E17" s="66">
        <f t="shared" si="0"/>
        <v>16</v>
      </c>
      <c r="F17" s="65">
        <f>VLOOKUP($A17,'Return Data'!$B$7:$R$2700,11,0)</f>
        <v>19.191700000000001</v>
      </c>
      <c r="G17" s="66">
        <f t="shared" si="1"/>
        <v>28</v>
      </c>
      <c r="H17" s="65">
        <f>VLOOKUP($A17,'Return Data'!$B$7:$R$2700,12,0)</f>
        <v>-3.2343000000000002</v>
      </c>
      <c r="I17" s="66">
        <f t="shared" si="2"/>
        <v>26</v>
      </c>
      <c r="J17" s="65">
        <f>VLOOKUP($A17,'Return Data'!$B$7:$R$2700,13,0)</f>
        <v>2.6011000000000002</v>
      </c>
      <c r="K17" s="66">
        <f t="shared" si="3"/>
        <v>31</v>
      </c>
      <c r="L17" s="65">
        <f>VLOOKUP($A17,'Return Data'!$B$7:$R$2700,17,0)</f>
        <v>5.4340000000000002</v>
      </c>
      <c r="M17" s="66">
        <f t="shared" si="5"/>
        <v>22</v>
      </c>
      <c r="N17" s="65">
        <f>VLOOKUP($A17,'Return Data'!$B$7:$R$2700,14,0)</f>
        <v>3.5291000000000001</v>
      </c>
      <c r="O17" s="66">
        <f>RANK(N17,N$8:N$40,0)</f>
        <v>16</v>
      </c>
      <c r="P17" s="65">
        <f>VLOOKUP($A17,'Return Data'!$B$7:$R$2700,15,0)</f>
        <v>7.1856999999999998</v>
      </c>
      <c r="Q17" s="66">
        <f>RANK(P17,P$8:P$40,0)</f>
        <v>13</v>
      </c>
      <c r="R17" s="65">
        <f>VLOOKUP($A17,'Return Data'!$B$7:$R$2700,16,0)</f>
        <v>11.841699999999999</v>
      </c>
      <c r="S17" s="67">
        <f t="shared" si="4"/>
        <v>10</v>
      </c>
    </row>
    <row r="18" spans="1:19" x14ac:dyDescent="0.3">
      <c r="A18" s="63" t="s">
        <v>502</v>
      </c>
      <c r="B18" s="64">
        <f>VLOOKUP($A18,'Return Data'!$B$7:$R$2700,3,0)</f>
        <v>44118</v>
      </c>
      <c r="C18" s="65">
        <f>VLOOKUP($A18,'Return Data'!$B$7:$R$2700,4,0)</f>
        <v>56.982999999999997</v>
      </c>
      <c r="D18" s="65">
        <f>VLOOKUP($A18,'Return Data'!$B$7:$R$2700,10,0)</f>
        <v>9.0207999999999995</v>
      </c>
      <c r="E18" s="66">
        <f t="shared" si="0"/>
        <v>14</v>
      </c>
      <c r="F18" s="65">
        <f>VLOOKUP($A18,'Return Data'!$B$7:$R$2700,11,0)</f>
        <v>24.6511</v>
      </c>
      <c r="G18" s="66">
        <f t="shared" si="1"/>
        <v>10</v>
      </c>
      <c r="H18" s="65">
        <f>VLOOKUP($A18,'Return Data'!$B$7:$R$2700,12,0)</f>
        <v>-2.8572000000000002</v>
      </c>
      <c r="I18" s="66">
        <f t="shared" si="2"/>
        <v>25</v>
      </c>
      <c r="J18" s="65">
        <f>VLOOKUP($A18,'Return Data'!$B$7:$R$2700,13,0)</f>
        <v>3.7885</v>
      </c>
      <c r="K18" s="66">
        <f t="shared" si="3"/>
        <v>27</v>
      </c>
      <c r="L18" s="65">
        <f>VLOOKUP($A18,'Return Data'!$B$7:$R$2700,17,0)</f>
        <v>5.8362999999999996</v>
      </c>
      <c r="M18" s="66">
        <f t="shared" si="5"/>
        <v>20</v>
      </c>
      <c r="N18" s="65">
        <f>VLOOKUP($A18,'Return Data'!$B$7:$R$2700,14,0)</f>
        <v>3.5981000000000001</v>
      </c>
      <c r="O18" s="66">
        <f>RANK(N18,N$8:N$40,0)</f>
        <v>15</v>
      </c>
      <c r="P18" s="65">
        <f>VLOOKUP($A18,'Return Data'!$B$7:$R$2700,15,0)</f>
        <v>8.4305000000000003</v>
      </c>
      <c r="Q18" s="66">
        <f>RANK(P18,P$8:P$40,0)</f>
        <v>9</v>
      </c>
      <c r="R18" s="65">
        <f>VLOOKUP($A18,'Return Data'!$B$7:$R$2700,16,0)</f>
        <v>12.9603</v>
      </c>
      <c r="S18" s="67">
        <f t="shared" si="4"/>
        <v>5</v>
      </c>
    </row>
    <row r="19" spans="1:19" x14ac:dyDescent="0.3">
      <c r="A19" s="63" t="s">
        <v>503</v>
      </c>
      <c r="B19" s="64">
        <f>VLOOKUP($A19,'Return Data'!$B$7:$R$2700,3,0)</f>
        <v>44118</v>
      </c>
      <c r="C19" s="65">
        <f>VLOOKUP($A19,'Return Data'!$B$7:$R$2700,4,0)</f>
        <v>12.1058</v>
      </c>
      <c r="D19" s="65">
        <f>VLOOKUP($A19,'Return Data'!$B$7:$R$2700,10,0)</f>
        <v>10.0998</v>
      </c>
      <c r="E19" s="66">
        <f t="shared" si="0"/>
        <v>10</v>
      </c>
      <c r="F19" s="65">
        <f>VLOOKUP($A19,'Return Data'!$B$7:$R$2700,11,0)</f>
        <v>23.441700000000001</v>
      </c>
      <c r="G19" s="66">
        <f t="shared" si="1"/>
        <v>15</v>
      </c>
      <c r="H19" s="65">
        <f>VLOOKUP($A19,'Return Data'!$B$7:$R$2700,12,0)</f>
        <v>2.2751999999999999</v>
      </c>
      <c r="I19" s="66">
        <f t="shared" si="2"/>
        <v>8</v>
      </c>
      <c r="J19" s="65">
        <f>VLOOKUP($A19,'Return Data'!$B$7:$R$2700,13,0)</f>
        <v>11.202199999999999</v>
      </c>
      <c r="K19" s="66">
        <f t="shared" si="3"/>
        <v>5</v>
      </c>
      <c r="L19" s="65"/>
      <c r="M19" s="66"/>
      <c r="N19" s="65"/>
      <c r="O19" s="66"/>
      <c r="P19" s="65"/>
      <c r="Q19" s="66"/>
      <c r="R19" s="65">
        <f>VLOOKUP($A19,'Return Data'!$B$7:$R$2700,16,0)</f>
        <v>10.1282</v>
      </c>
      <c r="S19" s="67">
        <f t="shared" si="4"/>
        <v>18</v>
      </c>
    </row>
    <row r="20" spans="1:19" x14ac:dyDescent="0.3">
      <c r="A20" s="63" t="s">
        <v>506</v>
      </c>
      <c r="B20" s="64">
        <f>VLOOKUP($A20,'Return Data'!$B$7:$R$2700,3,0)</f>
        <v>44118</v>
      </c>
      <c r="C20" s="65">
        <f>VLOOKUP($A20,'Return Data'!$B$7:$R$2700,4,0)</f>
        <v>134.71</v>
      </c>
      <c r="D20" s="65">
        <f>VLOOKUP($A20,'Return Data'!$B$7:$R$2700,10,0)</f>
        <v>0.4249</v>
      </c>
      <c r="E20" s="66">
        <f t="shared" si="0"/>
        <v>33</v>
      </c>
      <c r="F20" s="65">
        <f>VLOOKUP($A20,'Return Data'!$B$7:$R$2700,11,0)</f>
        <v>10.8086</v>
      </c>
      <c r="G20" s="66">
        <f t="shared" si="1"/>
        <v>33</v>
      </c>
      <c r="H20" s="65">
        <f>VLOOKUP($A20,'Return Data'!$B$7:$R$2700,12,0)</f>
        <v>-12.0921</v>
      </c>
      <c r="I20" s="66">
        <f t="shared" si="2"/>
        <v>32</v>
      </c>
      <c r="J20" s="65">
        <f>VLOOKUP($A20,'Return Data'!$B$7:$R$2700,13,0)</f>
        <v>-3.9775</v>
      </c>
      <c r="K20" s="66">
        <f t="shared" si="3"/>
        <v>32</v>
      </c>
      <c r="L20" s="65">
        <f>VLOOKUP($A20,'Return Data'!$B$7:$R$2700,17,0)</f>
        <v>0.90300000000000002</v>
      </c>
      <c r="M20" s="66">
        <f>RANK(L20,L$8:L$40,0)</f>
        <v>28</v>
      </c>
      <c r="N20" s="65">
        <f>VLOOKUP($A20,'Return Data'!$B$7:$R$2700,14,0)</f>
        <v>1.2119</v>
      </c>
      <c r="O20" s="66">
        <f>RANK(N20,N$8:N$40,0)</f>
        <v>23</v>
      </c>
      <c r="P20" s="65">
        <f>VLOOKUP($A20,'Return Data'!$B$7:$R$2700,15,0)</f>
        <v>7.4671000000000003</v>
      </c>
      <c r="Q20" s="66">
        <f>RANK(P20,P$8:P$40,0)</f>
        <v>11</v>
      </c>
      <c r="R20" s="65">
        <f>VLOOKUP($A20,'Return Data'!$B$7:$R$2700,16,0)</f>
        <v>11.885300000000001</v>
      </c>
      <c r="S20" s="67">
        <f t="shared" si="4"/>
        <v>9</v>
      </c>
    </row>
    <row r="21" spans="1:19" x14ac:dyDescent="0.3">
      <c r="A21" s="63" t="s">
        <v>508</v>
      </c>
      <c r="B21" s="64">
        <f>VLOOKUP($A21,'Return Data'!$B$7:$R$2700,3,0)</f>
        <v>44118</v>
      </c>
      <c r="C21" s="65">
        <f>VLOOKUP($A21,'Return Data'!$B$7:$R$2700,4,0)</f>
        <v>12.670299999999999</v>
      </c>
      <c r="D21" s="65">
        <f>VLOOKUP($A21,'Return Data'!$B$7:$R$2700,10,0)</f>
        <v>7.1104000000000003</v>
      </c>
      <c r="E21" s="66">
        <f t="shared" si="0"/>
        <v>25</v>
      </c>
      <c r="F21" s="65">
        <f>VLOOKUP($A21,'Return Data'!$B$7:$R$2700,11,0)</f>
        <v>20.482500000000002</v>
      </c>
      <c r="G21" s="66">
        <f t="shared" si="1"/>
        <v>23</v>
      </c>
      <c r="H21" s="65">
        <f>VLOOKUP($A21,'Return Data'!$B$7:$R$2700,12,0)</f>
        <v>3.4826000000000001</v>
      </c>
      <c r="I21" s="66">
        <f t="shared" si="2"/>
        <v>5</v>
      </c>
      <c r="J21" s="65">
        <f>VLOOKUP($A21,'Return Data'!$B$7:$R$2700,13,0)</f>
        <v>7.8094000000000001</v>
      </c>
      <c r="K21" s="66">
        <f t="shared" si="3"/>
        <v>14</v>
      </c>
      <c r="L21" s="65">
        <f>VLOOKUP($A21,'Return Data'!$B$7:$R$2700,17,0)</f>
        <v>4.9874000000000001</v>
      </c>
      <c r="M21" s="66">
        <f>RANK(L21,L$8:L$40,0)</f>
        <v>24</v>
      </c>
      <c r="N21" s="65">
        <f>VLOOKUP($A21,'Return Data'!$B$7:$R$2700,14,0)</f>
        <v>1.998</v>
      </c>
      <c r="O21" s="66">
        <f>RANK(N21,N$8:N$40,0)</f>
        <v>21</v>
      </c>
      <c r="P21" s="65"/>
      <c r="Q21" s="66"/>
      <c r="R21" s="65">
        <f>VLOOKUP($A21,'Return Data'!$B$7:$R$2700,16,0)</f>
        <v>6.1344000000000003</v>
      </c>
      <c r="S21" s="67">
        <f t="shared" si="4"/>
        <v>30</v>
      </c>
    </row>
    <row r="22" spans="1:19" x14ac:dyDescent="0.3">
      <c r="A22" s="63" t="s">
        <v>509</v>
      </c>
      <c r="B22" s="64">
        <f>VLOOKUP($A22,'Return Data'!$B$7:$R$2700,3,0)</f>
        <v>44118</v>
      </c>
      <c r="C22" s="65">
        <f>VLOOKUP($A22,'Return Data'!$B$7:$R$2700,4,0)</f>
        <v>12.53</v>
      </c>
      <c r="D22" s="65">
        <f>VLOOKUP($A22,'Return Data'!$B$7:$R$2700,10,0)</f>
        <v>13.4964</v>
      </c>
      <c r="E22" s="66">
        <f t="shared" si="0"/>
        <v>3</v>
      </c>
      <c r="F22" s="65">
        <f>VLOOKUP($A22,'Return Data'!$B$7:$R$2700,11,0)</f>
        <v>26.437899999999999</v>
      </c>
      <c r="G22" s="66">
        <f t="shared" si="1"/>
        <v>5</v>
      </c>
      <c r="H22" s="65">
        <f>VLOOKUP($A22,'Return Data'!$B$7:$R$2700,12,0)</f>
        <v>-0.31819999999999998</v>
      </c>
      <c r="I22" s="66">
        <f t="shared" si="2"/>
        <v>18</v>
      </c>
      <c r="J22" s="65">
        <f>VLOOKUP($A22,'Return Data'!$B$7:$R$2700,13,0)</f>
        <v>6.8201000000000001</v>
      </c>
      <c r="K22" s="66">
        <f t="shared" si="3"/>
        <v>15</v>
      </c>
      <c r="L22" s="65">
        <f>VLOOKUP($A22,'Return Data'!$B$7:$R$2700,17,0)</f>
        <v>5.9352999999999998</v>
      </c>
      <c r="M22" s="66">
        <f>RANK(L22,L$8:L$40,0)</f>
        <v>19</v>
      </c>
      <c r="N22" s="65">
        <f>VLOOKUP($A22,'Return Data'!$B$7:$R$2700,14,0)</f>
        <v>2.6905999999999999</v>
      </c>
      <c r="O22" s="66">
        <f>RANK(N22,N$8:N$40,0)</f>
        <v>18</v>
      </c>
      <c r="P22" s="65"/>
      <c r="Q22" s="66"/>
      <c r="R22" s="65">
        <f>VLOOKUP($A22,'Return Data'!$B$7:$R$2700,16,0)</f>
        <v>6.1285999999999996</v>
      </c>
      <c r="S22" s="67">
        <f t="shared" si="4"/>
        <v>31</v>
      </c>
    </row>
    <row r="23" spans="1:19" x14ac:dyDescent="0.3">
      <c r="A23" s="63" t="s">
        <v>511</v>
      </c>
      <c r="B23" s="64">
        <f>VLOOKUP($A23,'Return Data'!$B$7:$R$2700,3,0)</f>
        <v>44118</v>
      </c>
      <c r="C23" s="65">
        <f>VLOOKUP($A23,'Return Data'!$B$7:$R$2700,4,0)</f>
        <v>11.3781</v>
      </c>
      <c r="D23" s="65">
        <f>VLOOKUP($A23,'Return Data'!$B$7:$R$2700,10,0)</f>
        <v>11.137</v>
      </c>
      <c r="E23" s="66">
        <f t="shared" si="0"/>
        <v>7</v>
      </c>
      <c r="F23" s="65">
        <f>VLOOKUP($A23,'Return Data'!$B$7:$R$2700,11,0)</f>
        <v>23.489799999999999</v>
      </c>
      <c r="G23" s="66">
        <f t="shared" si="1"/>
        <v>13</v>
      </c>
      <c r="H23" s="65">
        <f>VLOOKUP($A23,'Return Data'!$B$7:$R$2700,12,0)</f>
        <v>-0.33289999999999997</v>
      </c>
      <c r="I23" s="66">
        <f t="shared" si="2"/>
        <v>19</v>
      </c>
      <c r="J23" s="65">
        <f>VLOOKUP($A23,'Return Data'!$B$7:$R$2700,13,0)</f>
        <v>5.6776</v>
      </c>
      <c r="K23" s="66">
        <f t="shared" si="3"/>
        <v>21</v>
      </c>
      <c r="L23" s="65"/>
      <c r="M23" s="66"/>
      <c r="N23" s="65"/>
      <c r="O23" s="66"/>
      <c r="P23" s="65"/>
      <c r="Q23" s="66"/>
      <c r="R23" s="65">
        <f>VLOOKUP($A23,'Return Data'!$B$7:$R$2700,16,0)</f>
        <v>7.2752999999999997</v>
      </c>
      <c r="S23" s="67">
        <f t="shared" si="4"/>
        <v>28</v>
      </c>
    </row>
    <row r="24" spans="1:19" x14ac:dyDescent="0.3">
      <c r="A24" s="63" t="s">
        <v>513</v>
      </c>
      <c r="B24" s="64">
        <f>VLOOKUP($A24,'Return Data'!$B$7:$R$2700,3,0)</f>
        <v>44118</v>
      </c>
      <c r="C24" s="65">
        <f>VLOOKUP($A24,'Return Data'!$B$7:$R$2700,4,0)</f>
        <v>11.455299999999999</v>
      </c>
      <c r="D24" s="65">
        <f>VLOOKUP($A24,'Return Data'!$B$7:$R$2700,10,0)</f>
        <v>9.7692999999999994</v>
      </c>
      <c r="E24" s="66">
        <f t="shared" si="0"/>
        <v>12</v>
      </c>
      <c r="F24" s="65">
        <f>VLOOKUP($A24,'Return Data'!$B$7:$R$2700,11,0)</f>
        <v>21.9453</v>
      </c>
      <c r="G24" s="66">
        <f t="shared" si="1"/>
        <v>20</v>
      </c>
      <c r="H24" s="65">
        <f>VLOOKUP($A24,'Return Data'!$B$7:$R$2700,12,0)</f>
        <v>2.1000000000000001E-2</v>
      </c>
      <c r="I24" s="66">
        <f t="shared" si="2"/>
        <v>15</v>
      </c>
      <c r="J24" s="65">
        <f>VLOOKUP($A24,'Return Data'!$B$7:$R$2700,13,0)</f>
        <v>6.1029999999999998</v>
      </c>
      <c r="K24" s="66">
        <f t="shared" si="3"/>
        <v>20</v>
      </c>
      <c r="L24" s="65">
        <f>VLOOKUP($A24,'Return Data'!$B$7:$R$2700,17,0)</f>
        <v>8.2903000000000002</v>
      </c>
      <c r="M24" s="66">
        <f t="shared" ref="M24" si="7">RANK(L24,L$8:L$40,0)</f>
        <v>10</v>
      </c>
      <c r="N24" s="65"/>
      <c r="O24" s="66"/>
      <c r="P24" s="65"/>
      <c r="Q24" s="66"/>
      <c r="R24" s="65">
        <f>VLOOKUP($A24,'Return Data'!$B$7:$R$2700,16,0)</f>
        <v>6.0964999999999998</v>
      </c>
      <c r="S24" s="67">
        <f t="shared" si="4"/>
        <v>32</v>
      </c>
    </row>
    <row r="25" spans="1:19" x14ac:dyDescent="0.3">
      <c r="A25" s="63" t="s">
        <v>516</v>
      </c>
      <c r="B25" s="64">
        <f>VLOOKUP($A25,'Return Data'!$B$7:$R$2700,3,0)</f>
        <v>44118</v>
      </c>
      <c r="C25" s="65">
        <f>VLOOKUP($A25,'Return Data'!$B$7:$R$2700,4,0)</f>
        <v>50.566099999999999</v>
      </c>
      <c r="D25" s="65">
        <f>VLOOKUP($A25,'Return Data'!$B$7:$R$2700,10,0)</f>
        <v>6.3997999999999999</v>
      </c>
      <c r="E25" s="66">
        <f t="shared" si="0"/>
        <v>31</v>
      </c>
      <c r="F25" s="65">
        <f>VLOOKUP($A25,'Return Data'!$B$7:$R$2700,11,0)</f>
        <v>40.036200000000001</v>
      </c>
      <c r="G25" s="66">
        <f t="shared" si="1"/>
        <v>1</v>
      </c>
      <c r="H25" s="65">
        <f>VLOOKUP($A25,'Return Data'!$B$7:$R$2700,12,0)</f>
        <v>11.9993</v>
      </c>
      <c r="I25" s="66">
        <f t="shared" si="2"/>
        <v>3</v>
      </c>
      <c r="J25" s="65">
        <f>VLOOKUP($A25,'Return Data'!$B$7:$R$2700,13,0)</f>
        <v>18.9956</v>
      </c>
      <c r="K25" s="66">
        <f t="shared" si="3"/>
        <v>3</v>
      </c>
      <c r="L25" s="65">
        <f>VLOOKUP($A25,'Return Data'!$B$7:$R$2700,17,0)</f>
        <v>3.3087</v>
      </c>
      <c r="M25" s="66">
        <f>RANK(L25,L$8:L$40,0)</f>
        <v>26</v>
      </c>
      <c r="N25" s="65">
        <f>VLOOKUP($A25,'Return Data'!$B$7:$R$2700,14,0)</f>
        <v>2.6745000000000001</v>
      </c>
      <c r="O25" s="66">
        <f>RANK(N25,N$8:N$40,0)</f>
        <v>19</v>
      </c>
      <c r="P25" s="65">
        <f>VLOOKUP($A25,'Return Data'!$B$7:$R$2700,15,0)</f>
        <v>5.4763999999999999</v>
      </c>
      <c r="Q25" s="66">
        <f>RANK(P25,P$8:P$40,0)</f>
        <v>21</v>
      </c>
      <c r="R25" s="65">
        <f>VLOOKUP($A25,'Return Data'!$B$7:$R$2700,16,0)</f>
        <v>9.4636999999999993</v>
      </c>
      <c r="S25" s="67">
        <f t="shared" si="4"/>
        <v>22</v>
      </c>
    </row>
    <row r="26" spans="1:19" x14ac:dyDescent="0.3">
      <c r="A26" s="63" t="s">
        <v>518</v>
      </c>
      <c r="B26" s="64">
        <f>VLOOKUP($A26,'Return Data'!$B$7:$R$2700,3,0)</f>
        <v>44118</v>
      </c>
      <c r="C26" s="65">
        <f>VLOOKUP($A26,'Return Data'!$B$7:$R$2700,4,0)</f>
        <v>51.810833681034801</v>
      </c>
      <c r="D26" s="65">
        <f>VLOOKUP($A26,'Return Data'!$B$7:$R$2700,10,0)</f>
        <v>12.244199999999999</v>
      </c>
      <c r="E26" s="66">
        <f t="shared" si="0"/>
        <v>4</v>
      </c>
      <c r="F26" s="65">
        <f>VLOOKUP($A26,'Return Data'!$B$7:$R$2700,11,0)</f>
        <v>29.336600000000001</v>
      </c>
      <c r="G26" s="66">
        <f t="shared" si="1"/>
        <v>3</v>
      </c>
      <c r="H26" s="65">
        <f>VLOOKUP($A26,'Return Data'!$B$7:$R$2700,12,0)</f>
        <v>-0.1343</v>
      </c>
      <c r="I26" s="66">
        <f t="shared" si="2"/>
        <v>16</v>
      </c>
      <c r="J26" s="65">
        <f>VLOOKUP($A26,'Return Data'!$B$7:$R$2700,13,0)</f>
        <v>8.9559999999999995</v>
      </c>
      <c r="K26" s="66">
        <f t="shared" si="3"/>
        <v>10</v>
      </c>
      <c r="L26" s="65">
        <f>VLOOKUP($A26,'Return Data'!$B$7:$R$2700,17,0)</f>
        <v>10.569900000000001</v>
      </c>
      <c r="M26" s="66">
        <f>RANK(L26,L$8:L$40,0)</f>
        <v>6</v>
      </c>
      <c r="N26" s="65">
        <f>VLOOKUP($A26,'Return Data'!$B$7:$R$2700,14,0)</f>
        <v>5.5667999999999997</v>
      </c>
      <c r="O26" s="66">
        <f>RANK(N26,N$8:N$40,0)</f>
        <v>9</v>
      </c>
      <c r="P26" s="65">
        <f>VLOOKUP($A26,'Return Data'!$B$7:$R$2700,15,0)</f>
        <v>9.2365999999999993</v>
      </c>
      <c r="Q26" s="66">
        <f>RANK(P26,P$8:P$40,0)</f>
        <v>8</v>
      </c>
      <c r="R26" s="65">
        <f>VLOOKUP($A26,'Return Data'!$B$7:$R$2700,16,0)</f>
        <v>10.7432</v>
      </c>
      <c r="S26" s="67">
        <f t="shared" si="4"/>
        <v>14</v>
      </c>
    </row>
    <row r="27" spans="1:19" x14ac:dyDescent="0.3">
      <c r="A27" s="63" t="s">
        <v>519</v>
      </c>
      <c r="B27" s="64">
        <f>VLOOKUP($A27,'Return Data'!$B$7:$R$2700,3,0)</f>
        <v>44118</v>
      </c>
      <c r="C27" s="65">
        <f>VLOOKUP($A27,'Return Data'!$B$7:$R$2700,4,0)</f>
        <v>29.866</v>
      </c>
      <c r="D27" s="65">
        <f>VLOOKUP($A27,'Return Data'!$B$7:$R$2700,10,0)</f>
        <v>10.2799</v>
      </c>
      <c r="E27" s="66">
        <f t="shared" si="0"/>
        <v>9</v>
      </c>
      <c r="F27" s="65">
        <f>VLOOKUP($A27,'Return Data'!$B$7:$R$2700,11,0)</f>
        <v>25.119399999999999</v>
      </c>
      <c r="G27" s="66">
        <f t="shared" si="1"/>
        <v>9</v>
      </c>
      <c r="H27" s="65">
        <f>VLOOKUP($A27,'Return Data'!$B$7:$R$2700,12,0)</f>
        <v>0.82030000000000003</v>
      </c>
      <c r="I27" s="66">
        <f t="shared" si="2"/>
        <v>11</v>
      </c>
      <c r="J27" s="65">
        <f>VLOOKUP($A27,'Return Data'!$B$7:$R$2700,13,0)</f>
        <v>8.4380000000000006</v>
      </c>
      <c r="K27" s="66">
        <f t="shared" si="3"/>
        <v>13</v>
      </c>
      <c r="L27" s="65">
        <f>VLOOKUP($A27,'Return Data'!$B$7:$R$2700,17,0)</f>
        <v>7.0625999999999998</v>
      </c>
      <c r="M27" s="66">
        <f>RANK(L27,L$8:L$40,0)</f>
        <v>14</v>
      </c>
      <c r="N27" s="65">
        <f>VLOOKUP($A27,'Return Data'!$B$7:$R$2700,14,0)</f>
        <v>3.7523</v>
      </c>
      <c r="O27" s="66">
        <f>RANK(N27,N$8:N$40,0)</f>
        <v>14</v>
      </c>
      <c r="P27" s="65">
        <f>VLOOKUP($A27,'Return Data'!$B$7:$R$2700,15,0)</f>
        <v>8.1929999999999996</v>
      </c>
      <c r="Q27" s="66">
        <f>RANK(P27,P$8:P$40,0)</f>
        <v>10</v>
      </c>
      <c r="R27" s="65">
        <f>VLOOKUP($A27,'Return Data'!$B$7:$R$2700,16,0)</f>
        <v>12.9884</v>
      </c>
      <c r="S27" s="67">
        <f t="shared" si="4"/>
        <v>4</v>
      </c>
    </row>
    <row r="28" spans="1:19" x14ac:dyDescent="0.3">
      <c r="A28" s="63" t="s">
        <v>522</v>
      </c>
      <c r="B28" s="64">
        <f>VLOOKUP($A28,'Return Data'!$B$7:$R$2700,3,0)</f>
        <v>44118</v>
      </c>
      <c r="C28" s="65">
        <f>VLOOKUP($A28,'Return Data'!$B$7:$R$2700,4,0)</f>
        <v>114.1891</v>
      </c>
      <c r="D28" s="65">
        <f>VLOOKUP($A28,'Return Data'!$B$7:$R$2700,10,0)</f>
        <v>6.8586999999999998</v>
      </c>
      <c r="E28" s="66">
        <f t="shared" si="0"/>
        <v>27</v>
      </c>
      <c r="F28" s="65">
        <f>VLOOKUP($A28,'Return Data'!$B$7:$R$2700,11,0)</f>
        <v>17.690000000000001</v>
      </c>
      <c r="G28" s="66">
        <f t="shared" si="1"/>
        <v>31</v>
      </c>
      <c r="H28" s="65">
        <f>VLOOKUP($A28,'Return Data'!$B$7:$R$2700,12,0)</f>
        <v>-4.0206</v>
      </c>
      <c r="I28" s="66">
        <f t="shared" si="2"/>
        <v>31</v>
      </c>
      <c r="J28" s="65">
        <f>VLOOKUP($A28,'Return Data'!$B$7:$R$2700,13,0)</f>
        <v>3.2614999999999998</v>
      </c>
      <c r="K28" s="66">
        <f t="shared" si="3"/>
        <v>28</v>
      </c>
      <c r="L28" s="65">
        <f>VLOOKUP($A28,'Return Data'!$B$7:$R$2700,17,0)</f>
        <v>8.7453000000000003</v>
      </c>
      <c r="M28" s="66">
        <f>RANK(L28,L$8:L$40,0)</f>
        <v>9</v>
      </c>
      <c r="N28" s="65">
        <f>VLOOKUP($A28,'Return Data'!$B$7:$R$2700,14,0)</f>
        <v>5.6642000000000001</v>
      </c>
      <c r="O28" s="66">
        <f>RANK(N28,N$8:N$40,0)</f>
        <v>8</v>
      </c>
      <c r="P28" s="65">
        <f>VLOOKUP($A28,'Return Data'!$B$7:$R$2700,15,0)</f>
        <v>6.3388</v>
      </c>
      <c r="Q28" s="66">
        <f>RANK(P28,P$8:P$40,0)</f>
        <v>17</v>
      </c>
      <c r="R28" s="65">
        <f>VLOOKUP($A28,'Return Data'!$B$7:$R$2700,16,0)</f>
        <v>8.6397999999999993</v>
      </c>
      <c r="S28" s="67">
        <f t="shared" si="4"/>
        <v>26</v>
      </c>
    </row>
    <row r="29" spans="1:19" x14ac:dyDescent="0.3">
      <c r="A29" s="63" t="s">
        <v>523</v>
      </c>
      <c r="B29" s="64">
        <f>VLOOKUP($A29,'Return Data'!$B$7:$R$2700,3,0)</f>
        <v>44118</v>
      </c>
      <c r="C29" s="65">
        <f>VLOOKUP($A29,'Return Data'!$B$7:$R$2700,4,0)</f>
        <v>11.548500000000001</v>
      </c>
      <c r="D29" s="65">
        <f>VLOOKUP($A29,'Return Data'!$B$7:$R$2700,10,0)</f>
        <v>8.3867999999999991</v>
      </c>
      <c r="E29" s="66">
        <f t="shared" si="0"/>
        <v>18</v>
      </c>
      <c r="F29" s="65">
        <f>VLOOKUP($A29,'Return Data'!$B$7:$R$2700,11,0)</f>
        <v>22.721900000000002</v>
      </c>
      <c r="G29" s="66">
        <f t="shared" si="1"/>
        <v>18</v>
      </c>
      <c r="H29" s="65">
        <f>VLOOKUP($A29,'Return Data'!$B$7:$R$2700,12,0)</f>
        <v>2.7921999999999998</v>
      </c>
      <c r="I29" s="66">
        <f t="shared" si="2"/>
        <v>7</v>
      </c>
      <c r="J29" s="65">
        <f>VLOOKUP($A29,'Return Data'!$B$7:$R$2700,13,0)</f>
        <v>10.569100000000001</v>
      </c>
      <c r="K29" s="66">
        <f t="shared" ref="K29" si="8">RANK(J29,J$8:J$40,0)</f>
        <v>6</v>
      </c>
      <c r="L29" s="65"/>
      <c r="M29" s="66"/>
      <c r="N29" s="65"/>
      <c r="O29" s="66"/>
      <c r="P29" s="65"/>
      <c r="Q29" s="66"/>
      <c r="R29" s="65">
        <f>VLOOKUP($A29,'Return Data'!$B$7:$R$2700,16,0)</f>
        <v>12.299899999999999</v>
      </c>
      <c r="S29" s="67">
        <f t="shared" si="4"/>
        <v>7</v>
      </c>
    </row>
    <row r="30" spans="1:19" x14ac:dyDescent="0.3">
      <c r="A30" s="63" t="s">
        <v>526</v>
      </c>
      <c r="B30" s="64">
        <f>VLOOKUP($A30,'Return Data'!$B$7:$R$2700,3,0)</f>
        <v>44118</v>
      </c>
      <c r="C30" s="65">
        <f>VLOOKUP($A30,'Return Data'!$B$7:$R$2700,4,0)</f>
        <v>17.27</v>
      </c>
      <c r="D30" s="65">
        <f>VLOOKUP($A30,'Return Data'!$B$7:$R$2700,10,0)</f>
        <v>8.5412999999999997</v>
      </c>
      <c r="E30" s="66">
        <f t="shared" si="0"/>
        <v>17</v>
      </c>
      <c r="F30" s="65">
        <f>VLOOKUP($A30,'Return Data'!$B$7:$R$2700,11,0)</f>
        <v>24.396699999999999</v>
      </c>
      <c r="G30" s="66">
        <f t="shared" si="1"/>
        <v>11</v>
      </c>
      <c r="H30" s="65">
        <f>VLOOKUP($A30,'Return Data'!$B$7:$R$2700,12,0)</f>
        <v>0.63519999999999999</v>
      </c>
      <c r="I30" s="66">
        <f t="shared" si="2"/>
        <v>13</v>
      </c>
      <c r="J30" s="65">
        <f>VLOOKUP($A30,'Return Data'!$B$7:$R$2700,13,0)</f>
        <v>10.1333</v>
      </c>
      <c r="K30" s="66">
        <f t="shared" ref="K30:K40" si="9">RANK(J30,J$8:J$40,0)</f>
        <v>7</v>
      </c>
      <c r="L30" s="65">
        <f>VLOOKUP($A30,'Return Data'!$B$7:$R$2700,17,0)</f>
        <v>10.248799999999999</v>
      </c>
      <c r="M30" s="66">
        <f>RANK(L30,L$8:L$40,0)</f>
        <v>7</v>
      </c>
      <c r="N30" s="65">
        <f>VLOOKUP($A30,'Return Data'!$B$7:$R$2700,14,0)</f>
        <v>7.601</v>
      </c>
      <c r="O30" s="66">
        <f>RANK(N30,N$8:N$40,0)</f>
        <v>4</v>
      </c>
      <c r="P30" s="65">
        <f>VLOOKUP($A30,'Return Data'!$B$7:$R$2700,15,0)</f>
        <v>11.7941</v>
      </c>
      <c r="Q30" s="66">
        <f t="shared" ref="Q30" si="10">RANK(P30,P$8:P$40,0)</f>
        <v>1</v>
      </c>
      <c r="R30" s="65">
        <f>VLOOKUP($A30,'Return Data'!$B$7:$R$2700,16,0)</f>
        <v>11.0425</v>
      </c>
      <c r="S30" s="67">
        <f t="shared" si="4"/>
        <v>13</v>
      </c>
    </row>
    <row r="31" spans="1:19" x14ac:dyDescent="0.3">
      <c r="A31" s="63" t="s">
        <v>528</v>
      </c>
      <c r="B31" s="64">
        <f>VLOOKUP($A31,'Return Data'!$B$7:$R$2700,3,0)</f>
        <v>44118</v>
      </c>
      <c r="C31" s="65">
        <f>VLOOKUP($A31,'Return Data'!$B$7:$R$2700,4,0)</f>
        <v>12.2776</v>
      </c>
      <c r="D31" s="65">
        <f>VLOOKUP($A31,'Return Data'!$B$7:$R$2700,10,0)</f>
        <v>8.1593</v>
      </c>
      <c r="E31" s="66">
        <f t="shared" si="0"/>
        <v>21</v>
      </c>
      <c r="F31" s="65">
        <f>VLOOKUP($A31,'Return Data'!$B$7:$R$2700,11,0)</f>
        <v>19.748799999999999</v>
      </c>
      <c r="G31" s="66">
        <f t="shared" si="1"/>
        <v>27</v>
      </c>
      <c r="H31" s="65">
        <f>VLOOKUP($A31,'Return Data'!$B$7:$R$2700,12,0)</f>
        <v>3.0562</v>
      </c>
      <c r="I31" s="66">
        <f t="shared" si="2"/>
        <v>6</v>
      </c>
      <c r="J31" s="65">
        <f>VLOOKUP($A31,'Return Data'!$B$7:$R$2700,13,0)</f>
        <v>9.9700000000000006</v>
      </c>
      <c r="K31" s="66">
        <f t="shared" si="9"/>
        <v>8</v>
      </c>
      <c r="L31" s="65"/>
      <c r="M31" s="66"/>
      <c r="N31" s="65"/>
      <c r="O31" s="66"/>
      <c r="P31" s="65"/>
      <c r="Q31" s="66"/>
      <c r="R31" s="65">
        <f>VLOOKUP($A31,'Return Data'!$B$7:$R$2700,16,0)</f>
        <v>10.3422</v>
      </c>
      <c r="S31" s="67">
        <f t="shared" si="4"/>
        <v>16</v>
      </c>
    </row>
    <row r="32" spans="1:19" x14ac:dyDescent="0.3">
      <c r="A32" s="63" t="s">
        <v>531</v>
      </c>
      <c r="B32" s="64">
        <f>VLOOKUP($A32,'Return Data'!$B$7:$R$2700,3,0)</f>
        <v>44118</v>
      </c>
      <c r="C32" s="65">
        <f>VLOOKUP($A32,'Return Data'!$B$7:$R$2700,4,0)</f>
        <v>48.799199999999999</v>
      </c>
      <c r="D32" s="65">
        <f>VLOOKUP($A32,'Return Data'!$B$7:$R$2700,10,0)</f>
        <v>7.109</v>
      </c>
      <c r="E32" s="66">
        <f t="shared" si="0"/>
        <v>26</v>
      </c>
      <c r="F32" s="65">
        <f>VLOOKUP($A32,'Return Data'!$B$7:$R$2700,11,0)</f>
        <v>22.579599999999999</v>
      </c>
      <c r="G32" s="66">
        <f t="shared" si="1"/>
        <v>19</v>
      </c>
      <c r="H32" s="65">
        <f>VLOOKUP($A32,'Return Data'!$B$7:$R$2700,12,0)</f>
        <v>-18.332599999999999</v>
      </c>
      <c r="I32" s="66">
        <f t="shared" si="2"/>
        <v>33</v>
      </c>
      <c r="J32" s="65">
        <f>VLOOKUP($A32,'Return Data'!$B$7:$R$2700,13,0)</f>
        <v>-12.467599999999999</v>
      </c>
      <c r="K32" s="66">
        <f t="shared" si="9"/>
        <v>33</v>
      </c>
      <c r="L32" s="65">
        <f>VLOOKUP($A32,'Return Data'!$B$7:$R$2700,17,0)</f>
        <v>-6.1565000000000003</v>
      </c>
      <c r="M32" s="66">
        <f t="shared" ref="M32:M40" si="11">RANK(L32,L$8:L$40,0)</f>
        <v>29</v>
      </c>
      <c r="N32" s="65">
        <f>VLOOKUP($A32,'Return Data'!$B$7:$R$2700,14,0)</f>
        <v>-4.6715</v>
      </c>
      <c r="O32" s="66">
        <f t="shared" ref="O32:O40" si="12">RANK(N32,N$8:N$40,0)</f>
        <v>26</v>
      </c>
      <c r="P32" s="65">
        <f>VLOOKUP($A32,'Return Data'!$B$7:$R$2700,15,0)</f>
        <v>3.4447999999999999</v>
      </c>
      <c r="Q32" s="66">
        <f t="shared" ref="Q32:Q40" si="13">RANK(P32,P$8:P$40,0)</f>
        <v>22</v>
      </c>
      <c r="R32" s="65">
        <f>VLOOKUP($A32,'Return Data'!$B$7:$R$2700,16,0)</f>
        <v>8.5338999999999992</v>
      </c>
      <c r="S32" s="67">
        <f t="shared" si="4"/>
        <v>27</v>
      </c>
    </row>
    <row r="33" spans="1:19" x14ac:dyDescent="0.3">
      <c r="A33" s="63" t="s">
        <v>537</v>
      </c>
      <c r="B33" s="64">
        <f>VLOOKUP($A33,'Return Data'!$B$7:$R$2700,3,0)</f>
        <v>44118</v>
      </c>
      <c r="C33" s="65">
        <f>VLOOKUP($A33,'Return Data'!$B$7:$R$2700,4,0)</f>
        <v>78.41</v>
      </c>
      <c r="D33" s="65">
        <f>VLOOKUP($A33,'Return Data'!$B$7:$R$2700,10,0)</f>
        <v>10.8895</v>
      </c>
      <c r="E33" s="66">
        <f t="shared" si="0"/>
        <v>8</v>
      </c>
      <c r="F33" s="65">
        <f>VLOOKUP($A33,'Return Data'!$B$7:$R$2700,11,0)</f>
        <v>26.406600000000001</v>
      </c>
      <c r="G33" s="66">
        <f t="shared" si="1"/>
        <v>6</v>
      </c>
      <c r="H33" s="65">
        <f>VLOOKUP($A33,'Return Data'!$B$7:$R$2700,12,0)</f>
        <v>-0.70909999999999995</v>
      </c>
      <c r="I33" s="66">
        <f t="shared" si="2"/>
        <v>21</v>
      </c>
      <c r="J33" s="65">
        <f>VLOOKUP($A33,'Return Data'!$B$7:$R$2700,13,0)</f>
        <v>6.7674000000000003</v>
      </c>
      <c r="K33" s="66">
        <f t="shared" si="9"/>
        <v>16</v>
      </c>
      <c r="L33" s="65">
        <f>VLOOKUP($A33,'Return Data'!$B$7:$R$2700,17,0)</f>
        <v>6.8742999999999999</v>
      </c>
      <c r="M33" s="66">
        <f t="shared" si="11"/>
        <v>15</v>
      </c>
      <c r="N33" s="65">
        <f>VLOOKUP($A33,'Return Data'!$B$7:$R$2700,14,0)</f>
        <v>4.4462999999999999</v>
      </c>
      <c r="O33" s="66">
        <f t="shared" si="12"/>
        <v>12</v>
      </c>
      <c r="P33" s="65">
        <f>VLOOKUP($A33,'Return Data'!$B$7:$R$2700,15,0)</f>
        <v>6.2122999999999999</v>
      </c>
      <c r="Q33" s="66">
        <f t="shared" si="13"/>
        <v>18</v>
      </c>
      <c r="R33" s="65">
        <f>VLOOKUP($A33,'Return Data'!$B$7:$R$2700,16,0)</f>
        <v>10.1721</v>
      </c>
      <c r="S33" s="67">
        <f t="shared" si="4"/>
        <v>17</v>
      </c>
    </row>
    <row r="34" spans="1:19" x14ac:dyDescent="0.3">
      <c r="A34" s="63" t="s">
        <v>539</v>
      </c>
      <c r="B34" s="64">
        <f>VLOOKUP($A34,'Return Data'!$B$7:$R$2700,3,0)</f>
        <v>44118</v>
      </c>
      <c r="C34" s="65">
        <f>VLOOKUP($A34,'Return Data'!$B$7:$R$2700,4,0)</f>
        <v>85.36</v>
      </c>
      <c r="D34" s="65">
        <f>VLOOKUP($A34,'Return Data'!$B$7:$R$2700,10,0)</f>
        <v>9.4498999999999995</v>
      </c>
      <c r="E34" s="66">
        <f t="shared" si="0"/>
        <v>13</v>
      </c>
      <c r="F34" s="65">
        <f>VLOOKUP($A34,'Return Data'!$B$7:$R$2700,11,0)</f>
        <v>23.656400000000001</v>
      </c>
      <c r="G34" s="66">
        <f t="shared" si="1"/>
        <v>12</v>
      </c>
      <c r="H34" s="65">
        <f>VLOOKUP($A34,'Return Data'!$B$7:$R$2700,12,0)</f>
        <v>1.8008</v>
      </c>
      <c r="I34" s="66">
        <f t="shared" si="2"/>
        <v>10</v>
      </c>
      <c r="J34" s="65">
        <f>VLOOKUP($A34,'Return Data'!$B$7:$R$2700,13,0)</f>
        <v>8.7942999999999998</v>
      </c>
      <c r="K34" s="66">
        <f t="shared" si="9"/>
        <v>11</v>
      </c>
      <c r="L34" s="65">
        <f>VLOOKUP($A34,'Return Data'!$B$7:$R$2700,17,0)</f>
        <v>5.1441999999999997</v>
      </c>
      <c r="M34" s="66">
        <f t="shared" si="11"/>
        <v>23</v>
      </c>
      <c r="N34" s="65">
        <f>VLOOKUP($A34,'Return Data'!$B$7:$R$2700,14,0)</f>
        <v>3.9218999999999999</v>
      </c>
      <c r="O34" s="66">
        <f t="shared" si="12"/>
        <v>13</v>
      </c>
      <c r="P34" s="65">
        <f>VLOOKUP($A34,'Return Data'!$B$7:$R$2700,15,0)</f>
        <v>10.4809</v>
      </c>
      <c r="Q34" s="66">
        <f t="shared" si="13"/>
        <v>4</v>
      </c>
      <c r="R34" s="65">
        <f>VLOOKUP($A34,'Return Data'!$B$7:$R$2700,16,0)</f>
        <v>12.363300000000001</v>
      </c>
      <c r="S34" s="67">
        <f t="shared" si="4"/>
        <v>6</v>
      </c>
    </row>
    <row r="35" spans="1:19" x14ac:dyDescent="0.3">
      <c r="A35" s="63" t="s">
        <v>541</v>
      </c>
      <c r="B35" s="64">
        <f>VLOOKUP($A35,'Return Data'!$B$7:$R$2700,3,0)</f>
        <v>44118</v>
      </c>
      <c r="C35" s="65">
        <f>VLOOKUP($A35,'Return Data'!$B$7:$R$2700,4,0)</f>
        <v>165.53739999999999</v>
      </c>
      <c r="D35" s="65">
        <f>VLOOKUP($A35,'Return Data'!$B$7:$R$2700,10,0)</f>
        <v>15.447900000000001</v>
      </c>
      <c r="E35" s="66">
        <f t="shared" si="0"/>
        <v>2</v>
      </c>
      <c r="F35" s="65">
        <f>VLOOKUP($A35,'Return Data'!$B$7:$R$2700,11,0)</f>
        <v>36.819299999999998</v>
      </c>
      <c r="G35" s="66">
        <f t="shared" si="1"/>
        <v>2</v>
      </c>
      <c r="H35" s="65">
        <f>VLOOKUP($A35,'Return Data'!$B$7:$R$2700,12,0)</f>
        <v>13.6046</v>
      </c>
      <c r="I35" s="66">
        <f t="shared" si="2"/>
        <v>1</v>
      </c>
      <c r="J35" s="65">
        <f>VLOOKUP($A35,'Return Data'!$B$7:$R$2700,13,0)</f>
        <v>21.340499999999999</v>
      </c>
      <c r="K35" s="66">
        <f t="shared" si="9"/>
        <v>1</v>
      </c>
      <c r="L35" s="65">
        <f>VLOOKUP($A35,'Return Data'!$B$7:$R$2700,17,0)</f>
        <v>15.1937</v>
      </c>
      <c r="M35" s="66">
        <f t="shared" si="11"/>
        <v>1</v>
      </c>
      <c r="N35" s="65">
        <f>VLOOKUP($A35,'Return Data'!$B$7:$R$2700,14,0)</f>
        <v>9.1882999999999999</v>
      </c>
      <c r="O35" s="66">
        <f t="shared" si="12"/>
        <v>1</v>
      </c>
      <c r="P35" s="65">
        <f>VLOOKUP($A35,'Return Data'!$B$7:$R$2700,15,0)</f>
        <v>10.596500000000001</v>
      </c>
      <c r="Q35" s="66">
        <f t="shared" si="13"/>
        <v>3</v>
      </c>
      <c r="R35" s="65">
        <f>VLOOKUP($A35,'Return Data'!$B$7:$R$2700,16,0)</f>
        <v>13.119300000000001</v>
      </c>
      <c r="S35" s="67">
        <f t="shared" si="4"/>
        <v>3</v>
      </c>
    </row>
    <row r="36" spans="1:19" x14ac:dyDescent="0.3">
      <c r="A36" s="63" t="s">
        <v>542</v>
      </c>
      <c r="B36" s="64">
        <f>VLOOKUP($A36,'Return Data'!$B$7:$R$2700,3,0)</f>
        <v>44118</v>
      </c>
      <c r="C36" s="65">
        <f>VLOOKUP($A36,'Return Data'!$B$7:$R$2700,4,0)</f>
        <v>67.742465759864302</v>
      </c>
      <c r="D36" s="65">
        <f>VLOOKUP($A36,'Return Data'!$B$7:$R$2700,10,0)</f>
        <v>5.9880000000000004</v>
      </c>
      <c r="E36" s="66">
        <f t="shared" si="0"/>
        <v>32</v>
      </c>
      <c r="F36" s="65">
        <f>VLOOKUP($A36,'Return Data'!$B$7:$R$2700,11,0)</f>
        <v>16.818300000000001</v>
      </c>
      <c r="G36" s="66">
        <f t="shared" si="1"/>
        <v>32</v>
      </c>
      <c r="H36" s="65">
        <f>VLOOKUP($A36,'Return Data'!$B$7:$R$2700,12,0)</f>
        <v>-3.2462</v>
      </c>
      <c r="I36" s="66">
        <f t="shared" si="2"/>
        <v>27</v>
      </c>
      <c r="J36" s="65">
        <f>VLOOKUP($A36,'Return Data'!$B$7:$R$2700,13,0)</f>
        <v>3.0977000000000001</v>
      </c>
      <c r="K36" s="66">
        <f t="shared" si="9"/>
        <v>29</v>
      </c>
      <c r="L36" s="65">
        <f>VLOOKUP($A36,'Return Data'!$B$7:$R$2700,17,0)</f>
        <v>8.8325999999999993</v>
      </c>
      <c r="M36" s="66">
        <f t="shared" si="11"/>
        <v>8</v>
      </c>
      <c r="N36" s="65">
        <f>VLOOKUP($A36,'Return Data'!$B$7:$R$2700,14,0)</f>
        <v>6.1077000000000004</v>
      </c>
      <c r="O36" s="66">
        <f t="shared" si="12"/>
        <v>6</v>
      </c>
      <c r="P36" s="65">
        <f>VLOOKUP($A36,'Return Data'!$B$7:$R$2700,15,0)</f>
        <v>9.2819000000000003</v>
      </c>
      <c r="Q36" s="66">
        <f t="shared" si="13"/>
        <v>7</v>
      </c>
      <c r="R36" s="65">
        <f>VLOOKUP($A36,'Return Data'!$B$7:$R$2700,16,0)</f>
        <v>13.4101</v>
      </c>
      <c r="S36" s="67">
        <f t="shared" si="4"/>
        <v>2</v>
      </c>
    </row>
    <row r="37" spans="1:19" x14ac:dyDescent="0.3">
      <c r="A37" s="63" t="s">
        <v>544</v>
      </c>
      <c r="B37" s="64">
        <f>VLOOKUP($A37,'Return Data'!$B$7:$R$2700,3,0)</f>
        <v>44118</v>
      </c>
      <c r="C37" s="65">
        <f>VLOOKUP($A37,'Return Data'!$B$7:$R$2700,4,0)</f>
        <v>18.7211</v>
      </c>
      <c r="D37" s="65">
        <f>VLOOKUP($A37,'Return Data'!$B$7:$R$2700,10,0)</f>
        <v>7.4351000000000003</v>
      </c>
      <c r="E37" s="66">
        <f t="shared" si="0"/>
        <v>24</v>
      </c>
      <c r="F37" s="65">
        <f>VLOOKUP($A37,'Return Data'!$B$7:$R$2700,11,0)</f>
        <v>20.4193</v>
      </c>
      <c r="G37" s="66">
        <f t="shared" si="1"/>
        <v>24</v>
      </c>
      <c r="H37" s="65">
        <f>VLOOKUP($A37,'Return Data'!$B$7:$R$2700,12,0)</f>
        <v>0.27750000000000002</v>
      </c>
      <c r="I37" s="66">
        <f t="shared" si="2"/>
        <v>14</v>
      </c>
      <c r="J37" s="65">
        <f>VLOOKUP($A37,'Return Data'!$B$7:$R$2700,13,0)</f>
        <v>6.1425000000000001</v>
      </c>
      <c r="K37" s="66">
        <f t="shared" si="9"/>
        <v>18</v>
      </c>
      <c r="L37" s="65">
        <f>VLOOKUP($A37,'Return Data'!$B$7:$R$2700,17,0)</f>
        <v>7.6576000000000004</v>
      </c>
      <c r="M37" s="66">
        <f t="shared" si="11"/>
        <v>12</v>
      </c>
      <c r="N37" s="65">
        <f>VLOOKUP($A37,'Return Data'!$B$7:$R$2700,14,0)</f>
        <v>5.0856000000000003</v>
      </c>
      <c r="O37" s="66">
        <f t="shared" si="12"/>
        <v>10</v>
      </c>
      <c r="P37" s="65">
        <f>VLOOKUP($A37,'Return Data'!$B$7:$R$2700,15,0)</f>
        <v>7.0683999999999996</v>
      </c>
      <c r="Q37" s="66">
        <f t="shared" si="13"/>
        <v>15</v>
      </c>
      <c r="R37" s="65">
        <f>VLOOKUP($A37,'Return Data'!$B$7:$R$2700,16,0)</f>
        <v>9.5803999999999991</v>
      </c>
      <c r="S37" s="67">
        <f t="shared" si="4"/>
        <v>21</v>
      </c>
    </row>
    <row r="38" spans="1:19" x14ac:dyDescent="0.3">
      <c r="A38" s="63" t="s">
        <v>547</v>
      </c>
      <c r="B38" s="64">
        <f>VLOOKUP($A38,'Return Data'!$B$7:$R$2700,3,0)</f>
        <v>44118</v>
      </c>
      <c r="C38" s="65">
        <f>VLOOKUP($A38,'Return Data'!$B$7:$R$2700,4,0)</f>
        <v>100.5337</v>
      </c>
      <c r="D38" s="65">
        <f>VLOOKUP($A38,'Return Data'!$B$7:$R$2700,10,0)</f>
        <v>6.5461</v>
      </c>
      <c r="E38" s="66">
        <f t="shared" si="0"/>
        <v>30</v>
      </c>
      <c r="F38" s="65">
        <f>VLOOKUP($A38,'Return Data'!$B$7:$R$2700,11,0)</f>
        <v>19.0627</v>
      </c>
      <c r="G38" s="66">
        <f t="shared" si="1"/>
        <v>30</v>
      </c>
      <c r="H38" s="65">
        <f>VLOOKUP($A38,'Return Data'!$B$7:$R$2700,12,0)</f>
        <v>-2.6566000000000001</v>
      </c>
      <c r="I38" s="66">
        <f t="shared" si="2"/>
        <v>23</v>
      </c>
      <c r="J38" s="65">
        <f>VLOOKUP($A38,'Return Data'!$B$7:$R$2700,13,0)</f>
        <v>4.2634999999999996</v>
      </c>
      <c r="K38" s="66">
        <f t="shared" si="9"/>
        <v>24</v>
      </c>
      <c r="L38" s="65">
        <f>VLOOKUP($A38,'Return Data'!$B$7:$R$2700,17,0)</f>
        <v>7.1741999999999999</v>
      </c>
      <c r="M38" s="66">
        <f t="shared" si="11"/>
        <v>13</v>
      </c>
      <c r="N38" s="65">
        <f>VLOOKUP($A38,'Return Data'!$B$7:$R$2700,14,0)</f>
        <v>6.7538</v>
      </c>
      <c r="O38" s="66">
        <f t="shared" si="12"/>
        <v>5</v>
      </c>
      <c r="P38" s="65">
        <f>VLOOKUP($A38,'Return Data'!$B$7:$R$2700,15,0)</f>
        <v>9.3324999999999996</v>
      </c>
      <c r="Q38" s="66">
        <f t="shared" si="13"/>
        <v>6</v>
      </c>
      <c r="R38" s="65">
        <f>VLOOKUP($A38,'Return Data'!$B$7:$R$2700,16,0)</f>
        <v>9.3056999999999999</v>
      </c>
      <c r="S38" s="67">
        <f t="shared" si="4"/>
        <v>23</v>
      </c>
    </row>
    <row r="39" spans="1:19" x14ac:dyDescent="0.3">
      <c r="A39" s="63" t="s">
        <v>548</v>
      </c>
      <c r="B39" s="64">
        <f>VLOOKUP($A39,'Return Data'!$B$7:$R$2700,3,0)</f>
        <v>44118</v>
      </c>
      <c r="C39" s="65">
        <f>VLOOKUP($A39,'Return Data'!$B$7:$R$2700,4,0)</f>
        <v>230.4734</v>
      </c>
      <c r="D39" s="65">
        <f>VLOOKUP($A39,'Return Data'!$B$7:$R$2700,10,0)</f>
        <v>7.9203000000000001</v>
      </c>
      <c r="E39" s="66">
        <f t="shared" si="0"/>
        <v>23</v>
      </c>
      <c r="F39" s="65">
        <f>VLOOKUP($A39,'Return Data'!$B$7:$R$2700,11,0)</f>
        <v>23.483899999999998</v>
      </c>
      <c r="G39" s="66">
        <f t="shared" si="1"/>
        <v>14</v>
      </c>
      <c r="H39" s="65">
        <f>VLOOKUP($A39,'Return Data'!$B$7:$R$2700,12,0)</f>
        <v>-2.4817</v>
      </c>
      <c r="I39" s="66">
        <f t="shared" si="2"/>
        <v>22</v>
      </c>
      <c r="J39" s="65">
        <f>VLOOKUP($A39,'Return Data'!$B$7:$R$2700,13,0)</f>
        <v>3.9950999999999999</v>
      </c>
      <c r="K39" s="66">
        <f t="shared" si="9"/>
        <v>25</v>
      </c>
      <c r="L39" s="65">
        <f>VLOOKUP($A39,'Return Data'!$B$7:$R$2700,17,0)</f>
        <v>6.0644</v>
      </c>
      <c r="M39" s="66">
        <f t="shared" si="11"/>
        <v>18</v>
      </c>
      <c r="N39" s="65">
        <f>VLOOKUP($A39,'Return Data'!$B$7:$R$2700,14,0)</f>
        <v>3.2256</v>
      </c>
      <c r="O39" s="66">
        <f t="shared" si="12"/>
        <v>17</v>
      </c>
      <c r="P39" s="65">
        <f>VLOOKUP($A39,'Return Data'!$B$7:$R$2700,15,0)</f>
        <v>5.9382999999999999</v>
      </c>
      <c r="Q39" s="66">
        <f t="shared" si="13"/>
        <v>20</v>
      </c>
      <c r="R39" s="65">
        <f>VLOOKUP($A39,'Return Data'!$B$7:$R$2700,16,0)</f>
        <v>11.429500000000001</v>
      </c>
      <c r="S39" s="67">
        <f t="shared" si="4"/>
        <v>11</v>
      </c>
    </row>
    <row r="40" spans="1:19" x14ac:dyDescent="0.3">
      <c r="A40" s="63" t="s">
        <v>550</v>
      </c>
      <c r="B40" s="64">
        <f>VLOOKUP($A40,'Return Data'!$B$7:$R$2700,3,0)</f>
        <v>44118</v>
      </c>
      <c r="C40" s="65">
        <f>VLOOKUP($A40,'Return Data'!$B$7:$R$2700,4,0)</f>
        <v>172.648</v>
      </c>
      <c r="D40" s="65">
        <f>VLOOKUP($A40,'Return Data'!$B$7:$R$2700,10,0)</f>
        <v>8.1135000000000002</v>
      </c>
      <c r="E40" s="66">
        <f t="shared" si="0"/>
        <v>22</v>
      </c>
      <c r="F40" s="65">
        <f>VLOOKUP($A40,'Return Data'!$B$7:$R$2700,11,0)</f>
        <v>23.288599999999999</v>
      </c>
      <c r="G40" s="66">
        <f t="shared" si="1"/>
        <v>16</v>
      </c>
      <c r="H40" s="65">
        <f>VLOOKUP($A40,'Return Data'!$B$7:$R$2700,12,0)</f>
        <v>-3.3149000000000002</v>
      </c>
      <c r="I40" s="66">
        <f t="shared" si="2"/>
        <v>29</v>
      </c>
      <c r="J40" s="65">
        <f>VLOOKUP($A40,'Return Data'!$B$7:$R$2700,13,0)</f>
        <v>4.7632000000000003</v>
      </c>
      <c r="K40" s="66">
        <f t="shared" si="9"/>
        <v>22</v>
      </c>
      <c r="L40" s="65">
        <f>VLOOKUP($A40,'Return Data'!$B$7:$R$2700,17,0)</f>
        <v>2.5164</v>
      </c>
      <c r="M40" s="66">
        <f t="shared" si="11"/>
        <v>27</v>
      </c>
      <c r="N40" s="65">
        <f>VLOOKUP($A40,'Return Data'!$B$7:$R$2700,14,0)</f>
        <v>0.79090000000000005</v>
      </c>
      <c r="O40" s="66">
        <f t="shared" si="12"/>
        <v>25</v>
      </c>
      <c r="P40" s="65">
        <f>VLOOKUP($A40,'Return Data'!$B$7:$R$2700,15,0)</f>
        <v>6.0571000000000002</v>
      </c>
      <c r="Q40" s="66">
        <f t="shared" si="13"/>
        <v>19</v>
      </c>
      <c r="R40" s="65">
        <f>VLOOKUP($A40,'Return Data'!$B$7:$R$2700,16,0)</f>
        <v>9.0120000000000005</v>
      </c>
      <c r="S40" s="67">
        <f t="shared" si="4"/>
        <v>24</v>
      </c>
    </row>
    <row r="41" spans="1:19" x14ac:dyDescent="0.3">
      <c r="A41" s="69"/>
      <c r="B41" s="70"/>
      <c r="C41" s="70"/>
      <c r="D41" s="71"/>
      <c r="E41" s="70"/>
      <c r="F41" s="71"/>
      <c r="G41" s="70"/>
      <c r="H41" s="71"/>
      <c r="I41" s="70"/>
      <c r="J41" s="71"/>
      <c r="K41" s="70"/>
      <c r="L41" s="71"/>
      <c r="M41" s="70"/>
      <c r="N41" s="71"/>
      <c r="O41" s="70"/>
      <c r="P41" s="71"/>
      <c r="Q41" s="70"/>
      <c r="R41" s="71"/>
      <c r="S41" s="72"/>
    </row>
    <row r="42" spans="1:19" x14ac:dyDescent="0.3">
      <c r="A42" s="73" t="s">
        <v>27</v>
      </c>
      <c r="B42" s="74"/>
      <c r="C42" s="74"/>
      <c r="D42" s="75">
        <f>AVERAGE(D8:D40)</f>
        <v>9.0701636363636347</v>
      </c>
      <c r="E42" s="74"/>
      <c r="F42" s="75">
        <f>AVERAGE(F8:F40)</f>
        <v>23.243181818181814</v>
      </c>
      <c r="G42" s="74"/>
      <c r="H42" s="75">
        <f>AVERAGE(H8:H40)</f>
        <v>-3.108181818181829E-2</v>
      </c>
      <c r="I42" s="74"/>
      <c r="J42" s="75">
        <f>AVERAGE(J8:J40)</f>
        <v>7.0655727272727269</v>
      </c>
      <c r="K42" s="74"/>
      <c r="L42" s="75">
        <f>AVERAGE(L8:L40)</f>
        <v>6.9919413793103455</v>
      </c>
      <c r="M42" s="74"/>
      <c r="N42" s="75">
        <f>AVERAGE(N8:N40)</f>
        <v>4.1173423076923061</v>
      </c>
      <c r="O42" s="74"/>
      <c r="P42" s="75">
        <f>AVERAGE(P8:P40)</f>
        <v>7.9263272727272724</v>
      </c>
      <c r="Q42" s="74"/>
      <c r="R42" s="75">
        <f>AVERAGE(R8:R40)</f>
        <v>10.078681818181819</v>
      </c>
      <c r="S42" s="76"/>
    </row>
    <row r="43" spans="1:19" x14ac:dyDescent="0.3">
      <c r="A43" s="73" t="s">
        <v>28</v>
      </c>
      <c r="B43" s="74"/>
      <c r="C43" s="74"/>
      <c r="D43" s="75">
        <f>MIN(D8:D40)</f>
        <v>0.4249</v>
      </c>
      <c r="E43" s="74"/>
      <c r="F43" s="75">
        <f>MIN(F8:F40)</f>
        <v>10.8086</v>
      </c>
      <c r="G43" s="74"/>
      <c r="H43" s="75">
        <f>MIN(H8:H40)</f>
        <v>-18.332599999999999</v>
      </c>
      <c r="I43" s="74"/>
      <c r="J43" s="75">
        <f>MIN(J8:J40)</f>
        <v>-12.467599999999999</v>
      </c>
      <c r="K43" s="74"/>
      <c r="L43" s="75">
        <f>MIN(L8:L40)</f>
        <v>-6.1565000000000003</v>
      </c>
      <c r="M43" s="74"/>
      <c r="N43" s="75">
        <f>MIN(N8:N40)</f>
        <v>-4.6715</v>
      </c>
      <c r="O43" s="74"/>
      <c r="P43" s="75">
        <f>MIN(P8:P40)</f>
        <v>3.4447999999999999</v>
      </c>
      <c r="Q43" s="74"/>
      <c r="R43" s="75">
        <f>MIN(R8:R40)</f>
        <v>4.5176999999999996</v>
      </c>
      <c r="S43" s="76"/>
    </row>
    <row r="44" spans="1:19" ht="15" thickBot="1" x14ac:dyDescent="0.35">
      <c r="A44" s="77" t="s">
        <v>29</v>
      </c>
      <c r="B44" s="78"/>
      <c r="C44" s="78"/>
      <c r="D44" s="79">
        <f>MAX(D8:D40)</f>
        <v>18.3993</v>
      </c>
      <c r="E44" s="78"/>
      <c r="F44" s="79">
        <f>MAX(F8:F40)</f>
        <v>40.036200000000001</v>
      </c>
      <c r="G44" s="78"/>
      <c r="H44" s="79">
        <f>MAX(H8:H40)</f>
        <v>13.6046</v>
      </c>
      <c r="I44" s="78"/>
      <c r="J44" s="79">
        <f>MAX(J8:J40)</f>
        <v>21.340499999999999</v>
      </c>
      <c r="K44" s="78"/>
      <c r="L44" s="79">
        <f>MAX(L8:L40)</f>
        <v>15.1937</v>
      </c>
      <c r="M44" s="78"/>
      <c r="N44" s="79">
        <f>MAX(N8:N40)</f>
        <v>9.1882999999999999</v>
      </c>
      <c r="O44" s="78"/>
      <c r="P44" s="79">
        <f>MAX(P8:P40)</f>
        <v>11.7941</v>
      </c>
      <c r="Q44" s="78"/>
      <c r="R44" s="79">
        <f>MAX(R8:R40)</f>
        <v>13.5025</v>
      </c>
      <c r="S44" s="80"/>
    </row>
    <row r="45" spans="1:19" x14ac:dyDescent="0.3">
      <c r="A45" s="112" t="s">
        <v>433</v>
      </c>
    </row>
    <row r="46" spans="1:19" x14ac:dyDescent="0.3">
      <c r="A46" s="14" t="s">
        <v>340</v>
      </c>
    </row>
  </sheetData>
  <sheetProtection algorithmName="SHA-512" hashValue="9zPpMrlYb74vSku2/GVV1FMJtQxKJUOa1Uu+aGAMH/9NlSF7HKrZVXBl17YJukTSVA+CLANE+tj2Ee5GXINGdw==" saltValue="GMjEDpZQHqAiN5yNUnFXB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0C0C6936-D545-42A4-A335-F34E3B974447}"/>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C0DA29-9587-4494-989E-C7C4362C32EF}">
  <sheetPr codeName="Sheet24"/>
  <dimension ref="A1:T4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8" t="s">
        <v>347</v>
      </c>
    </row>
    <row r="3" spans="1:20" ht="15" thickBot="1" x14ac:dyDescent="0.35">
      <c r="A3" s="149"/>
    </row>
    <row r="4" spans="1:20" ht="15" thickBot="1" x14ac:dyDescent="0.35"/>
    <row r="5" spans="1:20" x14ac:dyDescent="0.3">
      <c r="A5" s="29" t="s">
        <v>1668</v>
      </c>
      <c r="B5" s="146" t="s">
        <v>8</v>
      </c>
      <c r="C5" s="146" t="s">
        <v>9</v>
      </c>
      <c r="D5" s="152" t="s">
        <v>1</v>
      </c>
      <c r="E5" s="152"/>
      <c r="F5" s="152" t="s">
        <v>2</v>
      </c>
      <c r="G5" s="152"/>
      <c r="H5" s="152" t="s">
        <v>3</v>
      </c>
      <c r="I5" s="152"/>
      <c r="J5" s="152" t="s">
        <v>4</v>
      </c>
      <c r="K5" s="152"/>
      <c r="L5" s="152" t="s">
        <v>382</v>
      </c>
      <c r="M5" s="152"/>
      <c r="N5" s="152" t="s">
        <v>5</v>
      </c>
      <c r="O5" s="152"/>
      <c r="P5" s="152" t="s">
        <v>6</v>
      </c>
      <c r="Q5" s="152"/>
      <c r="R5" s="150" t="s">
        <v>46</v>
      </c>
      <c r="S5" s="151"/>
      <c r="T5" s="12"/>
    </row>
    <row r="6" spans="1:20" x14ac:dyDescent="0.3">
      <c r="A6" s="17" t="s">
        <v>7</v>
      </c>
      <c r="B6" s="147"/>
      <c r="C6" s="147"/>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481</v>
      </c>
      <c r="B8" s="64">
        <f>VLOOKUP($A8,'Return Data'!$B$7:$R$2700,3,0)</f>
        <v>44118</v>
      </c>
      <c r="C8" s="65">
        <f>VLOOKUP($A8,'Return Data'!$B$7:$R$2700,4,0)</f>
        <v>749.09</v>
      </c>
      <c r="D8" s="65">
        <f>VLOOKUP($A8,'Return Data'!$B$7:$R$2700,10,0)</f>
        <v>11.2813</v>
      </c>
      <c r="E8" s="66">
        <f t="shared" ref="E8:E40" si="0">RANK(D8,D$8:D$40,0)</f>
        <v>5</v>
      </c>
      <c r="F8" s="65">
        <f>VLOOKUP($A8,'Return Data'!$B$7:$R$2700,11,0)</f>
        <v>25.217700000000001</v>
      </c>
      <c r="G8" s="66">
        <f t="shared" ref="G8:G40" si="1">RANK(F8,F$8:F$40,0)</f>
        <v>7</v>
      </c>
      <c r="H8" s="65">
        <f>VLOOKUP($A8,'Return Data'!$B$7:$R$2700,12,0)</f>
        <v>-4.2599</v>
      </c>
      <c r="I8" s="66">
        <f t="shared" ref="I8:I40" si="2">RANK(H8,H$8:H$40,0)</f>
        <v>29</v>
      </c>
      <c r="J8" s="65">
        <f>VLOOKUP($A8,'Return Data'!$B$7:$R$2700,13,0)</f>
        <v>1.9656</v>
      </c>
      <c r="K8" s="66">
        <f t="shared" ref="K8:K29" si="3">RANK(J8,J$8:J$40,0)</f>
        <v>30</v>
      </c>
      <c r="L8" s="65">
        <f>VLOOKUP($A8,'Return Data'!$B$7:$R$2700,17,0)</f>
        <v>2.7940999999999998</v>
      </c>
      <c r="M8" s="66">
        <f>RANK(L8,L$8:L$40,0)</f>
        <v>25</v>
      </c>
      <c r="N8" s="65">
        <f>VLOOKUP($A8,'Return Data'!$B$7:$R$2700,14,0)</f>
        <v>5.91E-2</v>
      </c>
      <c r="O8" s="66">
        <f>RANK(N8,N$8:N$40,0)</f>
        <v>24</v>
      </c>
      <c r="P8" s="65">
        <f>VLOOKUP($A8,'Return Data'!$B$7:$R$2700,15,0)</f>
        <v>5.8803000000000001</v>
      </c>
      <c r="Q8" s="66">
        <f>RANK(P8,P$8:P$40,0)</f>
        <v>14</v>
      </c>
      <c r="R8" s="65">
        <f>VLOOKUP($A8,'Return Data'!$B$7:$R$2700,16,0)</f>
        <v>18.292899999999999</v>
      </c>
      <c r="S8" s="67">
        <f t="shared" ref="S8:S40" si="4">RANK(R8,R$8:R$40,0)</f>
        <v>1</v>
      </c>
    </row>
    <row r="9" spans="1:20" x14ac:dyDescent="0.3">
      <c r="A9" s="63" t="s">
        <v>484</v>
      </c>
      <c r="B9" s="64">
        <f>VLOOKUP($A9,'Return Data'!$B$7:$R$2700,3,0)</f>
        <v>44118</v>
      </c>
      <c r="C9" s="65">
        <f>VLOOKUP($A9,'Return Data'!$B$7:$R$2700,4,0)</f>
        <v>11.25</v>
      </c>
      <c r="D9" s="65">
        <f>VLOOKUP($A9,'Return Data'!$B$7:$R$2700,10,0)</f>
        <v>8.5907</v>
      </c>
      <c r="E9" s="66">
        <f t="shared" si="0"/>
        <v>15</v>
      </c>
      <c r="F9" s="65">
        <f>VLOOKUP($A9,'Return Data'!$B$7:$R$2700,11,0)</f>
        <v>22.282599999999999</v>
      </c>
      <c r="G9" s="66">
        <f t="shared" si="1"/>
        <v>16</v>
      </c>
      <c r="H9" s="65">
        <f>VLOOKUP($A9,'Return Data'!$B$7:$R$2700,12,0)</f>
        <v>-1.1424000000000001</v>
      </c>
      <c r="I9" s="66">
        <f t="shared" si="2"/>
        <v>17</v>
      </c>
      <c r="J9" s="65">
        <f>VLOOKUP($A9,'Return Data'!$B$7:$R$2700,13,0)</f>
        <v>4.7485999999999997</v>
      </c>
      <c r="K9" s="66">
        <f t="shared" si="3"/>
        <v>18</v>
      </c>
      <c r="L9" s="65">
        <f>VLOOKUP($A9,'Return Data'!$B$7:$R$2700,17,0)</f>
        <v>9.3584999999999994</v>
      </c>
      <c r="M9" s="66">
        <f>RANK(L9,L$8:L$40,0)</f>
        <v>5</v>
      </c>
      <c r="N9" s="65"/>
      <c r="O9" s="66"/>
      <c r="P9" s="65"/>
      <c r="Q9" s="66"/>
      <c r="R9" s="65">
        <f>VLOOKUP($A9,'Return Data'!$B$7:$R$2700,16,0)</f>
        <v>5.5422000000000002</v>
      </c>
      <c r="S9" s="67">
        <f t="shared" si="4"/>
        <v>28</v>
      </c>
    </row>
    <row r="10" spans="1:20" x14ac:dyDescent="0.3">
      <c r="A10" s="63" t="s">
        <v>485</v>
      </c>
      <c r="B10" s="64">
        <f>VLOOKUP($A10,'Return Data'!$B$7:$R$2700,3,0)</f>
        <v>44118</v>
      </c>
      <c r="C10" s="65">
        <f>VLOOKUP($A10,'Return Data'!$B$7:$R$2700,4,0)</f>
        <v>57.37</v>
      </c>
      <c r="D10" s="65">
        <f>VLOOKUP($A10,'Return Data'!$B$7:$R$2700,10,0)</f>
        <v>11.031499999999999</v>
      </c>
      <c r="E10" s="66">
        <f t="shared" si="0"/>
        <v>6</v>
      </c>
      <c r="F10" s="65">
        <f>VLOOKUP($A10,'Return Data'!$B$7:$R$2700,11,0)</f>
        <v>25.043600000000001</v>
      </c>
      <c r="G10" s="66">
        <f t="shared" si="1"/>
        <v>8</v>
      </c>
      <c r="H10" s="65">
        <f>VLOOKUP($A10,'Return Data'!$B$7:$R$2700,12,0)</f>
        <v>1.5758000000000001</v>
      </c>
      <c r="I10" s="66">
        <f t="shared" si="2"/>
        <v>7</v>
      </c>
      <c r="J10" s="65">
        <f>VLOOKUP($A10,'Return Data'!$B$7:$R$2700,13,0)</f>
        <v>7.8788999999999998</v>
      </c>
      <c r="K10" s="66">
        <f t="shared" si="3"/>
        <v>9</v>
      </c>
      <c r="L10" s="65">
        <f>VLOOKUP($A10,'Return Data'!$B$7:$R$2700,17,0)</f>
        <v>4.8650000000000002</v>
      </c>
      <c r="M10" s="66">
        <f t="shared" ref="M10:M18" si="5">RANK(L10,L$8:L$40,0)</f>
        <v>19</v>
      </c>
      <c r="N10" s="65">
        <f>VLOOKUP($A10,'Return Data'!$B$7:$R$2700,14,0)</f>
        <v>1.1633</v>
      </c>
      <c r="O10" s="66">
        <f t="shared" ref="O10:O15" si="6">RANK(N10,N$8:N$40,0)</f>
        <v>18</v>
      </c>
      <c r="P10" s="65">
        <f>VLOOKUP($A10,'Return Data'!$B$7:$R$2700,15,0)</f>
        <v>6.1372</v>
      </c>
      <c r="Q10" s="66">
        <f>RANK(P10,P$8:P$40,0)</f>
        <v>11</v>
      </c>
      <c r="R10" s="65">
        <f>VLOOKUP($A10,'Return Data'!$B$7:$R$2700,16,0)</f>
        <v>10.7552</v>
      </c>
      <c r="S10" s="67">
        <f t="shared" si="4"/>
        <v>16</v>
      </c>
    </row>
    <row r="11" spans="1:20" x14ac:dyDescent="0.3">
      <c r="A11" s="63" t="s">
        <v>488</v>
      </c>
      <c r="B11" s="64">
        <f>VLOOKUP($A11,'Return Data'!$B$7:$R$2700,3,0)</f>
        <v>44118</v>
      </c>
      <c r="C11" s="65">
        <f>VLOOKUP($A11,'Return Data'!$B$7:$R$2700,4,0)</f>
        <v>13.2119</v>
      </c>
      <c r="D11" s="65">
        <f>VLOOKUP($A11,'Return Data'!$B$7:$R$2700,10,0)</f>
        <v>6.3948999999999998</v>
      </c>
      <c r="E11" s="66">
        <f t="shared" si="0"/>
        <v>28</v>
      </c>
      <c r="F11" s="65">
        <f>VLOOKUP($A11,'Return Data'!$B$7:$R$2700,11,0)</f>
        <v>18.166</v>
      </c>
      <c r="G11" s="66">
        <f t="shared" si="1"/>
        <v>30</v>
      </c>
      <c r="H11" s="65">
        <f>VLOOKUP($A11,'Return Data'!$B$7:$R$2700,12,0)</f>
        <v>-0.58389999999999997</v>
      </c>
      <c r="I11" s="66">
        <f t="shared" si="2"/>
        <v>13</v>
      </c>
      <c r="J11" s="65">
        <f>VLOOKUP($A11,'Return Data'!$B$7:$R$2700,13,0)</f>
        <v>7.2263999999999999</v>
      </c>
      <c r="K11" s="66">
        <f t="shared" si="3"/>
        <v>13</v>
      </c>
      <c r="L11" s="65">
        <f>VLOOKUP($A11,'Return Data'!$B$7:$R$2700,17,0)</f>
        <v>11.513199999999999</v>
      </c>
      <c r="M11" s="66">
        <f t="shared" si="5"/>
        <v>2</v>
      </c>
      <c r="N11" s="65">
        <f>VLOOKUP($A11,'Return Data'!$B$7:$R$2700,14,0)</f>
        <v>7.2503000000000002</v>
      </c>
      <c r="O11" s="66">
        <f t="shared" si="6"/>
        <v>3</v>
      </c>
      <c r="P11" s="65"/>
      <c r="Q11" s="66"/>
      <c r="R11" s="65">
        <f>VLOOKUP($A11,'Return Data'!$B$7:$R$2700,16,0)</f>
        <v>8.2263999999999999</v>
      </c>
      <c r="S11" s="67">
        <f t="shared" si="4"/>
        <v>26</v>
      </c>
    </row>
    <row r="12" spans="1:20" x14ac:dyDescent="0.3">
      <c r="A12" s="63" t="s">
        <v>490</v>
      </c>
      <c r="B12" s="64">
        <f>VLOOKUP($A12,'Return Data'!$B$7:$R$2700,3,0)</f>
        <v>44118</v>
      </c>
      <c r="C12" s="65">
        <f>VLOOKUP($A12,'Return Data'!$B$7:$R$2700,4,0)</f>
        <v>13.83</v>
      </c>
      <c r="D12" s="65">
        <f>VLOOKUP($A12,'Return Data'!$B$7:$R$2700,10,0)</f>
        <v>18.104199999999999</v>
      </c>
      <c r="E12" s="66">
        <f t="shared" si="0"/>
        <v>1</v>
      </c>
      <c r="F12" s="65">
        <f>VLOOKUP($A12,'Return Data'!$B$7:$R$2700,11,0)</f>
        <v>27.582999999999998</v>
      </c>
      <c r="G12" s="66">
        <f t="shared" si="1"/>
        <v>4</v>
      </c>
      <c r="H12" s="65">
        <f>VLOOKUP($A12,'Return Data'!$B$7:$R$2700,12,0)</f>
        <v>12.713900000000001</v>
      </c>
      <c r="I12" s="66">
        <f t="shared" si="2"/>
        <v>1</v>
      </c>
      <c r="J12" s="65">
        <f>VLOOKUP($A12,'Return Data'!$B$7:$R$2700,13,0)</f>
        <v>19.844000000000001</v>
      </c>
      <c r="K12" s="66">
        <f t="shared" si="3"/>
        <v>1</v>
      </c>
      <c r="L12" s="65">
        <f>VLOOKUP($A12,'Return Data'!$B$7:$R$2700,17,0)</f>
        <v>5.7553000000000001</v>
      </c>
      <c r="M12" s="66">
        <f t="shared" si="5"/>
        <v>15</v>
      </c>
      <c r="N12" s="65">
        <f>VLOOKUP($A12,'Return Data'!$B$7:$R$2700,14,0)</f>
        <v>1.1067</v>
      </c>
      <c r="O12" s="66">
        <f t="shared" si="6"/>
        <v>21</v>
      </c>
      <c r="P12" s="65"/>
      <c r="Q12" s="66"/>
      <c r="R12" s="65">
        <f>VLOOKUP($A12,'Return Data'!$B$7:$R$2700,16,0)</f>
        <v>7.9507000000000003</v>
      </c>
      <c r="S12" s="67">
        <f t="shared" si="4"/>
        <v>27</v>
      </c>
    </row>
    <row r="13" spans="1:20" x14ac:dyDescent="0.3">
      <c r="A13" s="63" t="s">
        <v>492</v>
      </c>
      <c r="B13" s="64">
        <f>VLOOKUP($A13,'Return Data'!$B$7:$R$2700,3,0)</f>
        <v>44118</v>
      </c>
      <c r="C13" s="65">
        <f>VLOOKUP($A13,'Return Data'!$B$7:$R$2700,4,0)</f>
        <v>179.64</v>
      </c>
      <c r="D13" s="65">
        <f>VLOOKUP($A13,'Return Data'!$B$7:$R$2700,10,0)</f>
        <v>9.5099</v>
      </c>
      <c r="E13" s="66">
        <f t="shared" si="0"/>
        <v>11</v>
      </c>
      <c r="F13" s="65">
        <f>VLOOKUP($A13,'Return Data'!$B$7:$R$2700,11,0)</f>
        <v>21.181899999999999</v>
      </c>
      <c r="G13" s="66">
        <f t="shared" si="1"/>
        <v>20</v>
      </c>
      <c r="H13" s="65">
        <f>VLOOKUP($A13,'Return Data'!$B$7:$R$2700,12,0)</f>
        <v>5.2126000000000001</v>
      </c>
      <c r="I13" s="66">
        <f t="shared" si="2"/>
        <v>4</v>
      </c>
      <c r="J13" s="65">
        <f>VLOOKUP($A13,'Return Data'!$B$7:$R$2700,13,0)</f>
        <v>12.507</v>
      </c>
      <c r="K13" s="66">
        <f t="shared" si="3"/>
        <v>4</v>
      </c>
      <c r="L13" s="65">
        <f>VLOOKUP($A13,'Return Data'!$B$7:$R$2700,17,0)</f>
        <v>11.467700000000001</v>
      </c>
      <c r="M13" s="66">
        <f t="shared" si="5"/>
        <v>3</v>
      </c>
      <c r="N13" s="65">
        <f>VLOOKUP($A13,'Return Data'!$B$7:$R$2700,14,0)</f>
        <v>7.8201000000000001</v>
      </c>
      <c r="O13" s="66">
        <f t="shared" si="6"/>
        <v>2</v>
      </c>
      <c r="P13" s="65">
        <f>VLOOKUP($A13,'Return Data'!$B$7:$R$2700,15,0)</f>
        <v>9.5010999999999992</v>
      </c>
      <c r="Q13" s="66">
        <f>RANK(P13,P$8:P$40,0)</f>
        <v>3</v>
      </c>
      <c r="R13" s="65">
        <f>VLOOKUP($A13,'Return Data'!$B$7:$R$2700,16,0)</f>
        <v>10.982900000000001</v>
      </c>
      <c r="S13" s="67">
        <f t="shared" si="4"/>
        <v>14</v>
      </c>
    </row>
    <row r="14" spans="1:20" x14ac:dyDescent="0.3">
      <c r="A14" s="63" t="s">
        <v>494</v>
      </c>
      <c r="B14" s="64">
        <f>VLOOKUP($A14,'Return Data'!$B$7:$R$2700,3,0)</f>
        <v>44118</v>
      </c>
      <c r="C14" s="65">
        <f>VLOOKUP($A14,'Return Data'!$B$7:$R$2700,4,0)</f>
        <v>164.608</v>
      </c>
      <c r="D14" s="65">
        <f>VLOOKUP($A14,'Return Data'!$B$7:$R$2700,10,0)</f>
        <v>6.3916000000000004</v>
      </c>
      <c r="E14" s="66">
        <f t="shared" si="0"/>
        <v>29</v>
      </c>
      <c r="F14" s="65">
        <f>VLOOKUP($A14,'Return Data'!$B$7:$R$2700,11,0)</f>
        <v>19.444700000000001</v>
      </c>
      <c r="G14" s="66">
        <f t="shared" si="1"/>
        <v>25</v>
      </c>
      <c r="H14" s="65">
        <f>VLOOKUP($A14,'Return Data'!$B$7:$R$2700,12,0)</f>
        <v>-1.1457999999999999</v>
      </c>
      <c r="I14" s="66">
        <f t="shared" si="2"/>
        <v>18</v>
      </c>
      <c r="J14" s="65">
        <f>VLOOKUP($A14,'Return Data'!$B$7:$R$2700,13,0)</f>
        <v>5.3221999999999996</v>
      </c>
      <c r="K14" s="66">
        <f t="shared" si="3"/>
        <v>16</v>
      </c>
      <c r="L14" s="65">
        <f>VLOOKUP($A14,'Return Data'!$B$7:$R$2700,17,0)</f>
        <v>9.4823000000000004</v>
      </c>
      <c r="M14" s="66">
        <f t="shared" si="5"/>
        <v>4</v>
      </c>
      <c r="N14" s="65">
        <f>VLOOKUP($A14,'Return Data'!$B$7:$R$2700,14,0)</f>
        <v>4.7701000000000002</v>
      </c>
      <c r="O14" s="66">
        <f t="shared" si="6"/>
        <v>7</v>
      </c>
      <c r="P14" s="65">
        <f>VLOOKUP($A14,'Return Data'!$B$7:$R$2700,15,0)</f>
        <v>8.4666999999999994</v>
      </c>
      <c r="Q14" s="66">
        <f>RANK(P14,P$8:P$40,0)</f>
        <v>5</v>
      </c>
      <c r="R14" s="65">
        <f>VLOOKUP($A14,'Return Data'!$B$7:$R$2700,16,0)</f>
        <v>13.9839</v>
      </c>
      <c r="S14" s="67">
        <f t="shared" si="4"/>
        <v>5</v>
      </c>
    </row>
    <row r="15" spans="1:20" x14ac:dyDescent="0.3">
      <c r="A15" s="63" t="s">
        <v>496</v>
      </c>
      <c r="B15" s="64">
        <f>VLOOKUP($A15,'Return Data'!$B$7:$R$2700,3,0)</f>
        <v>44118</v>
      </c>
      <c r="C15" s="65">
        <f>VLOOKUP($A15,'Return Data'!$B$7:$R$2700,4,0)</f>
        <v>26.31</v>
      </c>
      <c r="D15" s="65">
        <f>VLOOKUP($A15,'Return Data'!$B$7:$R$2700,10,0)</f>
        <v>7.7836999999999996</v>
      </c>
      <c r="E15" s="66">
        <f t="shared" si="0"/>
        <v>20</v>
      </c>
      <c r="F15" s="65">
        <f>VLOOKUP($A15,'Return Data'!$B$7:$R$2700,11,0)</f>
        <v>18.780999999999999</v>
      </c>
      <c r="G15" s="66">
        <f t="shared" si="1"/>
        <v>26</v>
      </c>
      <c r="H15" s="65">
        <f>VLOOKUP($A15,'Return Data'!$B$7:$R$2700,12,0)</f>
        <v>-3.8729</v>
      </c>
      <c r="I15" s="66">
        <f t="shared" si="2"/>
        <v>26</v>
      </c>
      <c r="J15" s="65">
        <f>VLOOKUP($A15,'Return Data'!$B$7:$R$2700,13,0)</f>
        <v>2.9746000000000001</v>
      </c>
      <c r="K15" s="66">
        <f t="shared" si="3"/>
        <v>25</v>
      </c>
      <c r="L15" s="65">
        <f>VLOOKUP($A15,'Return Data'!$B$7:$R$2700,17,0)</f>
        <v>5.1853999999999996</v>
      </c>
      <c r="M15" s="66">
        <f t="shared" si="5"/>
        <v>17</v>
      </c>
      <c r="N15" s="65">
        <f>VLOOKUP($A15,'Return Data'!$B$7:$R$2700,14,0)</f>
        <v>3.4647000000000001</v>
      </c>
      <c r="O15" s="66">
        <f t="shared" si="6"/>
        <v>11</v>
      </c>
      <c r="P15" s="65">
        <f>VLOOKUP($A15,'Return Data'!$B$7:$R$2700,15,0)</f>
        <v>6.1234000000000002</v>
      </c>
      <c r="Q15" s="66">
        <f>RANK(P15,P$8:P$40,0)</f>
        <v>12</v>
      </c>
      <c r="R15" s="65">
        <f>VLOOKUP($A15,'Return Data'!$B$7:$R$2700,16,0)</f>
        <v>9.0350000000000001</v>
      </c>
      <c r="S15" s="67">
        <f t="shared" si="4"/>
        <v>21</v>
      </c>
    </row>
    <row r="16" spans="1:20" x14ac:dyDescent="0.3">
      <c r="A16" s="63" t="s">
        <v>498</v>
      </c>
      <c r="B16" s="64">
        <f>VLOOKUP($A16,'Return Data'!$B$7:$R$2700,3,0)</f>
        <v>44118</v>
      </c>
      <c r="C16" s="65">
        <f>VLOOKUP($A16,'Return Data'!$B$7:$R$2700,4,0)</f>
        <v>10.6921</v>
      </c>
      <c r="D16" s="65">
        <f>VLOOKUP($A16,'Return Data'!$B$7:$R$2700,10,0)</f>
        <v>7.6726000000000001</v>
      </c>
      <c r="E16" s="66">
        <f t="shared" si="0"/>
        <v>21</v>
      </c>
      <c r="F16" s="65">
        <f>VLOOKUP($A16,'Return Data'!$B$7:$R$2700,11,0)</f>
        <v>20.357700000000001</v>
      </c>
      <c r="G16" s="66">
        <f t="shared" si="1"/>
        <v>22</v>
      </c>
      <c r="H16" s="65">
        <f>VLOOKUP($A16,'Return Data'!$B$7:$R$2700,12,0)</f>
        <v>-4.5152000000000001</v>
      </c>
      <c r="I16" s="66">
        <f t="shared" si="2"/>
        <v>30</v>
      </c>
      <c r="J16" s="65">
        <f>VLOOKUP($A16,'Return Data'!$B$7:$R$2700,13,0)</f>
        <v>2.2033</v>
      </c>
      <c r="K16" s="66">
        <f t="shared" si="3"/>
        <v>28</v>
      </c>
      <c r="L16" s="65">
        <f>VLOOKUP($A16,'Return Data'!$B$7:$R$2700,17,0)</f>
        <v>5.8365</v>
      </c>
      <c r="M16" s="66">
        <f t="shared" si="5"/>
        <v>14</v>
      </c>
      <c r="N16" s="65"/>
      <c r="O16" s="66"/>
      <c r="P16" s="65"/>
      <c r="Q16" s="66"/>
      <c r="R16" s="65">
        <f>VLOOKUP($A16,'Return Data'!$B$7:$R$2700,16,0)</f>
        <v>2.7574000000000001</v>
      </c>
      <c r="S16" s="67">
        <f t="shared" si="4"/>
        <v>33</v>
      </c>
    </row>
    <row r="17" spans="1:19" x14ac:dyDescent="0.3">
      <c r="A17" s="63" t="s">
        <v>499</v>
      </c>
      <c r="B17" s="64">
        <f>VLOOKUP($A17,'Return Data'!$B$7:$R$2700,3,0)</f>
        <v>44118</v>
      </c>
      <c r="C17" s="65">
        <f>VLOOKUP($A17,'Return Data'!$B$7:$R$2700,4,0)</f>
        <v>121.2323</v>
      </c>
      <c r="D17" s="65">
        <f>VLOOKUP($A17,'Return Data'!$B$7:$R$2700,10,0)</f>
        <v>8.2713999999999999</v>
      </c>
      <c r="E17" s="66">
        <f t="shared" si="0"/>
        <v>16</v>
      </c>
      <c r="F17" s="65">
        <f>VLOOKUP($A17,'Return Data'!$B$7:$R$2700,11,0)</f>
        <v>18.592099999999999</v>
      </c>
      <c r="G17" s="66">
        <f t="shared" si="1"/>
        <v>28</v>
      </c>
      <c r="H17" s="65">
        <f>VLOOKUP($A17,'Return Data'!$B$7:$R$2700,12,0)</f>
        <v>-3.9531000000000001</v>
      </c>
      <c r="I17" s="66">
        <f t="shared" si="2"/>
        <v>28</v>
      </c>
      <c r="J17" s="65">
        <f>VLOOKUP($A17,'Return Data'!$B$7:$R$2700,13,0)</f>
        <v>1.5669999999999999</v>
      </c>
      <c r="K17" s="66">
        <f t="shared" si="3"/>
        <v>31</v>
      </c>
      <c r="L17" s="65">
        <f>VLOOKUP($A17,'Return Data'!$B$7:$R$2700,17,0)</f>
        <v>4.3262999999999998</v>
      </c>
      <c r="M17" s="66">
        <f t="shared" si="5"/>
        <v>22</v>
      </c>
      <c r="N17" s="65">
        <f>VLOOKUP($A17,'Return Data'!$B$7:$R$2700,14,0)</f>
        <v>2.3700999999999999</v>
      </c>
      <c r="O17" s="66">
        <f>RANK(N17,N$8:N$40,0)</f>
        <v>15</v>
      </c>
      <c r="P17" s="65">
        <f>VLOOKUP($A17,'Return Data'!$B$7:$R$2700,15,0)</f>
        <v>5.8272000000000004</v>
      </c>
      <c r="Q17" s="66">
        <f>RANK(P17,P$8:P$40,0)</f>
        <v>15</v>
      </c>
      <c r="R17" s="65">
        <f>VLOOKUP($A17,'Return Data'!$B$7:$R$2700,16,0)</f>
        <v>12.7059</v>
      </c>
      <c r="S17" s="67">
        <f t="shared" si="4"/>
        <v>7</v>
      </c>
    </row>
    <row r="18" spans="1:19" x14ac:dyDescent="0.3">
      <c r="A18" s="63" t="s">
        <v>501</v>
      </c>
      <c r="B18" s="64">
        <f>VLOOKUP($A18,'Return Data'!$B$7:$R$2700,3,0)</f>
        <v>44118</v>
      </c>
      <c r="C18" s="65">
        <f>VLOOKUP($A18,'Return Data'!$B$7:$R$2700,4,0)</f>
        <v>54.191000000000003</v>
      </c>
      <c r="D18" s="65">
        <f>VLOOKUP($A18,'Return Data'!$B$7:$R$2700,10,0)</f>
        <v>8.8478999999999992</v>
      </c>
      <c r="E18" s="66">
        <f t="shared" si="0"/>
        <v>14</v>
      </c>
      <c r="F18" s="65">
        <f>VLOOKUP($A18,'Return Data'!$B$7:$R$2700,11,0)</f>
        <v>24.254200000000001</v>
      </c>
      <c r="G18" s="66">
        <f t="shared" si="1"/>
        <v>10</v>
      </c>
      <c r="H18" s="65">
        <f>VLOOKUP($A18,'Return Data'!$B$7:$R$2700,12,0)</f>
        <v>-3.3167</v>
      </c>
      <c r="I18" s="66">
        <f t="shared" si="2"/>
        <v>23</v>
      </c>
      <c r="J18" s="65">
        <f>VLOOKUP($A18,'Return Data'!$B$7:$R$2700,13,0)</f>
        <v>3.1267</v>
      </c>
      <c r="K18" s="66">
        <f t="shared" si="3"/>
        <v>24</v>
      </c>
      <c r="L18" s="65">
        <f>VLOOKUP($A18,'Return Data'!$B$7:$R$2700,17,0)</f>
        <v>5.1173999999999999</v>
      </c>
      <c r="M18" s="66">
        <f t="shared" si="5"/>
        <v>18</v>
      </c>
      <c r="N18" s="65">
        <f>VLOOKUP($A18,'Return Data'!$B$7:$R$2700,14,0)</f>
        <v>1.1578999999999999</v>
      </c>
      <c r="O18" s="66">
        <f>RANK(N18,N$8:N$40,0)</f>
        <v>19</v>
      </c>
      <c r="P18" s="65">
        <f>VLOOKUP($A18,'Return Data'!$B$7:$R$2700,15,0)</f>
        <v>5.0423999999999998</v>
      </c>
      <c r="Q18" s="66">
        <f>RANK(P18,P$8:P$40,0)</f>
        <v>18</v>
      </c>
      <c r="R18" s="65">
        <f>VLOOKUP($A18,'Return Data'!$B$7:$R$2700,16,0)</f>
        <v>11.4925</v>
      </c>
      <c r="S18" s="67">
        <f t="shared" si="4"/>
        <v>12</v>
      </c>
    </row>
    <row r="19" spans="1:19" x14ac:dyDescent="0.3">
      <c r="A19" s="63" t="s">
        <v>504</v>
      </c>
      <c r="B19" s="64">
        <f>VLOOKUP($A19,'Return Data'!$B$7:$R$2700,3,0)</f>
        <v>44118</v>
      </c>
      <c r="C19" s="65">
        <f>VLOOKUP($A19,'Return Data'!$B$7:$R$2700,4,0)</f>
        <v>11.775700000000001</v>
      </c>
      <c r="D19" s="65">
        <f>VLOOKUP($A19,'Return Data'!$B$7:$R$2700,10,0)</f>
        <v>9.6934000000000005</v>
      </c>
      <c r="E19" s="66">
        <f t="shared" si="0"/>
        <v>10</v>
      </c>
      <c r="F19" s="65">
        <f>VLOOKUP($A19,'Return Data'!$B$7:$R$2700,11,0)</f>
        <v>22.538499999999999</v>
      </c>
      <c r="G19" s="66">
        <f t="shared" si="1"/>
        <v>15</v>
      </c>
      <c r="H19" s="65">
        <f>VLOOKUP($A19,'Return Data'!$B$7:$R$2700,12,0)</f>
        <v>1.1589</v>
      </c>
      <c r="I19" s="66">
        <f t="shared" si="2"/>
        <v>9</v>
      </c>
      <c r="J19" s="65">
        <f>VLOOKUP($A19,'Return Data'!$B$7:$R$2700,13,0)</f>
        <v>9.5944000000000003</v>
      </c>
      <c r="K19" s="66">
        <f t="shared" si="3"/>
        <v>5</v>
      </c>
      <c r="L19" s="65"/>
      <c r="M19" s="66"/>
      <c r="N19" s="65"/>
      <c r="O19" s="66"/>
      <c r="P19" s="65"/>
      <c r="Q19" s="66"/>
      <c r="R19" s="65">
        <f>VLOOKUP($A19,'Return Data'!$B$7:$R$2700,16,0)</f>
        <v>8.6018000000000008</v>
      </c>
      <c r="S19" s="67">
        <f t="shared" si="4"/>
        <v>23</v>
      </c>
    </row>
    <row r="20" spans="1:19" x14ac:dyDescent="0.3">
      <c r="A20" s="63" t="s">
        <v>505</v>
      </c>
      <c r="B20" s="64">
        <f>VLOOKUP($A20,'Return Data'!$B$7:$R$2700,3,0)</f>
        <v>44118</v>
      </c>
      <c r="C20" s="65">
        <f>VLOOKUP($A20,'Return Data'!$B$7:$R$2700,4,0)</f>
        <v>124.66</v>
      </c>
      <c r="D20" s="65">
        <f>VLOOKUP($A20,'Return Data'!$B$7:$R$2700,10,0)</f>
        <v>0.28960000000000002</v>
      </c>
      <c r="E20" s="66">
        <f t="shared" si="0"/>
        <v>33</v>
      </c>
      <c r="F20" s="65">
        <f>VLOOKUP($A20,'Return Data'!$B$7:$R$2700,11,0)</f>
        <v>10.5044</v>
      </c>
      <c r="G20" s="66">
        <f t="shared" si="1"/>
        <v>33</v>
      </c>
      <c r="H20" s="65">
        <f>VLOOKUP($A20,'Return Data'!$B$7:$R$2700,12,0)</f>
        <v>-12.439399999999999</v>
      </c>
      <c r="I20" s="66">
        <f t="shared" si="2"/>
        <v>32</v>
      </c>
      <c r="J20" s="65">
        <f>VLOOKUP($A20,'Return Data'!$B$7:$R$2700,13,0)</f>
        <v>-4.4751000000000003</v>
      </c>
      <c r="K20" s="66">
        <f t="shared" si="3"/>
        <v>32</v>
      </c>
      <c r="L20" s="65">
        <f>VLOOKUP($A20,'Return Data'!$B$7:$R$2700,17,0)</f>
        <v>0.26069999999999999</v>
      </c>
      <c r="M20" s="66">
        <f>RANK(L20,L$8:L$40,0)</f>
        <v>28</v>
      </c>
      <c r="N20" s="65">
        <f>VLOOKUP($A20,'Return Data'!$B$7:$R$2700,14,0)</f>
        <v>0.34670000000000001</v>
      </c>
      <c r="O20" s="66">
        <f>RANK(N20,N$8:N$40,0)</f>
        <v>23</v>
      </c>
      <c r="P20" s="65">
        <f>VLOOKUP($A20,'Return Data'!$B$7:$R$2700,15,0)</f>
        <v>6.3289999999999997</v>
      </c>
      <c r="Q20" s="66">
        <f>RANK(P20,P$8:P$40,0)</f>
        <v>10</v>
      </c>
      <c r="R20" s="65">
        <f>VLOOKUP($A20,'Return Data'!$B$7:$R$2700,16,0)</f>
        <v>12.7906</v>
      </c>
      <c r="S20" s="67">
        <f t="shared" si="4"/>
        <v>6</v>
      </c>
    </row>
    <row r="21" spans="1:19" x14ac:dyDescent="0.3">
      <c r="A21" s="63" t="s">
        <v>507</v>
      </c>
      <c r="B21" s="64">
        <f>VLOOKUP($A21,'Return Data'!$B$7:$R$2700,3,0)</f>
        <v>44118</v>
      </c>
      <c r="C21" s="65">
        <f>VLOOKUP($A21,'Return Data'!$B$7:$R$2700,4,0)</f>
        <v>11.905900000000001</v>
      </c>
      <c r="D21" s="65">
        <f>VLOOKUP($A21,'Return Data'!$B$7:$R$2700,10,0)</f>
        <v>6.8761999999999999</v>
      </c>
      <c r="E21" s="66">
        <f t="shared" si="0"/>
        <v>26</v>
      </c>
      <c r="F21" s="65">
        <f>VLOOKUP($A21,'Return Data'!$B$7:$R$2700,11,0)</f>
        <v>20.021599999999999</v>
      </c>
      <c r="G21" s="66">
        <f t="shared" si="1"/>
        <v>23</v>
      </c>
      <c r="H21" s="65">
        <f>VLOOKUP($A21,'Return Data'!$B$7:$R$2700,12,0)</f>
        <v>2.8650000000000002</v>
      </c>
      <c r="I21" s="66">
        <f t="shared" si="2"/>
        <v>5</v>
      </c>
      <c r="J21" s="65">
        <f>VLOOKUP($A21,'Return Data'!$B$7:$R$2700,13,0)</f>
        <v>6.9250999999999996</v>
      </c>
      <c r="K21" s="66">
        <f t="shared" si="3"/>
        <v>14</v>
      </c>
      <c r="L21" s="65">
        <f>VLOOKUP($A21,'Return Data'!$B$7:$R$2700,17,0)</f>
        <v>3.7717000000000001</v>
      </c>
      <c r="M21" s="66">
        <f>RANK(L21,L$8:L$40,0)</f>
        <v>24</v>
      </c>
      <c r="N21" s="65">
        <f>VLOOKUP($A21,'Return Data'!$B$7:$R$2700,14,0)</f>
        <v>0.44069999999999998</v>
      </c>
      <c r="O21" s="66">
        <f>RANK(N21,N$8:N$40,0)</f>
        <v>22</v>
      </c>
      <c r="P21" s="65"/>
      <c r="Q21" s="66"/>
      <c r="R21" s="65">
        <f>VLOOKUP($A21,'Return Data'!$B$7:$R$2700,16,0)</f>
        <v>4.4859999999999998</v>
      </c>
      <c r="S21" s="67">
        <f t="shared" si="4"/>
        <v>31</v>
      </c>
    </row>
    <row r="22" spans="1:19" x14ac:dyDescent="0.3">
      <c r="A22" s="63" t="s">
        <v>510</v>
      </c>
      <c r="B22" s="64">
        <f>VLOOKUP($A22,'Return Data'!$B$7:$R$2700,3,0)</f>
        <v>44118</v>
      </c>
      <c r="C22" s="65">
        <f>VLOOKUP($A22,'Return Data'!$B$7:$R$2700,4,0)</f>
        <v>11.79</v>
      </c>
      <c r="D22" s="65">
        <f>VLOOKUP($A22,'Return Data'!$B$7:$R$2700,10,0)</f>
        <v>13.1478</v>
      </c>
      <c r="E22" s="66">
        <f t="shared" si="0"/>
        <v>3</v>
      </c>
      <c r="F22" s="65">
        <f>VLOOKUP($A22,'Return Data'!$B$7:$R$2700,11,0)</f>
        <v>25.559100000000001</v>
      </c>
      <c r="G22" s="66">
        <f t="shared" si="1"/>
        <v>5</v>
      </c>
      <c r="H22" s="65">
        <f>VLOOKUP($A22,'Return Data'!$B$7:$R$2700,12,0)</f>
        <v>-1.3389</v>
      </c>
      <c r="I22" s="66">
        <f t="shared" si="2"/>
        <v>19</v>
      </c>
      <c r="J22" s="65">
        <f>VLOOKUP($A22,'Return Data'!$B$7:$R$2700,13,0)</f>
        <v>5.3619000000000003</v>
      </c>
      <c r="K22" s="66">
        <f t="shared" si="3"/>
        <v>15</v>
      </c>
      <c r="L22" s="65">
        <f>VLOOKUP($A22,'Return Data'!$B$7:$R$2700,17,0)</f>
        <v>4.4641000000000002</v>
      </c>
      <c r="M22" s="66">
        <f>RANK(L22,L$8:L$40,0)</f>
        <v>21</v>
      </c>
      <c r="N22" s="65">
        <f>VLOOKUP($A22,'Return Data'!$B$7:$R$2700,14,0)</f>
        <v>1.1494</v>
      </c>
      <c r="O22" s="66">
        <f>RANK(N22,N$8:N$40,0)</f>
        <v>20</v>
      </c>
      <c r="P22" s="65"/>
      <c r="Q22" s="66"/>
      <c r="R22" s="65">
        <f>VLOOKUP($A22,'Return Data'!$B$7:$R$2700,16,0)</f>
        <v>4.4383999999999997</v>
      </c>
      <c r="S22" s="67">
        <f t="shared" si="4"/>
        <v>32</v>
      </c>
    </row>
    <row r="23" spans="1:19" x14ac:dyDescent="0.3">
      <c r="A23" s="63" t="s">
        <v>512</v>
      </c>
      <c r="B23" s="64">
        <f>VLOOKUP($A23,'Return Data'!$B$7:$R$2700,3,0)</f>
        <v>44118</v>
      </c>
      <c r="C23" s="65">
        <f>VLOOKUP($A23,'Return Data'!$B$7:$R$2700,4,0)</f>
        <v>10.958500000000001</v>
      </c>
      <c r="D23" s="65">
        <f>VLOOKUP($A23,'Return Data'!$B$7:$R$2700,10,0)</f>
        <v>10.583600000000001</v>
      </c>
      <c r="E23" s="66">
        <f t="shared" si="0"/>
        <v>7</v>
      </c>
      <c r="F23" s="65">
        <f>VLOOKUP($A23,'Return Data'!$B$7:$R$2700,11,0)</f>
        <v>22.2624</v>
      </c>
      <c r="G23" s="66">
        <f t="shared" si="1"/>
        <v>17</v>
      </c>
      <c r="H23" s="65">
        <f>VLOOKUP($A23,'Return Data'!$B$7:$R$2700,12,0)</f>
        <v>-1.8258000000000001</v>
      </c>
      <c r="I23" s="66">
        <f t="shared" si="2"/>
        <v>20</v>
      </c>
      <c r="J23" s="65">
        <f>VLOOKUP($A23,'Return Data'!$B$7:$R$2700,13,0)</f>
        <v>3.5520999999999998</v>
      </c>
      <c r="K23" s="66">
        <f t="shared" si="3"/>
        <v>22</v>
      </c>
      <c r="L23" s="65"/>
      <c r="M23" s="66"/>
      <c r="N23" s="65"/>
      <c r="O23" s="66"/>
      <c r="P23" s="65"/>
      <c r="Q23" s="66"/>
      <c r="R23" s="65">
        <f>VLOOKUP($A23,'Return Data'!$B$7:$R$2700,16,0)</f>
        <v>5.1050000000000004</v>
      </c>
      <c r="S23" s="67">
        <f t="shared" si="4"/>
        <v>29</v>
      </c>
    </row>
    <row r="24" spans="1:19" x14ac:dyDescent="0.3">
      <c r="A24" s="63" t="s">
        <v>514</v>
      </c>
      <c r="B24" s="64">
        <f>VLOOKUP($A24,'Return Data'!$B$7:$R$2700,3,0)</f>
        <v>44118</v>
      </c>
      <c r="C24" s="65">
        <f>VLOOKUP($A24,'Return Data'!$B$7:$R$2700,4,0)</f>
        <v>11.0745</v>
      </c>
      <c r="D24" s="65">
        <f>VLOOKUP($A24,'Return Data'!$B$7:$R$2700,10,0)</f>
        <v>9.3302999999999994</v>
      </c>
      <c r="E24" s="66">
        <f t="shared" si="0"/>
        <v>12</v>
      </c>
      <c r="F24" s="65">
        <f>VLOOKUP($A24,'Return Data'!$B$7:$R$2700,11,0)</f>
        <v>21.010300000000001</v>
      </c>
      <c r="G24" s="66">
        <f t="shared" si="1"/>
        <v>21</v>
      </c>
      <c r="H24" s="65">
        <f>VLOOKUP($A24,'Return Data'!$B$7:$R$2700,12,0)</f>
        <v>-1.0817000000000001</v>
      </c>
      <c r="I24" s="66">
        <f t="shared" si="2"/>
        <v>15</v>
      </c>
      <c r="J24" s="65">
        <f>VLOOKUP($A24,'Return Data'!$B$7:$R$2700,13,0)</f>
        <v>4.5761000000000003</v>
      </c>
      <c r="K24" s="66">
        <f t="shared" si="3"/>
        <v>19</v>
      </c>
      <c r="L24" s="65">
        <f>VLOOKUP($A24,'Return Data'!$B$7:$R$2700,17,0)</f>
        <v>6.7260999999999997</v>
      </c>
      <c r="M24" s="66">
        <f t="shared" ref="M24" si="7">RANK(L24,L$8:L$40,0)</f>
        <v>10</v>
      </c>
      <c r="N24" s="65"/>
      <c r="O24" s="66"/>
      <c r="P24" s="65"/>
      <c r="Q24" s="66"/>
      <c r="R24" s="65">
        <f>VLOOKUP($A24,'Return Data'!$B$7:$R$2700,16,0)</f>
        <v>4.5456000000000003</v>
      </c>
      <c r="S24" s="67">
        <f t="shared" si="4"/>
        <v>30</v>
      </c>
    </row>
    <row r="25" spans="1:19" x14ac:dyDescent="0.3">
      <c r="A25" s="63" t="s">
        <v>515</v>
      </c>
      <c r="B25" s="64">
        <f>VLOOKUP($A25,'Return Data'!$B$7:$R$2700,3,0)</f>
        <v>44118</v>
      </c>
      <c r="C25" s="65">
        <f>VLOOKUP($A25,'Return Data'!$B$7:$R$2700,4,0)</f>
        <v>139.64837566680799</v>
      </c>
      <c r="D25" s="65">
        <f>VLOOKUP($A25,'Return Data'!$B$7:$R$2700,10,0)</f>
        <v>6.1906999999999996</v>
      </c>
      <c r="E25" s="66">
        <f t="shared" si="0"/>
        <v>31</v>
      </c>
      <c r="F25" s="65">
        <f>VLOOKUP($A25,'Return Data'!$B$7:$R$2700,11,0)</f>
        <v>39.487000000000002</v>
      </c>
      <c r="G25" s="66">
        <f t="shared" si="1"/>
        <v>1</v>
      </c>
      <c r="H25" s="65">
        <f>VLOOKUP($A25,'Return Data'!$B$7:$R$2700,12,0)</f>
        <v>11.346399999999999</v>
      </c>
      <c r="I25" s="66">
        <f t="shared" si="2"/>
        <v>3</v>
      </c>
      <c r="J25" s="65">
        <f>VLOOKUP($A25,'Return Data'!$B$7:$R$2700,13,0)</f>
        <v>18.0579</v>
      </c>
      <c r="K25" s="66">
        <f t="shared" si="3"/>
        <v>3</v>
      </c>
      <c r="L25" s="65">
        <f>VLOOKUP($A25,'Return Data'!$B$7:$R$2700,17,0)</f>
        <v>2.1844000000000001</v>
      </c>
      <c r="M25" s="66">
        <f>RANK(L25,L$8:L$40,0)</f>
        <v>26</v>
      </c>
      <c r="N25" s="65">
        <f>VLOOKUP($A25,'Return Data'!$B$7:$R$2700,14,0)</f>
        <v>1.8504</v>
      </c>
      <c r="O25" s="66">
        <f>RANK(N25,N$8:N$40,0)</f>
        <v>17</v>
      </c>
      <c r="P25" s="65">
        <f>VLOOKUP($A25,'Return Data'!$B$7:$R$2700,15,0)</f>
        <v>4.6464999999999996</v>
      </c>
      <c r="Q25" s="66">
        <f>RANK(P25,P$8:P$40,0)</f>
        <v>21</v>
      </c>
      <c r="R25" s="65">
        <f>VLOOKUP($A25,'Return Data'!$B$7:$R$2700,16,0)</f>
        <v>10.867599999999999</v>
      </c>
      <c r="S25" s="67">
        <f t="shared" si="4"/>
        <v>15</v>
      </c>
    </row>
    <row r="26" spans="1:19" x14ac:dyDescent="0.3">
      <c r="A26" s="63" t="s">
        <v>517</v>
      </c>
      <c r="B26" s="64">
        <f>VLOOKUP($A26,'Return Data'!$B$7:$R$2700,3,0)</f>
        <v>44118</v>
      </c>
      <c r="C26" s="65">
        <f>VLOOKUP($A26,'Return Data'!$B$7:$R$2700,4,0)</f>
        <v>105.64619332517501</v>
      </c>
      <c r="D26" s="65">
        <f>VLOOKUP($A26,'Return Data'!$B$7:$R$2700,10,0)</f>
        <v>11.8871</v>
      </c>
      <c r="E26" s="66">
        <f t="shared" si="0"/>
        <v>4</v>
      </c>
      <c r="F26" s="65">
        <f>VLOOKUP($A26,'Return Data'!$B$7:$R$2700,11,0)</f>
        <v>28.512699999999999</v>
      </c>
      <c r="G26" s="66">
        <f t="shared" si="1"/>
        <v>3</v>
      </c>
      <c r="H26" s="65">
        <f>VLOOKUP($A26,'Return Data'!$B$7:$R$2700,12,0)</f>
        <v>-1.1056999999999999</v>
      </c>
      <c r="I26" s="66">
        <f t="shared" si="2"/>
        <v>16</v>
      </c>
      <c r="J26" s="65">
        <f>VLOOKUP($A26,'Return Data'!$B$7:$R$2700,13,0)</f>
        <v>7.5685000000000002</v>
      </c>
      <c r="K26" s="66">
        <f t="shared" si="3"/>
        <v>10</v>
      </c>
      <c r="L26" s="65">
        <f>VLOOKUP($A26,'Return Data'!$B$7:$R$2700,17,0)</f>
        <v>9.0884999999999998</v>
      </c>
      <c r="M26" s="66">
        <f>RANK(L26,L$8:L$40,0)</f>
        <v>6</v>
      </c>
      <c r="N26" s="65">
        <f>VLOOKUP($A26,'Return Data'!$B$7:$R$2700,14,0)</f>
        <v>4.1562000000000001</v>
      </c>
      <c r="O26" s="66">
        <f>RANK(N26,N$8:N$40,0)</f>
        <v>9</v>
      </c>
      <c r="P26" s="65">
        <f>VLOOKUP($A26,'Return Data'!$B$7:$R$2700,15,0)</f>
        <v>7.5702999999999996</v>
      </c>
      <c r="Q26" s="66">
        <f>RANK(P26,P$8:P$40,0)</f>
        <v>8</v>
      </c>
      <c r="R26" s="65">
        <f>VLOOKUP($A26,'Return Data'!$B$7:$R$2700,16,0)</f>
        <v>11.9399</v>
      </c>
      <c r="S26" s="67">
        <f t="shared" si="4"/>
        <v>9</v>
      </c>
    </row>
    <row r="27" spans="1:19" x14ac:dyDescent="0.3">
      <c r="A27" s="63" t="s">
        <v>520</v>
      </c>
      <c r="B27" s="64">
        <f>VLOOKUP($A27,'Return Data'!$B$7:$R$2700,3,0)</f>
        <v>44118</v>
      </c>
      <c r="C27" s="65">
        <f>VLOOKUP($A27,'Return Data'!$B$7:$R$2700,4,0)</f>
        <v>27.603000000000002</v>
      </c>
      <c r="D27" s="65">
        <f>VLOOKUP($A27,'Return Data'!$B$7:$R$2700,10,0)</f>
        <v>9.9809000000000001</v>
      </c>
      <c r="E27" s="66">
        <f t="shared" si="0"/>
        <v>9</v>
      </c>
      <c r="F27" s="65">
        <f>VLOOKUP($A27,'Return Data'!$B$7:$R$2700,11,0)</f>
        <v>24.4724</v>
      </c>
      <c r="G27" s="66">
        <f t="shared" si="1"/>
        <v>9</v>
      </c>
      <c r="H27" s="65">
        <f>VLOOKUP($A27,'Return Data'!$B$7:$R$2700,12,0)</f>
        <v>-1.4500000000000001E-2</v>
      </c>
      <c r="I27" s="66">
        <f t="shared" si="2"/>
        <v>11</v>
      </c>
      <c r="J27" s="65">
        <f>VLOOKUP($A27,'Return Data'!$B$7:$R$2700,13,0)</f>
        <v>7.2419000000000002</v>
      </c>
      <c r="K27" s="66">
        <f t="shared" si="3"/>
        <v>12</v>
      </c>
      <c r="L27" s="65">
        <f>VLOOKUP($A27,'Return Data'!$B$7:$R$2700,17,0)</f>
        <v>5.9565999999999999</v>
      </c>
      <c r="M27" s="66">
        <f>RANK(L27,L$8:L$40,0)</f>
        <v>13</v>
      </c>
      <c r="N27" s="65">
        <f>VLOOKUP($A27,'Return Data'!$B$7:$R$2700,14,0)</f>
        <v>2.6718000000000002</v>
      </c>
      <c r="O27" s="66">
        <f>RANK(N27,N$8:N$40,0)</f>
        <v>13</v>
      </c>
      <c r="P27" s="65">
        <f>VLOOKUP($A27,'Return Data'!$B$7:$R$2700,15,0)</f>
        <v>7.0525000000000002</v>
      </c>
      <c r="Q27" s="66">
        <f>RANK(P27,P$8:P$40,0)</f>
        <v>9</v>
      </c>
      <c r="R27" s="65">
        <f>VLOOKUP($A27,'Return Data'!$B$7:$R$2700,16,0)</f>
        <v>11.0464</v>
      </c>
      <c r="S27" s="67">
        <f t="shared" si="4"/>
        <v>13</v>
      </c>
    </row>
    <row r="28" spans="1:19" x14ac:dyDescent="0.3">
      <c r="A28" s="63" t="s">
        <v>521</v>
      </c>
      <c r="B28" s="64">
        <f>VLOOKUP($A28,'Return Data'!$B$7:$R$2700,3,0)</f>
        <v>44118</v>
      </c>
      <c r="C28" s="65">
        <f>VLOOKUP($A28,'Return Data'!$B$7:$R$2700,4,0)</f>
        <v>106.0694</v>
      </c>
      <c r="D28" s="65">
        <f>VLOOKUP($A28,'Return Data'!$B$7:$R$2700,10,0)</f>
        <v>6.5430999999999999</v>
      </c>
      <c r="E28" s="66">
        <f t="shared" si="0"/>
        <v>27</v>
      </c>
      <c r="F28" s="65">
        <f>VLOOKUP($A28,'Return Data'!$B$7:$R$2700,11,0)</f>
        <v>16.995799999999999</v>
      </c>
      <c r="G28" s="66">
        <f t="shared" si="1"/>
        <v>31</v>
      </c>
      <c r="H28" s="65">
        <f>VLOOKUP($A28,'Return Data'!$B$7:$R$2700,12,0)</f>
        <v>-4.8628</v>
      </c>
      <c r="I28" s="66">
        <f t="shared" si="2"/>
        <v>31</v>
      </c>
      <c r="J28" s="65">
        <f>VLOOKUP($A28,'Return Data'!$B$7:$R$2700,13,0)</f>
        <v>2.1040999999999999</v>
      </c>
      <c r="K28" s="66">
        <f t="shared" si="3"/>
        <v>29</v>
      </c>
      <c r="L28" s="65">
        <f>VLOOKUP($A28,'Return Data'!$B$7:$R$2700,17,0)</f>
        <v>7.6475999999999997</v>
      </c>
      <c r="M28" s="66">
        <f>RANK(L28,L$8:L$40,0)</f>
        <v>9</v>
      </c>
      <c r="N28" s="65">
        <f>VLOOKUP($A28,'Return Data'!$B$7:$R$2700,14,0)</f>
        <v>4.343</v>
      </c>
      <c r="O28" s="66">
        <f>RANK(N28,N$8:N$40,0)</f>
        <v>8</v>
      </c>
      <c r="P28" s="65">
        <f>VLOOKUP($A28,'Return Data'!$B$7:$R$2700,15,0)</f>
        <v>5.1479999999999997</v>
      </c>
      <c r="Q28" s="66">
        <f>RANK(P28,P$8:P$40,0)</f>
        <v>17</v>
      </c>
      <c r="R28" s="65">
        <f>VLOOKUP($A28,'Return Data'!$B$7:$R$2700,16,0)</f>
        <v>8.2454000000000001</v>
      </c>
      <c r="S28" s="67">
        <f t="shared" si="4"/>
        <v>25</v>
      </c>
    </row>
    <row r="29" spans="1:19" x14ac:dyDescent="0.3">
      <c r="A29" s="63" t="s">
        <v>524</v>
      </c>
      <c r="B29" s="64">
        <f>VLOOKUP($A29,'Return Data'!$B$7:$R$2700,3,0)</f>
        <v>44118</v>
      </c>
      <c r="C29" s="65">
        <f>VLOOKUP($A29,'Return Data'!$B$7:$R$2700,4,0)</f>
        <v>11.2875</v>
      </c>
      <c r="D29" s="65">
        <f>VLOOKUP($A29,'Return Data'!$B$7:$R$2700,10,0)</f>
        <v>7.8914999999999997</v>
      </c>
      <c r="E29" s="66">
        <f t="shared" si="0"/>
        <v>18</v>
      </c>
      <c r="F29" s="65">
        <f>VLOOKUP($A29,'Return Data'!$B$7:$R$2700,11,0)</f>
        <v>21.610299999999999</v>
      </c>
      <c r="G29" s="66">
        <f t="shared" si="1"/>
        <v>19</v>
      </c>
      <c r="H29" s="65">
        <f>VLOOKUP($A29,'Return Data'!$B$7:$R$2700,12,0)</f>
        <v>1.3858999999999999</v>
      </c>
      <c r="I29" s="66">
        <f t="shared" si="2"/>
        <v>8</v>
      </c>
      <c r="J29" s="65">
        <f>VLOOKUP($A29,'Return Data'!$B$7:$R$2700,13,0)</f>
        <v>8.5419999999999998</v>
      </c>
      <c r="K29" s="66">
        <f t="shared" si="3"/>
        <v>6</v>
      </c>
      <c r="L29" s="65"/>
      <c r="M29" s="66"/>
      <c r="N29" s="65"/>
      <c r="O29" s="66"/>
      <c r="P29" s="65"/>
      <c r="Q29" s="66"/>
      <c r="R29" s="65">
        <f>VLOOKUP($A29,'Return Data'!$B$7:$R$2700,16,0)</f>
        <v>10.250400000000001</v>
      </c>
      <c r="S29" s="67">
        <f t="shared" si="4"/>
        <v>19</v>
      </c>
    </row>
    <row r="30" spans="1:19" x14ac:dyDescent="0.3">
      <c r="A30" s="63" t="s">
        <v>527</v>
      </c>
      <c r="B30" s="64">
        <f>VLOOKUP($A30,'Return Data'!$B$7:$R$2700,3,0)</f>
        <v>44118</v>
      </c>
      <c r="C30" s="65">
        <f>VLOOKUP($A30,'Return Data'!$B$7:$R$2700,4,0)</f>
        <v>15.805999999999999</v>
      </c>
      <c r="D30" s="65">
        <f>VLOOKUP($A30,'Return Data'!$B$7:$R$2700,10,0)</f>
        <v>8.1343999999999994</v>
      </c>
      <c r="E30" s="66">
        <f t="shared" si="0"/>
        <v>17</v>
      </c>
      <c r="F30" s="65">
        <f>VLOOKUP($A30,'Return Data'!$B$7:$R$2700,11,0)</f>
        <v>23.445799999999998</v>
      </c>
      <c r="G30" s="66">
        <f t="shared" si="1"/>
        <v>11</v>
      </c>
      <c r="H30" s="65">
        <f>VLOOKUP($A30,'Return Data'!$B$7:$R$2700,12,0)</f>
        <v>-0.46600000000000003</v>
      </c>
      <c r="I30" s="66">
        <f t="shared" si="2"/>
        <v>12</v>
      </c>
      <c r="J30" s="65">
        <f>VLOOKUP($A30,'Return Data'!$B$7:$R$2700,13,0)</f>
        <v>8.4832000000000001</v>
      </c>
      <c r="K30" s="66">
        <f t="shared" ref="K30:K40" si="8">RANK(J30,J$8:J$40,0)</f>
        <v>7</v>
      </c>
      <c r="L30" s="65">
        <f>VLOOKUP($A30,'Return Data'!$B$7:$R$2700,17,0)</f>
        <v>8.4978999999999996</v>
      </c>
      <c r="M30" s="66">
        <f>RANK(L30,L$8:L$40,0)</f>
        <v>7</v>
      </c>
      <c r="N30" s="65">
        <f>VLOOKUP($A30,'Return Data'!$B$7:$R$2700,14,0)</f>
        <v>5.9383999999999997</v>
      </c>
      <c r="O30" s="66">
        <f>RANK(N30,N$8:N$40,0)</f>
        <v>4</v>
      </c>
      <c r="P30" s="65">
        <f>VLOOKUP($A30,'Return Data'!$B$7:$R$2700,15,0)</f>
        <v>9.8909000000000002</v>
      </c>
      <c r="Q30" s="66">
        <f>RANK(P30,P$8:P$40,0)</f>
        <v>2</v>
      </c>
      <c r="R30" s="65">
        <f>VLOOKUP($A30,'Return Data'!$B$7:$R$2700,16,0)</f>
        <v>9.1728000000000005</v>
      </c>
      <c r="S30" s="67">
        <f t="shared" si="4"/>
        <v>20</v>
      </c>
    </row>
    <row r="31" spans="1:19" x14ac:dyDescent="0.3">
      <c r="A31" s="63" t="s">
        <v>529</v>
      </c>
      <c r="B31" s="64">
        <f>VLOOKUP($A31,'Return Data'!$B$7:$R$2700,3,0)</f>
        <v>44118</v>
      </c>
      <c r="C31" s="65">
        <f>VLOOKUP($A31,'Return Data'!$B$7:$R$2700,4,0)</f>
        <v>11.871700000000001</v>
      </c>
      <c r="D31" s="65">
        <f>VLOOKUP($A31,'Return Data'!$B$7:$R$2700,10,0)</f>
        <v>7.6563999999999997</v>
      </c>
      <c r="E31" s="66">
        <f t="shared" si="0"/>
        <v>22</v>
      </c>
      <c r="F31" s="65">
        <f>VLOOKUP($A31,'Return Data'!$B$7:$R$2700,11,0)</f>
        <v>18.646999999999998</v>
      </c>
      <c r="G31" s="66">
        <f t="shared" si="1"/>
        <v>27</v>
      </c>
      <c r="H31" s="65">
        <f>VLOOKUP($A31,'Return Data'!$B$7:$R$2700,12,0)</f>
        <v>1.6935</v>
      </c>
      <c r="I31" s="66">
        <f t="shared" si="2"/>
        <v>6</v>
      </c>
      <c r="J31" s="65">
        <f>VLOOKUP($A31,'Return Data'!$B$7:$R$2700,13,0)</f>
        <v>8.0670000000000002</v>
      </c>
      <c r="K31" s="66">
        <f t="shared" si="8"/>
        <v>8</v>
      </c>
      <c r="L31" s="65"/>
      <c r="M31" s="66"/>
      <c r="N31" s="65"/>
      <c r="O31" s="66"/>
      <c r="P31" s="65"/>
      <c r="Q31" s="66"/>
      <c r="R31" s="65">
        <f>VLOOKUP($A31,'Return Data'!$B$7:$R$2700,16,0)</f>
        <v>8.5771999999999995</v>
      </c>
      <c r="S31" s="67">
        <f t="shared" si="4"/>
        <v>24</v>
      </c>
    </row>
    <row r="32" spans="1:19" x14ac:dyDescent="0.3">
      <c r="A32" s="63" t="s">
        <v>530</v>
      </c>
      <c r="B32" s="64">
        <f>VLOOKUP($A32,'Return Data'!$B$7:$R$2700,3,0)</f>
        <v>44118</v>
      </c>
      <c r="C32" s="65">
        <f>VLOOKUP($A32,'Return Data'!$B$7:$R$2700,4,0)</f>
        <v>44.959200000000003</v>
      </c>
      <c r="D32" s="65">
        <f>VLOOKUP($A32,'Return Data'!$B$7:$R$2700,10,0)</f>
        <v>6.9057000000000004</v>
      </c>
      <c r="E32" s="66">
        <f t="shared" si="0"/>
        <v>25</v>
      </c>
      <c r="F32" s="65">
        <f>VLOOKUP($A32,'Return Data'!$B$7:$R$2700,11,0)</f>
        <v>22.110399999999998</v>
      </c>
      <c r="G32" s="66">
        <f t="shared" si="1"/>
        <v>18</v>
      </c>
      <c r="H32" s="65">
        <f>VLOOKUP($A32,'Return Data'!$B$7:$R$2700,12,0)</f>
        <v>-18.810300000000002</v>
      </c>
      <c r="I32" s="66">
        <f t="shared" si="2"/>
        <v>33</v>
      </c>
      <c r="J32" s="65">
        <f>VLOOKUP($A32,'Return Data'!$B$7:$R$2700,13,0)</f>
        <v>-13.1462</v>
      </c>
      <c r="K32" s="66">
        <f t="shared" si="8"/>
        <v>33</v>
      </c>
      <c r="L32" s="65">
        <f>VLOOKUP($A32,'Return Data'!$B$7:$R$2700,17,0)</f>
        <v>-6.9076000000000004</v>
      </c>
      <c r="M32" s="66">
        <f t="shared" ref="M32:M40" si="9">RANK(L32,L$8:L$40,0)</f>
        <v>29</v>
      </c>
      <c r="N32" s="65">
        <f>VLOOKUP($A32,'Return Data'!$B$7:$R$2700,14,0)</f>
        <v>-5.6303000000000001</v>
      </c>
      <c r="O32" s="66">
        <f t="shared" ref="O32:O40" si="10">RANK(N32,N$8:N$40,0)</f>
        <v>26</v>
      </c>
      <c r="P32" s="65">
        <f>VLOOKUP($A32,'Return Data'!$B$7:$R$2700,15,0)</f>
        <v>2.2282999999999999</v>
      </c>
      <c r="Q32" s="66">
        <f t="shared" ref="Q32:Q40" si="11">RANK(P32,P$8:P$40,0)</f>
        <v>22</v>
      </c>
      <c r="R32" s="65">
        <f>VLOOKUP($A32,'Return Data'!$B$7:$R$2700,16,0)</f>
        <v>10.283799999999999</v>
      </c>
      <c r="S32" s="67">
        <f t="shared" si="4"/>
        <v>18</v>
      </c>
    </row>
    <row r="33" spans="1:19" x14ac:dyDescent="0.3">
      <c r="A33" s="63" t="s">
        <v>536</v>
      </c>
      <c r="B33" s="64">
        <f>VLOOKUP($A33,'Return Data'!$B$7:$R$2700,3,0)</f>
        <v>44118</v>
      </c>
      <c r="C33" s="65">
        <f>VLOOKUP($A33,'Return Data'!$B$7:$R$2700,4,0)</f>
        <v>70.94</v>
      </c>
      <c r="D33" s="65">
        <f>VLOOKUP($A33,'Return Data'!$B$7:$R$2700,10,0)</f>
        <v>10.4468</v>
      </c>
      <c r="E33" s="66">
        <f t="shared" si="0"/>
        <v>8</v>
      </c>
      <c r="F33" s="65">
        <f>VLOOKUP($A33,'Return Data'!$B$7:$R$2700,11,0)</f>
        <v>25.38</v>
      </c>
      <c r="G33" s="66">
        <f t="shared" si="1"/>
        <v>6</v>
      </c>
      <c r="H33" s="65">
        <f>VLOOKUP($A33,'Return Data'!$B$7:$R$2700,12,0)</f>
        <v>-1.8946000000000001</v>
      </c>
      <c r="I33" s="66">
        <f t="shared" si="2"/>
        <v>21</v>
      </c>
      <c r="J33" s="65">
        <f>VLOOKUP($A33,'Return Data'!$B$7:$R$2700,13,0)</f>
        <v>5.0651999999999999</v>
      </c>
      <c r="K33" s="66">
        <f t="shared" si="8"/>
        <v>17</v>
      </c>
      <c r="L33" s="65">
        <f>VLOOKUP($A33,'Return Data'!$B$7:$R$2700,17,0)</f>
        <v>5.2519999999999998</v>
      </c>
      <c r="M33" s="66">
        <f t="shared" si="9"/>
        <v>16</v>
      </c>
      <c r="N33" s="65">
        <f>VLOOKUP($A33,'Return Data'!$B$7:$R$2700,14,0)</f>
        <v>2.8944000000000001</v>
      </c>
      <c r="O33" s="66">
        <f t="shared" si="10"/>
        <v>12</v>
      </c>
      <c r="P33" s="65">
        <f>VLOOKUP($A33,'Return Data'!$B$7:$R$2700,15,0)</f>
        <v>4.6852</v>
      </c>
      <c r="Q33" s="66">
        <f t="shared" si="11"/>
        <v>20</v>
      </c>
      <c r="R33" s="65">
        <f>VLOOKUP($A33,'Return Data'!$B$7:$R$2700,16,0)</f>
        <v>12.446899999999999</v>
      </c>
      <c r="S33" s="67">
        <f t="shared" si="4"/>
        <v>8</v>
      </c>
    </row>
    <row r="34" spans="1:19" x14ac:dyDescent="0.3">
      <c r="A34" s="63" t="s">
        <v>538</v>
      </c>
      <c r="B34" s="64">
        <f>VLOOKUP($A34,'Return Data'!$B$7:$R$2700,3,0)</f>
        <v>44118</v>
      </c>
      <c r="C34" s="65">
        <f>VLOOKUP($A34,'Return Data'!$B$7:$R$2700,4,0)</f>
        <v>78.81</v>
      </c>
      <c r="D34" s="65">
        <f>VLOOKUP($A34,'Return Data'!$B$7:$R$2700,10,0)</f>
        <v>9.1249000000000002</v>
      </c>
      <c r="E34" s="66">
        <f t="shared" si="0"/>
        <v>13</v>
      </c>
      <c r="F34" s="65">
        <f>VLOOKUP($A34,'Return Data'!$B$7:$R$2700,11,0)</f>
        <v>22.9102</v>
      </c>
      <c r="G34" s="66">
        <f t="shared" si="1"/>
        <v>12</v>
      </c>
      <c r="H34" s="65">
        <f>VLOOKUP($A34,'Return Data'!$B$7:$R$2700,12,0)</f>
        <v>0.85740000000000005</v>
      </c>
      <c r="I34" s="66">
        <f t="shared" si="2"/>
        <v>10</v>
      </c>
      <c r="J34" s="65">
        <f>VLOOKUP($A34,'Return Data'!$B$7:$R$2700,13,0)</f>
        <v>7.4438000000000004</v>
      </c>
      <c r="K34" s="66">
        <f t="shared" si="8"/>
        <v>11</v>
      </c>
      <c r="L34" s="65">
        <f>VLOOKUP($A34,'Return Data'!$B$7:$R$2700,17,0)</f>
        <v>3.8656999999999999</v>
      </c>
      <c r="M34" s="66">
        <f t="shared" si="9"/>
        <v>23</v>
      </c>
      <c r="N34" s="65">
        <f>VLOOKUP($A34,'Return Data'!$B$7:$R$2700,14,0)</f>
        <v>2.6509999999999998</v>
      </c>
      <c r="O34" s="66">
        <f t="shared" si="10"/>
        <v>14</v>
      </c>
      <c r="P34" s="65">
        <f>VLOOKUP($A34,'Return Data'!$B$7:$R$2700,15,0)</f>
        <v>9.2255000000000003</v>
      </c>
      <c r="Q34" s="66">
        <f t="shared" si="11"/>
        <v>4</v>
      </c>
      <c r="R34" s="65">
        <f>VLOOKUP($A34,'Return Data'!$B$7:$R$2700,16,0)</f>
        <v>10.4533</v>
      </c>
      <c r="S34" s="67">
        <f t="shared" si="4"/>
        <v>17</v>
      </c>
    </row>
    <row r="35" spans="1:19" x14ac:dyDescent="0.3">
      <c r="A35" s="63" t="s">
        <v>540</v>
      </c>
      <c r="B35" s="64">
        <f>VLOOKUP($A35,'Return Data'!$B$7:$R$2700,3,0)</f>
        <v>44118</v>
      </c>
      <c r="C35" s="65">
        <f>VLOOKUP($A35,'Return Data'!$B$7:$R$2700,4,0)</f>
        <v>160.17789999999999</v>
      </c>
      <c r="D35" s="65">
        <f>VLOOKUP($A35,'Return Data'!$B$7:$R$2700,10,0)</f>
        <v>15.3817</v>
      </c>
      <c r="E35" s="66">
        <f t="shared" si="0"/>
        <v>2</v>
      </c>
      <c r="F35" s="65">
        <f>VLOOKUP($A35,'Return Data'!$B$7:$R$2700,11,0)</f>
        <v>36.130499999999998</v>
      </c>
      <c r="G35" s="66">
        <f t="shared" si="1"/>
        <v>2</v>
      </c>
      <c r="H35" s="65">
        <f>VLOOKUP($A35,'Return Data'!$B$7:$R$2700,12,0)</f>
        <v>12.5465</v>
      </c>
      <c r="I35" s="66">
        <f t="shared" si="2"/>
        <v>2</v>
      </c>
      <c r="J35" s="65">
        <f>VLOOKUP($A35,'Return Data'!$B$7:$R$2700,13,0)</f>
        <v>19.685400000000001</v>
      </c>
      <c r="K35" s="66">
        <f t="shared" si="8"/>
        <v>2</v>
      </c>
      <c r="L35" s="65">
        <f>VLOOKUP($A35,'Return Data'!$B$7:$R$2700,17,0)</f>
        <v>13.8596</v>
      </c>
      <c r="M35" s="66">
        <f t="shared" si="9"/>
        <v>1</v>
      </c>
      <c r="N35" s="65">
        <f>VLOOKUP($A35,'Return Data'!$B$7:$R$2700,14,0)</f>
        <v>8.1419999999999995</v>
      </c>
      <c r="O35" s="66">
        <f t="shared" si="10"/>
        <v>1</v>
      </c>
      <c r="P35" s="65">
        <f>VLOOKUP($A35,'Return Data'!$B$7:$R$2700,15,0)</f>
        <v>9.9611000000000001</v>
      </c>
      <c r="Q35" s="66">
        <f t="shared" si="11"/>
        <v>1</v>
      </c>
      <c r="R35" s="65">
        <f>VLOOKUP($A35,'Return Data'!$B$7:$R$2700,16,0)</f>
        <v>15.2155</v>
      </c>
      <c r="S35" s="67">
        <f t="shared" si="4"/>
        <v>2</v>
      </c>
    </row>
    <row r="36" spans="1:19" x14ac:dyDescent="0.3">
      <c r="A36" s="63" t="s">
        <v>543</v>
      </c>
      <c r="B36" s="64">
        <f>VLOOKUP($A36,'Return Data'!$B$7:$R$2700,3,0)</f>
        <v>44118</v>
      </c>
      <c r="C36" s="65">
        <f>VLOOKUP($A36,'Return Data'!$B$7:$R$2700,4,0)</f>
        <v>305.796180647889</v>
      </c>
      <c r="D36" s="65">
        <f>VLOOKUP($A36,'Return Data'!$B$7:$R$2700,10,0)</f>
        <v>5.8226000000000004</v>
      </c>
      <c r="E36" s="66">
        <f t="shared" si="0"/>
        <v>32</v>
      </c>
      <c r="F36" s="65">
        <f>VLOOKUP($A36,'Return Data'!$B$7:$R$2700,11,0)</f>
        <v>16.433199999999999</v>
      </c>
      <c r="G36" s="66">
        <f t="shared" si="1"/>
        <v>32</v>
      </c>
      <c r="H36" s="65">
        <f>VLOOKUP($A36,'Return Data'!$B$7:$R$2700,12,0)</f>
        <v>-3.7124000000000001</v>
      </c>
      <c r="I36" s="66">
        <f t="shared" si="2"/>
        <v>25</v>
      </c>
      <c r="J36" s="65">
        <f>VLOOKUP($A36,'Return Data'!$B$7:$R$2700,13,0)</f>
        <v>2.4296000000000002</v>
      </c>
      <c r="K36" s="66">
        <f t="shared" si="8"/>
        <v>27</v>
      </c>
      <c r="L36" s="65">
        <f>VLOOKUP($A36,'Return Data'!$B$7:$R$2700,17,0)</f>
        <v>8.1094000000000008</v>
      </c>
      <c r="M36" s="66">
        <f t="shared" si="9"/>
        <v>8</v>
      </c>
      <c r="N36" s="65">
        <f>VLOOKUP($A36,'Return Data'!$B$7:$R$2700,14,0)</f>
        <v>5.2831000000000001</v>
      </c>
      <c r="O36" s="66">
        <f t="shared" si="10"/>
        <v>6</v>
      </c>
      <c r="P36" s="65">
        <f>VLOOKUP($A36,'Return Data'!$B$7:$R$2700,15,0)</f>
        <v>8.2539999999999996</v>
      </c>
      <c r="Q36" s="66">
        <f t="shared" si="11"/>
        <v>6</v>
      </c>
      <c r="R36" s="65">
        <f>VLOOKUP($A36,'Return Data'!$B$7:$R$2700,16,0)</f>
        <v>14.7845</v>
      </c>
      <c r="S36" s="67">
        <f t="shared" si="4"/>
        <v>3</v>
      </c>
    </row>
    <row r="37" spans="1:19" x14ac:dyDescent="0.3">
      <c r="A37" s="63" t="s">
        <v>545</v>
      </c>
      <c r="B37" s="64">
        <f>VLOOKUP($A37,'Return Data'!$B$7:$R$2700,3,0)</f>
        <v>44118</v>
      </c>
      <c r="C37" s="65">
        <f>VLOOKUP($A37,'Return Data'!$B$7:$R$2700,4,0)</f>
        <v>17.6328</v>
      </c>
      <c r="D37" s="65">
        <f>VLOOKUP($A37,'Return Data'!$B$7:$R$2700,10,0)</f>
        <v>7.0185000000000004</v>
      </c>
      <c r="E37" s="66">
        <f t="shared" si="0"/>
        <v>24</v>
      </c>
      <c r="F37" s="65">
        <f>VLOOKUP($A37,'Return Data'!$B$7:$R$2700,11,0)</f>
        <v>19.490100000000002</v>
      </c>
      <c r="G37" s="66">
        <f t="shared" si="1"/>
        <v>24</v>
      </c>
      <c r="H37" s="65">
        <f>VLOOKUP($A37,'Return Data'!$B$7:$R$2700,12,0)</f>
        <v>-0.86250000000000004</v>
      </c>
      <c r="I37" s="66">
        <f t="shared" si="2"/>
        <v>14</v>
      </c>
      <c r="J37" s="65">
        <f>VLOOKUP($A37,'Return Data'!$B$7:$R$2700,13,0)</f>
        <v>4.5384000000000002</v>
      </c>
      <c r="K37" s="66">
        <f t="shared" si="8"/>
        <v>20</v>
      </c>
      <c r="L37" s="65">
        <f>VLOOKUP($A37,'Return Data'!$B$7:$R$2700,17,0)</f>
        <v>6.0286999999999997</v>
      </c>
      <c r="M37" s="66">
        <f t="shared" si="9"/>
        <v>12</v>
      </c>
      <c r="N37" s="65">
        <f>VLOOKUP($A37,'Return Data'!$B$7:$R$2700,14,0)</f>
        <v>3.7978999999999998</v>
      </c>
      <c r="O37" s="66">
        <f t="shared" si="10"/>
        <v>10</v>
      </c>
      <c r="P37" s="65">
        <f>VLOOKUP($A37,'Return Data'!$B$7:$R$2700,15,0)</f>
        <v>6.0141</v>
      </c>
      <c r="Q37" s="66">
        <f t="shared" si="11"/>
        <v>13</v>
      </c>
      <c r="R37" s="65">
        <f>VLOOKUP($A37,'Return Data'!$B$7:$R$2700,16,0)</f>
        <v>8.6296999999999997</v>
      </c>
      <c r="S37" s="67">
        <f t="shared" si="4"/>
        <v>22</v>
      </c>
    </row>
    <row r="38" spans="1:19" x14ac:dyDescent="0.3">
      <c r="A38" s="63" t="s">
        <v>546</v>
      </c>
      <c r="B38" s="64">
        <f>VLOOKUP($A38,'Return Data'!$B$7:$R$2700,3,0)</f>
        <v>44118</v>
      </c>
      <c r="C38" s="65">
        <f>VLOOKUP($A38,'Return Data'!$B$7:$R$2700,4,0)</f>
        <v>94.2654</v>
      </c>
      <c r="D38" s="65">
        <f>VLOOKUP($A38,'Return Data'!$B$7:$R$2700,10,0)</f>
        <v>6.2545999999999999</v>
      </c>
      <c r="E38" s="66">
        <f t="shared" si="0"/>
        <v>30</v>
      </c>
      <c r="F38" s="65">
        <f>VLOOKUP($A38,'Return Data'!$B$7:$R$2700,11,0)</f>
        <v>18.4313</v>
      </c>
      <c r="G38" s="66">
        <f t="shared" si="1"/>
        <v>29</v>
      </c>
      <c r="H38" s="65">
        <f>VLOOKUP($A38,'Return Data'!$B$7:$R$2700,12,0)</f>
        <v>-3.4220999999999999</v>
      </c>
      <c r="I38" s="66">
        <f t="shared" si="2"/>
        <v>24</v>
      </c>
      <c r="J38" s="65">
        <f>VLOOKUP($A38,'Return Data'!$B$7:$R$2700,13,0)</f>
        <v>3.2263000000000002</v>
      </c>
      <c r="K38" s="66">
        <f t="shared" si="8"/>
        <v>23</v>
      </c>
      <c r="L38" s="65">
        <f>VLOOKUP($A38,'Return Data'!$B$7:$R$2700,17,0)</f>
        <v>6.0986000000000002</v>
      </c>
      <c r="M38" s="66">
        <f t="shared" si="9"/>
        <v>11</v>
      </c>
      <c r="N38" s="65">
        <f>VLOOKUP($A38,'Return Data'!$B$7:$R$2700,14,0)</f>
        <v>5.4002999999999997</v>
      </c>
      <c r="O38" s="66">
        <f t="shared" si="10"/>
        <v>5</v>
      </c>
      <c r="P38" s="65">
        <f>VLOOKUP($A38,'Return Data'!$B$7:$R$2700,15,0)</f>
        <v>8.2401999999999997</v>
      </c>
      <c r="Q38" s="66">
        <f t="shared" si="11"/>
        <v>7</v>
      </c>
      <c r="R38" s="65">
        <f>VLOOKUP($A38,'Return Data'!$B$7:$R$2700,16,0)</f>
        <v>11.658300000000001</v>
      </c>
      <c r="S38" s="67">
        <f t="shared" si="4"/>
        <v>10</v>
      </c>
    </row>
    <row r="39" spans="1:19" x14ac:dyDescent="0.3">
      <c r="A39" s="63" t="s">
        <v>549</v>
      </c>
      <c r="B39" s="64">
        <f>VLOOKUP($A39,'Return Data'!$B$7:$R$2700,3,0)</f>
        <v>44118</v>
      </c>
      <c r="C39" s="65">
        <f>VLOOKUP($A39,'Return Data'!$B$7:$R$2700,4,0)</f>
        <v>292.74463139726703</v>
      </c>
      <c r="D39" s="65">
        <f>VLOOKUP($A39,'Return Data'!$B$7:$R$2700,10,0)</f>
        <v>7.6380999999999997</v>
      </c>
      <c r="E39" s="66">
        <f t="shared" si="0"/>
        <v>23</v>
      </c>
      <c r="F39" s="65">
        <f>VLOOKUP($A39,'Return Data'!$B$7:$R$2700,11,0)</f>
        <v>22.839700000000001</v>
      </c>
      <c r="G39" s="66">
        <f t="shared" si="1"/>
        <v>13</v>
      </c>
      <c r="H39" s="65">
        <f>VLOOKUP($A39,'Return Data'!$B$7:$R$2700,12,0)</f>
        <v>-3.2486000000000002</v>
      </c>
      <c r="I39" s="66">
        <f t="shared" si="2"/>
        <v>22</v>
      </c>
      <c r="J39" s="65">
        <f>VLOOKUP($A39,'Return Data'!$B$7:$R$2700,13,0)</f>
        <v>2.9077000000000002</v>
      </c>
      <c r="K39" s="66">
        <f t="shared" si="8"/>
        <v>26</v>
      </c>
      <c r="L39" s="65">
        <f>VLOOKUP($A39,'Return Data'!$B$7:$R$2700,17,0)</f>
        <v>4.8593000000000002</v>
      </c>
      <c r="M39" s="66">
        <f t="shared" si="9"/>
        <v>20</v>
      </c>
      <c r="N39" s="65">
        <f>VLOOKUP($A39,'Return Data'!$B$7:$R$2700,14,0)</f>
        <v>1.9087000000000001</v>
      </c>
      <c r="O39" s="66">
        <f t="shared" si="10"/>
        <v>16</v>
      </c>
      <c r="P39" s="65">
        <f>VLOOKUP($A39,'Return Data'!$B$7:$R$2700,15,0)</f>
        <v>4.8013000000000003</v>
      </c>
      <c r="Q39" s="66">
        <f t="shared" si="11"/>
        <v>19</v>
      </c>
      <c r="R39" s="65">
        <f>VLOOKUP($A39,'Return Data'!$B$7:$R$2700,16,0)</f>
        <v>14.439500000000001</v>
      </c>
      <c r="S39" s="67">
        <f t="shared" si="4"/>
        <v>4</v>
      </c>
    </row>
    <row r="40" spans="1:19" x14ac:dyDescent="0.3">
      <c r="A40" s="63" t="s">
        <v>551</v>
      </c>
      <c r="B40" s="64">
        <f>VLOOKUP($A40,'Return Data'!$B$7:$R$2700,3,0)</f>
        <v>44118</v>
      </c>
      <c r="C40" s="65">
        <f>VLOOKUP($A40,'Return Data'!$B$7:$R$2700,4,0)</f>
        <v>169.63649824530501</v>
      </c>
      <c r="D40" s="65">
        <f>VLOOKUP($A40,'Return Data'!$B$7:$R$2700,10,0)</f>
        <v>7.8316999999999997</v>
      </c>
      <c r="E40" s="66">
        <f t="shared" si="0"/>
        <v>19</v>
      </c>
      <c r="F40" s="65">
        <f>VLOOKUP($A40,'Return Data'!$B$7:$R$2700,11,0)</f>
        <v>22.744399999999999</v>
      </c>
      <c r="G40" s="66">
        <f t="shared" si="1"/>
        <v>14</v>
      </c>
      <c r="H40" s="65">
        <f>VLOOKUP($A40,'Return Data'!$B$7:$R$2700,12,0)</f>
        <v>-3.915</v>
      </c>
      <c r="I40" s="66">
        <f t="shared" si="2"/>
        <v>27</v>
      </c>
      <c r="J40" s="65">
        <f>VLOOKUP($A40,'Return Data'!$B$7:$R$2700,13,0)</f>
        <v>3.9192</v>
      </c>
      <c r="K40" s="66">
        <f t="shared" si="8"/>
        <v>21</v>
      </c>
      <c r="L40" s="65">
        <f>VLOOKUP($A40,'Return Data'!$B$7:$R$2700,17,0)</f>
        <v>1.7937000000000001</v>
      </c>
      <c r="M40" s="66">
        <f t="shared" si="9"/>
        <v>27</v>
      </c>
      <c r="N40" s="65">
        <f>VLOOKUP($A40,'Return Data'!$B$7:$R$2700,14,0)</f>
        <v>4.3999999999999997E-2</v>
      </c>
      <c r="O40" s="66">
        <f t="shared" si="10"/>
        <v>25</v>
      </c>
      <c r="P40" s="65">
        <f>VLOOKUP($A40,'Return Data'!$B$7:$R$2700,15,0)</f>
        <v>5.3436000000000003</v>
      </c>
      <c r="Q40" s="66">
        <f t="shared" si="11"/>
        <v>16</v>
      </c>
      <c r="R40" s="65">
        <f>VLOOKUP($A40,'Return Data'!$B$7:$R$2700,16,0)</f>
        <v>11.597799999999999</v>
      </c>
      <c r="S40" s="67">
        <f t="shared" si="4"/>
        <v>11</v>
      </c>
    </row>
    <row r="41" spans="1:19" x14ac:dyDescent="0.3">
      <c r="A41" s="69"/>
      <c r="B41" s="70"/>
      <c r="C41" s="70"/>
      <c r="D41" s="71"/>
      <c r="E41" s="70"/>
      <c r="F41" s="71"/>
      <c r="G41" s="70"/>
      <c r="H41" s="71"/>
      <c r="I41" s="70"/>
      <c r="J41" s="71"/>
      <c r="K41" s="70"/>
      <c r="L41" s="71"/>
      <c r="M41" s="70"/>
      <c r="N41" s="71"/>
      <c r="O41" s="70"/>
      <c r="P41" s="71"/>
      <c r="Q41" s="70"/>
      <c r="R41" s="71"/>
      <c r="S41" s="72"/>
    </row>
    <row r="42" spans="1:19" x14ac:dyDescent="0.3">
      <c r="A42" s="73" t="s">
        <v>27</v>
      </c>
      <c r="B42" s="74"/>
      <c r="C42" s="74"/>
      <c r="D42" s="75">
        <f>AVERAGE(D8:D40)</f>
        <v>8.7427060606060589</v>
      </c>
      <c r="E42" s="74"/>
      <c r="F42" s="75">
        <f>AVERAGE(F8:F40)</f>
        <v>22.498230303030308</v>
      </c>
      <c r="G42" s="74"/>
      <c r="H42" s="75">
        <f>AVERAGE(H8:H40)</f>
        <v>-0.92225151515151527</v>
      </c>
      <c r="I42" s="74"/>
      <c r="J42" s="75">
        <f>AVERAGE(J8:J40)</f>
        <v>5.7888727272727287</v>
      </c>
      <c r="K42" s="74"/>
      <c r="L42" s="75">
        <f>AVERAGE(L8:L40)</f>
        <v>5.7675413793103427</v>
      </c>
      <c r="M42" s="74"/>
      <c r="N42" s="75">
        <f>AVERAGE(N8:N40)</f>
        <v>2.8673076923076914</v>
      </c>
      <c r="O42" s="74"/>
      <c r="P42" s="75">
        <f>AVERAGE(P8:P40)</f>
        <v>6.6531272727272723</v>
      </c>
      <c r="Q42" s="74"/>
      <c r="R42" s="75">
        <f>AVERAGE(R8:R40)</f>
        <v>10.039436363636364</v>
      </c>
      <c r="S42" s="76"/>
    </row>
    <row r="43" spans="1:19" x14ac:dyDescent="0.3">
      <c r="A43" s="73" t="s">
        <v>28</v>
      </c>
      <c r="B43" s="74"/>
      <c r="C43" s="74"/>
      <c r="D43" s="75">
        <f>MIN(D8:D40)</f>
        <v>0.28960000000000002</v>
      </c>
      <c r="E43" s="74"/>
      <c r="F43" s="75">
        <f>MIN(F8:F40)</f>
        <v>10.5044</v>
      </c>
      <c r="G43" s="74"/>
      <c r="H43" s="75">
        <f>MIN(H8:H40)</f>
        <v>-18.810300000000002</v>
      </c>
      <c r="I43" s="74"/>
      <c r="J43" s="75">
        <f>MIN(J8:J40)</f>
        <v>-13.1462</v>
      </c>
      <c r="K43" s="74"/>
      <c r="L43" s="75">
        <f>MIN(L8:L40)</f>
        <v>-6.9076000000000004</v>
      </c>
      <c r="M43" s="74"/>
      <c r="N43" s="75">
        <f>MIN(N8:N40)</f>
        <v>-5.6303000000000001</v>
      </c>
      <c r="O43" s="74"/>
      <c r="P43" s="75">
        <f>MIN(P8:P40)</f>
        <v>2.2282999999999999</v>
      </c>
      <c r="Q43" s="74"/>
      <c r="R43" s="75">
        <f>MIN(R8:R40)</f>
        <v>2.7574000000000001</v>
      </c>
      <c r="S43" s="76"/>
    </row>
    <row r="44" spans="1:19" ht="15" thickBot="1" x14ac:dyDescent="0.35">
      <c r="A44" s="77" t="s">
        <v>29</v>
      </c>
      <c r="B44" s="78"/>
      <c r="C44" s="78"/>
      <c r="D44" s="79">
        <f>MAX(D8:D40)</f>
        <v>18.104199999999999</v>
      </c>
      <c r="E44" s="78"/>
      <c r="F44" s="79">
        <f>MAX(F8:F40)</f>
        <v>39.487000000000002</v>
      </c>
      <c r="G44" s="78"/>
      <c r="H44" s="79">
        <f>MAX(H8:H40)</f>
        <v>12.713900000000001</v>
      </c>
      <c r="I44" s="78"/>
      <c r="J44" s="79">
        <f>MAX(J8:J40)</f>
        <v>19.844000000000001</v>
      </c>
      <c r="K44" s="78"/>
      <c r="L44" s="79">
        <f>MAX(L8:L40)</f>
        <v>13.8596</v>
      </c>
      <c r="M44" s="78"/>
      <c r="N44" s="79">
        <f>MAX(N8:N40)</f>
        <v>8.1419999999999995</v>
      </c>
      <c r="O44" s="78"/>
      <c r="P44" s="79">
        <f>MAX(P8:P40)</f>
        <v>9.9611000000000001</v>
      </c>
      <c r="Q44" s="78"/>
      <c r="R44" s="79">
        <f>MAX(R8:R40)</f>
        <v>18.292899999999999</v>
      </c>
      <c r="S44" s="80"/>
    </row>
    <row r="45" spans="1:19" x14ac:dyDescent="0.3">
      <c r="A45" s="112" t="s">
        <v>433</v>
      </c>
    </row>
    <row r="46" spans="1:19" x14ac:dyDescent="0.3">
      <c r="A46" s="14" t="s">
        <v>340</v>
      </c>
    </row>
  </sheetData>
  <sheetProtection algorithmName="SHA-512" hashValue="a+Zw1tc76NCury8UNuwAmWgsxBzV4vjTltR9Phv6UCfRn8ZYy7AHZVM7kWidtUXtCFtcw/r5w+EqI3+VrNx+8w==" saltValue="dX7qOmrkqXVo0zn1v/5hn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7D04DD9C-C8DB-4A9B-BC2E-ABF5DACA725B}"/>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FC7FC8-ED3F-4EA6-9DA8-F3F1EF968FDF}">
  <sheetPr codeName="Sheet25"/>
  <dimension ref="A1:T37"/>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8" t="s">
        <v>347</v>
      </c>
    </row>
    <row r="3" spans="1:20" ht="15" thickBot="1" x14ac:dyDescent="0.35">
      <c r="A3" s="149"/>
    </row>
    <row r="4" spans="1:20" ht="15" thickBot="1" x14ac:dyDescent="0.35"/>
    <row r="5" spans="1:20" x14ac:dyDescent="0.3">
      <c r="A5" s="29" t="s">
        <v>1706</v>
      </c>
      <c r="B5" s="146" t="s">
        <v>8</v>
      </c>
      <c r="C5" s="146" t="s">
        <v>9</v>
      </c>
      <c r="D5" s="152" t="s">
        <v>1</v>
      </c>
      <c r="E5" s="152"/>
      <c r="F5" s="152" t="s">
        <v>2</v>
      </c>
      <c r="G5" s="152"/>
      <c r="H5" s="152" t="s">
        <v>3</v>
      </c>
      <c r="I5" s="152"/>
      <c r="J5" s="152" t="s">
        <v>4</v>
      </c>
      <c r="K5" s="152"/>
      <c r="L5" s="152" t="s">
        <v>382</v>
      </c>
      <c r="M5" s="152"/>
      <c r="N5" s="152" t="s">
        <v>5</v>
      </c>
      <c r="O5" s="152"/>
      <c r="P5" s="152" t="s">
        <v>6</v>
      </c>
      <c r="Q5" s="152"/>
      <c r="R5" s="150" t="s">
        <v>46</v>
      </c>
      <c r="S5" s="151"/>
      <c r="T5" s="12"/>
    </row>
    <row r="6" spans="1:20" x14ac:dyDescent="0.3">
      <c r="A6" s="17" t="s">
        <v>7</v>
      </c>
      <c r="B6" s="147"/>
      <c r="C6" s="147"/>
      <c r="D6" s="57" t="s">
        <v>0</v>
      </c>
      <c r="E6" s="57" t="s">
        <v>10</v>
      </c>
      <c r="F6" s="57" t="s">
        <v>0</v>
      </c>
      <c r="G6" s="57" t="s">
        <v>10</v>
      </c>
      <c r="H6" s="57" t="s">
        <v>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1707</v>
      </c>
      <c r="B8" s="64">
        <f>VLOOKUP($A8,'Return Data'!$B$7:$R$2700,3,0)</f>
        <v>44118</v>
      </c>
      <c r="C8" s="65">
        <f>VLOOKUP($A8,'Return Data'!$B$7:$R$2700,4,0)</f>
        <v>43.796999999999997</v>
      </c>
      <c r="D8" s="65">
        <f>VLOOKUP($A8,'Return Data'!$B$7:$R$2700,10,0)</f>
        <v>20.6327</v>
      </c>
      <c r="E8" s="66">
        <f t="shared" ref="E8:E16" si="0">RANK(D8,D$8:D$31,0)</f>
        <v>2</v>
      </c>
      <c r="F8" s="65">
        <f>VLOOKUP($A8,'Return Data'!$B$7:$R$2700,11,0)</f>
        <v>28.540900000000001</v>
      </c>
      <c r="G8" s="66">
        <f t="shared" ref="G8:G16" si="1">RANK(F8,F$8:F$31,0)</f>
        <v>1</v>
      </c>
      <c r="H8" s="65">
        <f>VLOOKUP($A8,'Return Data'!$B$7:$R$2700,12,0)</f>
        <v>1.2346999999999999</v>
      </c>
      <c r="I8" s="66">
        <f t="shared" ref="I8:I16" si="2">RANK(H8,H$8:H$31,0)</f>
        <v>20</v>
      </c>
      <c r="J8" s="65">
        <f>VLOOKUP($A8,'Return Data'!$B$7:$R$2700,13,0)</f>
        <v>3.7896999999999998</v>
      </c>
      <c r="K8" s="66">
        <f t="shared" ref="K8:K16" si="3">RANK(J8,J$8:J$31,0)</f>
        <v>20</v>
      </c>
      <c r="L8" s="65">
        <f>VLOOKUP($A8,'Return Data'!$B$7:$R$2700,17,0)</f>
        <v>5.7355</v>
      </c>
      <c r="M8" s="66">
        <f>RANK(L8,L$8:L$31,0)</f>
        <v>17</v>
      </c>
      <c r="N8" s="65">
        <f>VLOOKUP($A8,'Return Data'!$B$7:$R$2700,14,0)</f>
        <v>2.5518999999999998</v>
      </c>
      <c r="O8" s="66">
        <f>RANK(N8,N$8:N$31,0)</f>
        <v>19</v>
      </c>
      <c r="P8" s="65">
        <f>VLOOKUP($A8,'Return Data'!$B$7:$R$2700,15,0)</f>
        <v>7.4695</v>
      </c>
      <c r="Q8" s="66">
        <f>RANK(P8,P$8:P$31,0)</f>
        <v>9</v>
      </c>
      <c r="R8" s="65">
        <f>VLOOKUP($A8,'Return Data'!$B$7:$R$2700,16,0)</f>
        <v>9.9398</v>
      </c>
      <c r="S8" s="67">
        <f>RANK(R8,R$8:R$31,0)</f>
        <v>3</v>
      </c>
    </row>
    <row r="9" spans="1:20" x14ac:dyDescent="0.3">
      <c r="A9" s="63" t="s">
        <v>1708</v>
      </c>
      <c r="B9" s="64">
        <f>VLOOKUP($A9,'Return Data'!$B$7:$R$2700,3,0)</f>
        <v>44118</v>
      </c>
      <c r="C9" s="65">
        <f>VLOOKUP($A9,'Return Data'!$B$7:$R$2700,4,0)</f>
        <v>22.965299999999999</v>
      </c>
      <c r="D9" s="65">
        <f>VLOOKUP($A9,'Return Data'!$B$7:$R$2700,10,0)</f>
        <v>13.8432</v>
      </c>
      <c r="E9" s="66">
        <f t="shared" si="0"/>
        <v>11</v>
      </c>
      <c r="F9" s="65">
        <f>VLOOKUP($A9,'Return Data'!$B$7:$R$2700,11,0)</f>
        <v>23.5687</v>
      </c>
      <c r="G9" s="66">
        <f t="shared" si="1"/>
        <v>7</v>
      </c>
      <c r="H9" s="65">
        <f>VLOOKUP($A9,'Return Data'!$B$7:$R$2700,12,0)</f>
        <v>9.84</v>
      </c>
      <c r="I9" s="66">
        <f t="shared" si="2"/>
        <v>5</v>
      </c>
      <c r="J9" s="65">
        <f>VLOOKUP($A9,'Return Data'!$B$7:$R$2700,13,0)</f>
        <v>10.587999999999999</v>
      </c>
      <c r="K9" s="66">
        <f t="shared" si="3"/>
        <v>6</v>
      </c>
      <c r="L9" s="65">
        <f>VLOOKUP($A9,'Return Data'!$B$7:$R$2700,17,0)</f>
        <v>6.9909999999999997</v>
      </c>
      <c r="M9" s="66">
        <f t="shared" ref="M9:M31" si="4">RANK(L9,L$8:L$31,0)</f>
        <v>14</v>
      </c>
      <c r="N9" s="65">
        <f>VLOOKUP($A9,'Return Data'!$B$7:$R$2700,14,0)</f>
        <v>5.7057000000000002</v>
      </c>
      <c r="O9" s="66">
        <f t="shared" ref="O9:O31" si="5">RANK(N9,N$8:N$31,0)</f>
        <v>12</v>
      </c>
      <c r="P9" s="65">
        <f>VLOOKUP($A9,'Return Data'!$B$7:$R$2700,15,0)</f>
        <v>7.1637000000000004</v>
      </c>
      <c r="Q9" s="66">
        <f t="shared" ref="Q9:Q31" si="6">RANK(P9,P$8:P$31,0)</f>
        <v>12</v>
      </c>
      <c r="R9" s="65">
        <f>VLOOKUP($A9,'Return Data'!$B$7:$R$2700,16,0)</f>
        <v>8.9685000000000006</v>
      </c>
      <c r="S9" s="67">
        <f t="shared" ref="S9:S30" si="7">RANK(R9,R$8:R$31,0)</f>
        <v>9</v>
      </c>
    </row>
    <row r="10" spans="1:20" x14ac:dyDescent="0.3">
      <c r="A10" s="63" t="s">
        <v>1709</v>
      </c>
      <c r="B10" s="64">
        <f>VLOOKUP($A10,'Return Data'!$B$7:$R$2700,3,0)</f>
        <v>44118</v>
      </c>
      <c r="C10" s="65">
        <f>VLOOKUP($A10,'Return Data'!$B$7:$R$2700,4,0)</f>
        <v>29.8857</v>
      </c>
      <c r="D10" s="65">
        <f>VLOOKUP($A10,'Return Data'!$B$7:$R$2700,10,0)</f>
        <v>9.8721999999999994</v>
      </c>
      <c r="E10" s="66">
        <f t="shared" si="0"/>
        <v>19</v>
      </c>
      <c r="F10" s="65">
        <f>VLOOKUP($A10,'Return Data'!$B$7:$R$2700,11,0)</f>
        <v>19.7697</v>
      </c>
      <c r="G10" s="66">
        <f t="shared" si="1"/>
        <v>12</v>
      </c>
      <c r="H10" s="65">
        <f>VLOOKUP($A10,'Return Data'!$B$7:$R$2700,12,0)</f>
        <v>13.2652</v>
      </c>
      <c r="I10" s="66">
        <f t="shared" si="2"/>
        <v>1</v>
      </c>
      <c r="J10" s="65">
        <f>VLOOKUP($A10,'Return Data'!$B$7:$R$2700,13,0)</f>
        <v>11.7882</v>
      </c>
      <c r="K10" s="66">
        <f t="shared" si="3"/>
        <v>3</v>
      </c>
      <c r="L10" s="65">
        <f>VLOOKUP($A10,'Return Data'!$B$7:$R$2700,17,0)</f>
        <v>13.5977</v>
      </c>
      <c r="M10" s="66">
        <f t="shared" si="4"/>
        <v>1</v>
      </c>
      <c r="N10" s="65">
        <f>VLOOKUP($A10,'Return Data'!$B$7:$R$2700,14,0)</f>
        <v>9.2155000000000005</v>
      </c>
      <c r="O10" s="66">
        <f t="shared" si="5"/>
        <v>1</v>
      </c>
      <c r="P10" s="65">
        <f>VLOOKUP($A10,'Return Data'!$B$7:$R$2700,15,0)</f>
        <v>8.9944000000000006</v>
      </c>
      <c r="Q10" s="66">
        <f t="shared" si="6"/>
        <v>4</v>
      </c>
      <c r="R10" s="65">
        <f>VLOOKUP($A10,'Return Data'!$B$7:$R$2700,16,0)</f>
        <v>9.5248000000000008</v>
      </c>
      <c r="S10" s="67">
        <f t="shared" si="7"/>
        <v>6</v>
      </c>
    </row>
    <row r="11" spans="1:20" x14ac:dyDescent="0.3">
      <c r="A11" s="63" t="s">
        <v>1710</v>
      </c>
      <c r="B11" s="64">
        <f>VLOOKUP($A11,'Return Data'!$B$7:$R$2700,3,0)</f>
        <v>44118</v>
      </c>
      <c r="C11" s="65">
        <f>VLOOKUP($A11,'Return Data'!$B$7:$R$2700,4,0)</f>
        <v>35.449399999999997</v>
      </c>
      <c r="D11" s="65">
        <f>VLOOKUP($A11,'Return Data'!$B$7:$R$2700,10,0)</f>
        <v>10.780799999999999</v>
      </c>
      <c r="E11" s="66">
        <f t="shared" si="0"/>
        <v>16</v>
      </c>
      <c r="F11" s="65">
        <f>VLOOKUP($A11,'Return Data'!$B$7:$R$2700,11,0)</f>
        <v>17.6433</v>
      </c>
      <c r="G11" s="66">
        <f t="shared" si="1"/>
        <v>17</v>
      </c>
      <c r="H11" s="65">
        <f>VLOOKUP($A11,'Return Data'!$B$7:$R$2700,12,0)</f>
        <v>6.6508000000000003</v>
      </c>
      <c r="I11" s="66">
        <f t="shared" si="2"/>
        <v>11</v>
      </c>
      <c r="J11" s="65">
        <f>VLOOKUP($A11,'Return Data'!$B$7:$R$2700,13,0)</f>
        <v>8.3333999999999993</v>
      </c>
      <c r="K11" s="66">
        <f t="shared" si="3"/>
        <v>10</v>
      </c>
      <c r="L11" s="65">
        <f>VLOOKUP($A11,'Return Data'!$B$7:$R$2700,17,0)</f>
        <v>9.4362999999999992</v>
      </c>
      <c r="M11" s="66">
        <f t="shared" si="4"/>
        <v>7</v>
      </c>
      <c r="N11" s="65">
        <f>VLOOKUP($A11,'Return Data'!$B$7:$R$2700,14,0)</f>
        <v>7.3459000000000003</v>
      </c>
      <c r="O11" s="66">
        <f t="shared" si="5"/>
        <v>6</v>
      </c>
      <c r="P11" s="65">
        <f>VLOOKUP($A11,'Return Data'!$B$7:$R$2700,15,0)</f>
        <v>9.0269999999999992</v>
      </c>
      <c r="Q11" s="66">
        <f t="shared" si="6"/>
        <v>3</v>
      </c>
      <c r="R11" s="65">
        <f>VLOOKUP($A11,'Return Data'!$B$7:$R$2700,16,0)</f>
        <v>9.8000000000000007</v>
      </c>
      <c r="S11" s="67">
        <f t="shared" si="7"/>
        <v>5</v>
      </c>
    </row>
    <row r="12" spans="1:20" x14ac:dyDescent="0.3">
      <c r="A12" s="63" t="s">
        <v>1711</v>
      </c>
      <c r="B12" s="64">
        <f>VLOOKUP($A12,'Return Data'!$B$7:$R$2700,3,0)</f>
        <v>44118</v>
      </c>
      <c r="C12" s="65">
        <f>VLOOKUP($A12,'Return Data'!$B$7:$R$2700,4,0)</f>
        <v>21.417899999999999</v>
      </c>
      <c r="D12" s="65">
        <f>VLOOKUP($A12,'Return Data'!$B$7:$R$2700,10,0)</f>
        <v>25.458500000000001</v>
      </c>
      <c r="E12" s="66">
        <f t="shared" si="0"/>
        <v>1</v>
      </c>
      <c r="F12" s="65">
        <f>VLOOKUP($A12,'Return Data'!$B$7:$R$2700,11,0)</f>
        <v>20.065999999999999</v>
      </c>
      <c r="G12" s="66">
        <f t="shared" si="1"/>
        <v>11</v>
      </c>
      <c r="H12" s="65">
        <f>VLOOKUP($A12,'Return Data'!$B$7:$R$2700,12,0)</f>
        <v>10.8392</v>
      </c>
      <c r="I12" s="66">
        <f t="shared" si="2"/>
        <v>3</v>
      </c>
      <c r="J12" s="65">
        <f>VLOOKUP($A12,'Return Data'!$B$7:$R$2700,13,0)</f>
        <v>11.958600000000001</v>
      </c>
      <c r="K12" s="66">
        <f t="shared" si="3"/>
        <v>2</v>
      </c>
      <c r="L12" s="65">
        <f>VLOOKUP($A12,'Return Data'!$B$7:$R$2700,17,0)</f>
        <v>1.4167000000000001</v>
      </c>
      <c r="M12" s="66">
        <f t="shared" si="4"/>
        <v>20</v>
      </c>
      <c r="N12" s="65">
        <f>VLOOKUP($A12,'Return Data'!$B$7:$R$2700,14,0)</f>
        <v>0.74039999999999995</v>
      </c>
      <c r="O12" s="66">
        <f t="shared" si="5"/>
        <v>20</v>
      </c>
      <c r="P12" s="65">
        <f>VLOOKUP($A12,'Return Data'!$B$7:$R$2700,15,0)</f>
        <v>4.7065000000000001</v>
      </c>
      <c r="Q12" s="66">
        <f t="shared" si="6"/>
        <v>19</v>
      </c>
      <c r="R12" s="65">
        <f>VLOOKUP($A12,'Return Data'!$B$7:$R$2700,16,0)</f>
        <v>6.5994000000000002</v>
      </c>
      <c r="S12" s="67">
        <f t="shared" si="7"/>
        <v>21</v>
      </c>
    </row>
    <row r="13" spans="1:20" x14ac:dyDescent="0.3">
      <c r="A13" s="63" t="s">
        <v>1712</v>
      </c>
      <c r="B13" s="64">
        <f>VLOOKUP($A13,'Return Data'!$B$7:$R$2700,3,0)</f>
        <v>44118</v>
      </c>
      <c r="C13" s="65">
        <f>VLOOKUP($A13,'Return Data'!$B$7:$R$2700,4,0)</f>
        <v>70.811499999999995</v>
      </c>
      <c r="D13" s="65">
        <f>VLOOKUP($A13,'Return Data'!$B$7:$R$2700,10,0)</f>
        <v>15.207000000000001</v>
      </c>
      <c r="E13" s="66">
        <f t="shared" si="0"/>
        <v>9</v>
      </c>
      <c r="F13" s="65">
        <f>VLOOKUP($A13,'Return Data'!$B$7:$R$2700,11,0)</f>
        <v>25.1099</v>
      </c>
      <c r="G13" s="66">
        <f t="shared" si="1"/>
        <v>5</v>
      </c>
      <c r="H13" s="65">
        <f>VLOOKUP($A13,'Return Data'!$B$7:$R$2700,12,0)</f>
        <v>11.6127</v>
      </c>
      <c r="I13" s="66">
        <f t="shared" si="2"/>
        <v>2</v>
      </c>
      <c r="J13" s="65">
        <f>VLOOKUP($A13,'Return Data'!$B$7:$R$2700,13,0)</f>
        <v>12.701000000000001</v>
      </c>
      <c r="K13" s="66">
        <f t="shared" si="3"/>
        <v>1</v>
      </c>
      <c r="L13" s="65">
        <f>VLOOKUP($A13,'Return Data'!$B$7:$R$2700,17,0)</f>
        <v>12.4277</v>
      </c>
      <c r="M13" s="66">
        <f t="shared" si="4"/>
        <v>2</v>
      </c>
      <c r="N13" s="65">
        <f>VLOOKUP($A13,'Return Data'!$B$7:$R$2700,14,0)</f>
        <v>8.4998000000000005</v>
      </c>
      <c r="O13" s="66">
        <f t="shared" si="5"/>
        <v>2</v>
      </c>
      <c r="P13" s="65">
        <f>VLOOKUP($A13,'Return Data'!$B$7:$R$2700,15,0)</f>
        <v>8.4697999999999993</v>
      </c>
      <c r="Q13" s="66">
        <f t="shared" si="6"/>
        <v>5</v>
      </c>
      <c r="R13" s="65">
        <f>VLOOKUP($A13,'Return Data'!$B$7:$R$2700,16,0)</f>
        <v>9.8553999999999995</v>
      </c>
      <c r="S13" s="67">
        <f t="shared" si="7"/>
        <v>4</v>
      </c>
    </row>
    <row r="14" spans="1:20" x14ac:dyDescent="0.3">
      <c r="A14" s="63" t="s">
        <v>1713</v>
      </c>
      <c r="B14" s="64">
        <f>VLOOKUP($A14,'Return Data'!$B$7:$R$2700,3,0)</f>
        <v>44118</v>
      </c>
      <c r="C14" s="65">
        <f>VLOOKUP($A14,'Return Data'!$B$7:$R$2700,4,0)</f>
        <v>41.760899999999999</v>
      </c>
      <c r="D14" s="65">
        <f>VLOOKUP($A14,'Return Data'!$B$7:$R$2700,10,0)</f>
        <v>16.2605</v>
      </c>
      <c r="E14" s="66">
        <f t="shared" si="0"/>
        <v>6</v>
      </c>
      <c r="F14" s="65">
        <f>VLOOKUP($A14,'Return Data'!$B$7:$R$2700,11,0)</f>
        <v>25.131599999999999</v>
      </c>
      <c r="G14" s="66">
        <f t="shared" si="1"/>
        <v>4</v>
      </c>
      <c r="H14" s="65">
        <f>VLOOKUP($A14,'Return Data'!$B$7:$R$2700,12,0)</f>
        <v>6.5674000000000001</v>
      </c>
      <c r="I14" s="66">
        <f t="shared" si="2"/>
        <v>12</v>
      </c>
      <c r="J14" s="65">
        <f>VLOOKUP($A14,'Return Data'!$B$7:$R$2700,13,0)</f>
        <v>8.6813000000000002</v>
      </c>
      <c r="K14" s="66">
        <f t="shared" si="3"/>
        <v>9</v>
      </c>
      <c r="L14" s="65">
        <f>VLOOKUP($A14,'Return Data'!$B$7:$R$2700,17,0)</f>
        <v>7.6081000000000003</v>
      </c>
      <c r="M14" s="66">
        <f t="shared" si="4"/>
        <v>11</v>
      </c>
      <c r="N14" s="65">
        <f>VLOOKUP($A14,'Return Data'!$B$7:$R$2700,14,0)</f>
        <v>3.9573</v>
      </c>
      <c r="O14" s="66">
        <f t="shared" si="5"/>
        <v>16</v>
      </c>
      <c r="P14" s="65">
        <f>VLOOKUP($A14,'Return Data'!$B$7:$R$2700,15,0)</f>
        <v>6.6748000000000003</v>
      </c>
      <c r="Q14" s="66">
        <f t="shared" si="6"/>
        <v>17</v>
      </c>
      <c r="R14" s="65">
        <f>VLOOKUP($A14,'Return Data'!$B$7:$R$2700,16,0)</f>
        <v>8.1231000000000009</v>
      </c>
      <c r="S14" s="67">
        <f t="shared" si="7"/>
        <v>17</v>
      </c>
    </row>
    <row r="15" spans="1:20" x14ac:dyDescent="0.3">
      <c r="A15" s="63" t="s">
        <v>1714</v>
      </c>
      <c r="B15" s="64">
        <f>VLOOKUP($A15,'Return Data'!$B$7:$R$2700,3,0)</f>
        <v>44118</v>
      </c>
      <c r="C15" s="65">
        <f>VLOOKUP($A15,'Return Data'!$B$7:$R$2700,4,0)</f>
        <v>22.667400000000001</v>
      </c>
      <c r="D15" s="65">
        <f>VLOOKUP($A15,'Return Data'!$B$7:$R$2700,10,0)</f>
        <v>10.3315</v>
      </c>
      <c r="E15" s="66">
        <f t="shared" si="0"/>
        <v>18</v>
      </c>
      <c r="F15" s="65">
        <f>VLOOKUP($A15,'Return Data'!$B$7:$R$2700,11,0)</f>
        <v>16.4831</v>
      </c>
      <c r="G15" s="66">
        <f t="shared" si="1"/>
        <v>19</v>
      </c>
      <c r="H15" s="65">
        <f>VLOOKUP($A15,'Return Data'!$B$7:$R$2700,12,0)</f>
        <v>2.8003999999999998</v>
      </c>
      <c r="I15" s="66">
        <f t="shared" si="2"/>
        <v>16</v>
      </c>
      <c r="J15" s="65">
        <f>VLOOKUP($A15,'Return Data'!$B$7:$R$2700,13,0)</f>
        <v>5.4203000000000001</v>
      </c>
      <c r="K15" s="66">
        <f t="shared" si="3"/>
        <v>17</v>
      </c>
      <c r="L15" s="65">
        <f>VLOOKUP($A15,'Return Data'!$B$7:$R$2700,17,0)</f>
        <v>7.1761999999999997</v>
      </c>
      <c r="M15" s="66">
        <f t="shared" si="4"/>
        <v>13</v>
      </c>
      <c r="N15" s="65">
        <f>VLOOKUP($A15,'Return Data'!$B$7:$R$2700,14,0)</f>
        <v>5.7485999999999997</v>
      </c>
      <c r="O15" s="66">
        <f t="shared" si="5"/>
        <v>11</v>
      </c>
      <c r="P15" s="65">
        <f>VLOOKUP($A15,'Return Data'!$B$7:$R$2700,15,0)</f>
        <v>7.3190999999999997</v>
      </c>
      <c r="Q15" s="66">
        <f t="shared" si="6"/>
        <v>10</v>
      </c>
      <c r="R15" s="65">
        <f>VLOOKUP($A15,'Return Data'!$B$7:$R$2700,16,0)</f>
        <v>8.5859000000000005</v>
      </c>
      <c r="S15" s="67">
        <f t="shared" si="7"/>
        <v>16</v>
      </c>
    </row>
    <row r="16" spans="1:20" x14ac:dyDescent="0.3">
      <c r="A16" s="63" t="s">
        <v>1715</v>
      </c>
      <c r="B16" s="64">
        <f>VLOOKUP($A16,'Return Data'!$B$7:$R$2700,3,0)</f>
        <v>44118</v>
      </c>
      <c r="C16" s="65">
        <f>VLOOKUP($A16,'Return Data'!$B$7:$R$2700,4,0)</f>
        <v>63.281999999999996</v>
      </c>
      <c r="D16" s="65">
        <f>VLOOKUP($A16,'Return Data'!$B$7:$R$2700,10,0)</f>
        <v>11.677099999999999</v>
      </c>
      <c r="E16" s="66">
        <f t="shared" si="0"/>
        <v>13</v>
      </c>
      <c r="F16" s="65">
        <f>VLOOKUP($A16,'Return Data'!$B$7:$R$2700,11,0)</f>
        <v>17.208200000000001</v>
      </c>
      <c r="G16" s="66">
        <f t="shared" si="1"/>
        <v>18</v>
      </c>
      <c r="H16" s="65">
        <f>VLOOKUP($A16,'Return Data'!$B$7:$R$2700,12,0)</f>
        <v>2.2711000000000001</v>
      </c>
      <c r="I16" s="66">
        <f t="shared" si="2"/>
        <v>18</v>
      </c>
      <c r="J16" s="65">
        <f>VLOOKUP($A16,'Return Data'!$B$7:$R$2700,13,0)</f>
        <v>5.1543999999999999</v>
      </c>
      <c r="K16" s="66">
        <f t="shared" si="3"/>
        <v>19</v>
      </c>
      <c r="L16" s="65">
        <f>VLOOKUP($A16,'Return Data'!$B$7:$R$2700,17,0)</f>
        <v>7.2424999999999997</v>
      </c>
      <c r="M16" s="66">
        <f t="shared" si="4"/>
        <v>12</v>
      </c>
      <c r="N16" s="65">
        <f>VLOOKUP($A16,'Return Data'!$B$7:$R$2700,14,0)</f>
        <v>5.2689000000000004</v>
      </c>
      <c r="O16" s="66">
        <f t="shared" si="5"/>
        <v>14</v>
      </c>
      <c r="P16" s="65">
        <f>VLOOKUP($A16,'Return Data'!$B$7:$R$2700,15,0)</f>
        <v>6.8905000000000003</v>
      </c>
      <c r="Q16" s="66">
        <f t="shared" si="6"/>
        <v>15</v>
      </c>
      <c r="R16" s="65">
        <f>VLOOKUP($A16,'Return Data'!$B$7:$R$2700,16,0)</f>
        <v>8.9489999999999998</v>
      </c>
      <c r="S16" s="67">
        <f t="shared" si="7"/>
        <v>11</v>
      </c>
    </row>
    <row r="17" spans="1:19" x14ac:dyDescent="0.3">
      <c r="A17" s="63" t="s">
        <v>1716</v>
      </c>
      <c r="B17" s="64"/>
      <c r="C17" s="65"/>
      <c r="D17" s="65"/>
      <c r="E17" s="66"/>
      <c r="F17" s="65"/>
      <c r="G17" s="66"/>
      <c r="H17" s="65"/>
      <c r="I17" s="66"/>
      <c r="J17" s="65"/>
      <c r="K17" s="66"/>
      <c r="L17" s="65"/>
      <c r="M17" s="66"/>
      <c r="N17" s="65"/>
      <c r="O17" s="66"/>
      <c r="P17" s="65"/>
      <c r="Q17" s="66"/>
      <c r="R17" s="65"/>
      <c r="S17" s="67"/>
    </row>
    <row r="18" spans="1:19" x14ac:dyDescent="0.3">
      <c r="A18" s="63" t="s">
        <v>1717</v>
      </c>
      <c r="B18" s="64">
        <f>VLOOKUP($A18,'Return Data'!$B$7:$R$2700,3,0)</f>
        <v>44118</v>
      </c>
      <c r="C18" s="65">
        <f>VLOOKUP($A18,'Return Data'!$B$7:$R$2700,4,0)</f>
        <v>50.493299999999998</v>
      </c>
      <c r="D18" s="65">
        <f>VLOOKUP($A18,'Return Data'!$B$7:$R$2700,10,0)</f>
        <v>13.499000000000001</v>
      </c>
      <c r="E18" s="66">
        <f t="shared" ref="E18:E26" si="8">RANK(D18,D$8:D$31,0)</f>
        <v>12</v>
      </c>
      <c r="F18" s="65">
        <f>VLOOKUP($A18,'Return Data'!$B$7:$R$2700,11,0)</f>
        <v>19.538399999999999</v>
      </c>
      <c r="G18" s="66">
        <f t="shared" ref="G18:G26" si="9">RANK(F18,F$8:F$31,0)</f>
        <v>14</v>
      </c>
      <c r="H18" s="65">
        <f>VLOOKUP($A18,'Return Data'!$B$7:$R$2700,12,0)</f>
        <v>2.2667000000000002</v>
      </c>
      <c r="I18" s="66">
        <f t="shared" ref="I18:I26" si="10">RANK(H18,H$8:H$31,0)</f>
        <v>19</v>
      </c>
      <c r="J18" s="65">
        <f>VLOOKUP($A18,'Return Data'!$B$7:$R$2700,13,0)</f>
        <v>6.2244999999999999</v>
      </c>
      <c r="K18" s="66">
        <f t="shared" ref="K18:K26" si="11">RANK(J18,J$8:J$31,0)</f>
        <v>15</v>
      </c>
      <c r="L18" s="65">
        <f>VLOOKUP($A18,'Return Data'!$B$7:$R$2700,17,0)</f>
        <v>6.8958000000000004</v>
      </c>
      <c r="M18" s="66">
        <f t="shared" si="4"/>
        <v>15</v>
      </c>
      <c r="N18" s="65">
        <f>VLOOKUP($A18,'Return Data'!$B$7:$R$2700,14,0)</f>
        <v>4.4147999999999996</v>
      </c>
      <c r="O18" s="66">
        <f t="shared" si="5"/>
        <v>15</v>
      </c>
      <c r="P18" s="65">
        <f>VLOOKUP($A18,'Return Data'!$B$7:$R$2700,15,0)</f>
        <v>6.9470000000000001</v>
      </c>
      <c r="Q18" s="66">
        <f t="shared" si="6"/>
        <v>14</v>
      </c>
      <c r="R18" s="65">
        <f>VLOOKUP($A18,'Return Data'!$B$7:$R$2700,16,0)</f>
        <v>8.6425000000000001</v>
      </c>
      <c r="S18" s="67">
        <f t="shared" si="7"/>
        <v>14</v>
      </c>
    </row>
    <row r="19" spans="1:19" x14ac:dyDescent="0.3">
      <c r="A19" s="63" t="s">
        <v>1718</v>
      </c>
      <c r="B19" s="64">
        <f>VLOOKUP($A19,'Return Data'!$B$7:$R$2700,3,0)</f>
        <v>44118</v>
      </c>
      <c r="C19" s="65">
        <f>VLOOKUP($A19,'Return Data'!$B$7:$R$2700,4,0)</f>
        <v>43.116999999999997</v>
      </c>
      <c r="D19" s="65">
        <f>VLOOKUP($A19,'Return Data'!$B$7:$R$2700,10,0)</f>
        <v>14.2927</v>
      </c>
      <c r="E19" s="66">
        <f t="shared" si="8"/>
        <v>10</v>
      </c>
      <c r="F19" s="65">
        <f>VLOOKUP($A19,'Return Data'!$B$7:$R$2700,11,0)</f>
        <v>23.022400000000001</v>
      </c>
      <c r="G19" s="66">
        <f t="shared" si="9"/>
        <v>8</v>
      </c>
      <c r="H19" s="65">
        <f>VLOOKUP($A19,'Return Data'!$B$7:$R$2700,12,0)</f>
        <v>8.4532000000000007</v>
      </c>
      <c r="I19" s="66">
        <f t="shared" si="10"/>
        <v>8</v>
      </c>
      <c r="J19" s="65">
        <f>VLOOKUP($A19,'Return Data'!$B$7:$R$2700,13,0)</f>
        <v>10.1655</v>
      </c>
      <c r="K19" s="66">
        <f t="shared" si="11"/>
        <v>7</v>
      </c>
      <c r="L19" s="65">
        <f>VLOOKUP($A19,'Return Data'!$B$7:$R$2700,17,0)</f>
        <v>10.286899999999999</v>
      </c>
      <c r="M19" s="66">
        <f t="shared" si="4"/>
        <v>5</v>
      </c>
      <c r="N19" s="65">
        <f>VLOOKUP($A19,'Return Data'!$B$7:$R$2700,14,0)</f>
        <v>6.2369000000000003</v>
      </c>
      <c r="O19" s="66">
        <f t="shared" si="5"/>
        <v>8</v>
      </c>
      <c r="P19" s="65">
        <f>VLOOKUP($A19,'Return Data'!$B$7:$R$2700,15,0)</f>
        <v>7.2961999999999998</v>
      </c>
      <c r="Q19" s="66">
        <f t="shared" si="6"/>
        <v>11</v>
      </c>
      <c r="R19" s="65">
        <f>VLOOKUP($A19,'Return Data'!$B$7:$R$2700,16,0)</f>
        <v>8.5923999999999996</v>
      </c>
      <c r="S19" s="67">
        <f t="shared" si="7"/>
        <v>15</v>
      </c>
    </row>
    <row r="20" spans="1:19" x14ac:dyDescent="0.3">
      <c r="A20" s="63" t="s">
        <v>1719</v>
      </c>
      <c r="B20" s="64">
        <f>VLOOKUP($A20,'Return Data'!$B$7:$R$2700,3,0)</f>
        <v>44118</v>
      </c>
      <c r="C20" s="65">
        <f>VLOOKUP($A20,'Return Data'!$B$7:$R$2700,4,0)</f>
        <v>51.152099999999997</v>
      </c>
      <c r="D20" s="65">
        <f>VLOOKUP($A20,'Return Data'!$B$7:$R$2700,10,0)</f>
        <v>18.896599999999999</v>
      </c>
      <c r="E20" s="66">
        <f t="shared" si="8"/>
        <v>4</v>
      </c>
      <c r="F20" s="65">
        <f>VLOOKUP($A20,'Return Data'!$B$7:$R$2700,11,0)</f>
        <v>22.403600000000001</v>
      </c>
      <c r="G20" s="66">
        <f t="shared" si="9"/>
        <v>9</v>
      </c>
      <c r="H20" s="65">
        <f>VLOOKUP($A20,'Return Data'!$B$7:$R$2700,12,0)</f>
        <v>8.8834</v>
      </c>
      <c r="I20" s="66">
        <f t="shared" si="10"/>
        <v>6</v>
      </c>
      <c r="J20" s="65">
        <f>VLOOKUP($A20,'Return Data'!$B$7:$R$2700,13,0)</f>
        <v>10.706300000000001</v>
      </c>
      <c r="K20" s="66">
        <f t="shared" si="11"/>
        <v>5</v>
      </c>
      <c r="L20" s="65">
        <f>VLOOKUP($A20,'Return Data'!$B$7:$R$2700,17,0)</f>
        <v>10.353999999999999</v>
      </c>
      <c r="M20" s="66">
        <f t="shared" si="4"/>
        <v>4</v>
      </c>
      <c r="N20" s="65">
        <f>VLOOKUP($A20,'Return Data'!$B$7:$R$2700,14,0)</f>
        <v>8.1806999999999999</v>
      </c>
      <c r="O20" s="66">
        <f t="shared" si="5"/>
        <v>3</v>
      </c>
      <c r="P20" s="65">
        <f>VLOOKUP($A20,'Return Data'!$B$7:$R$2700,15,0)</f>
        <v>9.7241999999999997</v>
      </c>
      <c r="Q20" s="66">
        <f t="shared" si="6"/>
        <v>1</v>
      </c>
      <c r="R20" s="65">
        <f>VLOOKUP($A20,'Return Data'!$B$7:$R$2700,16,0)</f>
        <v>10.800800000000001</v>
      </c>
      <c r="S20" s="67">
        <f t="shared" si="7"/>
        <v>1</v>
      </c>
    </row>
    <row r="21" spans="1:19" x14ac:dyDescent="0.3">
      <c r="A21" s="63" t="s">
        <v>1720</v>
      </c>
      <c r="B21" s="64">
        <f>VLOOKUP($A21,'Return Data'!$B$7:$R$2700,3,0)</f>
        <v>44118</v>
      </c>
      <c r="C21" s="65">
        <f>VLOOKUP($A21,'Return Data'!$B$7:$R$2700,4,0)</f>
        <v>25.347899999999999</v>
      </c>
      <c r="D21" s="65">
        <f>VLOOKUP($A21,'Return Data'!$B$7:$R$2700,10,0)</f>
        <v>15.365399999999999</v>
      </c>
      <c r="E21" s="66">
        <f t="shared" si="8"/>
        <v>8</v>
      </c>
      <c r="F21" s="65">
        <f>VLOOKUP($A21,'Return Data'!$B$7:$R$2700,11,0)</f>
        <v>21.452400000000001</v>
      </c>
      <c r="G21" s="66">
        <f t="shared" si="9"/>
        <v>10</v>
      </c>
      <c r="H21" s="65">
        <f>VLOOKUP($A21,'Return Data'!$B$7:$R$2700,12,0)</f>
        <v>6.7363</v>
      </c>
      <c r="I21" s="66">
        <f t="shared" si="10"/>
        <v>10</v>
      </c>
      <c r="J21" s="65">
        <f>VLOOKUP($A21,'Return Data'!$B$7:$R$2700,13,0)</f>
        <v>7.7683</v>
      </c>
      <c r="K21" s="66">
        <f t="shared" si="11"/>
        <v>13</v>
      </c>
      <c r="L21" s="65">
        <f>VLOOKUP($A21,'Return Data'!$B$7:$R$2700,17,0)</f>
        <v>8.9344000000000001</v>
      </c>
      <c r="M21" s="66">
        <f t="shared" si="4"/>
        <v>9</v>
      </c>
      <c r="N21" s="65">
        <f>VLOOKUP($A21,'Return Data'!$B$7:$R$2700,14,0)</f>
        <v>6.0857999999999999</v>
      </c>
      <c r="O21" s="66">
        <f t="shared" si="5"/>
        <v>9</v>
      </c>
      <c r="P21" s="65">
        <f>VLOOKUP($A21,'Return Data'!$B$7:$R$2700,15,0)</f>
        <v>7.6874000000000002</v>
      </c>
      <c r="Q21" s="66">
        <f t="shared" si="6"/>
        <v>7</v>
      </c>
      <c r="R21" s="65">
        <f>VLOOKUP($A21,'Return Data'!$B$7:$R$2700,16,0)</f>
        <v>9.0465999999999998</v>
      </c>
      <c r="S21" s="67">
        <f t="shared" si="7"/>
        <v>8</v>
      </c>
    </row>
    <row r="22" spans="1:19" x14ac:dyDescent="0.3">
      <c r="A22" s="63" t="s">
        <v>1721</v>
      </c>
      <c r="B22" s="64">
        <f>VLOOKUP($A22,'Return Data'!$B$7:$R$2700,3,0)</f>
        <v>44118</v>
      </c>
      <c r="C22" s="65">
        <f>VLOOKUP($A22,'Return Data'!$B$7:$R$2700,4,0)</f>
        <v>15.2827</v>
      </c>
      <c r="D22" s="65">
        <f>VLOOKUP($A22,'Return Data'!$B$7:$R$2700,10,0)</f>
        <v>11.2662</v>
      </c>
      <c r="E22" s="66">
        <f t="shared" si="8"/>
        <v>15</v>
      </c>
      <c r="F22" s="65">
        <f>VLOOKUP($A22,'Return Data'!$B$7:$R$2700,11,0)</f>
        <v>13.7151</v>
      </c>
      <c r="G22" s="66">
        <f t="shared" si="9"/>
        <v>20</v>
      </c>
      <c r="H22" s="65">
        <f>VLOOKUP($A22,'Return Data'!$B$7:$R$2700,12,0)</f>
        <v>2.7353999999999998</v>
      </c>
      <c r="I22" s="66">
        <f t="shared" si="10"/>
        <v>17</v>
      </c>
      <c r="J22" s="65">
        <f>VLOOKUP($A22,'Return Data'!$B$7:$R$2700,13,0)</f>
        <v>5.6397000000000004</v>
      </c>
      <c r="K22" s="66">
        <f t="shared" si="11"/>
        <v>16</v>
      </c>
      <c r="L22" s="65">
        <f>VLOOKUP($A22,'Return Data'!$B$7:$R$2700,17,0)</f>
        <v>6.7245999999999997</v>
      </c>
      <c r="M22" s="66">
        <f t="shared" si="4"/>
        <v>16</v>
      </c>
      <c r="N22" s="65">
        <f>VLOOKUP($A22,'Return Data'!$B$7:$R$2700,14,0)</f>
        <v>7.8554000000000004</v>
      </c>
      <c r="O22" s="66">
        <f t="shared" si="5"/>
        <v>4</v>
      </c>
      <c r="P22" s="65"/>
      <c r="Q22" s="66"/>
      <c r="R22" s="65">
        <f>VLOOKUP($A22,'Return Data'!$B$7:$R$2700,16,0)</f>
        <v>9.0973000000000006</v>
      </c>
      <c r="S22" s="67">
        <f t="shared" si="7"/>
        <v>7</v>
      </c>
    </row>
    <row r="23" spans="1:19" x14ac:dyDescent="0.3">
      <c r="A23" s="63" t="s">
        <v>1722</v>
      </c>
      <c r="B23" s="64">
        <f>VLOOKUP($A23,'Return Data'!$B$7:$R$2700,3,0)</f>
        <v>44118</v>
      </c>
      <c r="C23" s="65">
        <f>VLOOKUP($A23,'Return Data'!$B$7:$R$2700,4,0)</f>
        <v>38.438099999999999</v>
      </c>
      <c r="D23" s="65">
        <f>VLOOKUP($A23,'Return Data'!$B$7:$R$2700,10,0)</f>
        <v>18.1281</v>
      </c>
      <c r="E23" s="66">
        <f t="shared" si="8"/>
        <v>5</v>
      </c>
      <c r="F23" s="65">
        <f>VLOOKUP($A23,'Return Data'!$B$7:$R$2700,11,0)</f>
        <v>26.652100000000001</v>
      </c>
      <c r="G23" s="66">
        <f t="shared" si="9"/>
        <v>3</v>
      </c>
      <c r="H23" s="65">
        <f>VLOOKUP($A23,'Return Data'!$B$7:$R$2700,12,0)</f>
        <v>9.9539000000000009</v>
      </c>
      <c r="I23" s="66">
        <f t="shared" si="10"/>
        <v>4</v>
      </c>
      <c r="J23" s="65">
        <f>VLOOKUP($A23,'Return Data'!$B$7:$R$2700,13,0)</f>
        <v>11.4152</v>
      </c>
      <c r="K23" s="66">
        <f t="shared" si="11"/>
        <v>4</v>
      </c>
      <c r="L23" s="65">
        <f>VLOOKUP($A23,'Return Data'!$B$7:$R$2700,17,0)</f>
        <v>11.889900000000001</v>
      </c>
      <c r="M23" s="66">
        <f t="shared" si="4"/>
        <v>3</v>
      </c>
      <c r="N23" s="65">
        <f>VLOOKUP($A23,'Return Data'!$B$7:$R$2700,14,0)</f>
        <v>7.593</v>
      </c>
      <c r="O23" s="66">
        <f t="shared" si="5"/>
        <v>5</v>
      </c>
      <c r="P23" s="65">
        <f>VLOOKUP($A23,'Return Data'!$B$7:$R$2700,15,0)</f>
        <v>9.3916000000000004</v>
      </c>
      <c r="Q23" s="66">
        <f t="shared" si="6"/>
        <v>2</v>
      </c>
      <c r="R23" s="65">
        <f>VLOOKUP($A23,'Return Data'!$B$7:$R$2700,16,0)</f>
        <v>10.069000000000001</v>
      </c>
      <c r="S23" s="67">
        <f t="shared" si="7"/>
        <v>2</v>
      </c>
    </row>
    <row r="24" spans="1:19" x14ac:dyDescent="0.3">
      <c r="A24" s="63" t="s">
        <v>1723</v>
      </c>
      <c r="B24" s="64">
        <f>VLOOKUP($A24,'Return Data'!$B$7:$R$2700,3,0)</f>
        <v>44118</v>
      </c>
      <c r="C24" s="65">
        <f>VLOOKUP($A24,'Return Data'!$B$7:$R$2700,4,0)</f>
        <v>40.387799999999999</v>
      </c>
      <c r="D24" s="65">
        <f>VLOOKUP($A24,'Return Data'!$B$7:$R$2700,10,0)</f>
        <v>11.582000000000001</v>
      </c>
      <c r="E24" s="66">
        <f t="shared" si="8"/>
        <v>14</v>
      </c>
      <c r="F24" s="65">
        <f>VLOOKUP($A24,'Return Data'!$B$7:$R$2700,11,0)</f>
        <v>19.737100000000002</v>
      </c>
      <c r="G24" s="66">
        <f t="shared" si="9"/>
        <v>13</v>
      </c>
      <c r="H24" s="65">
        <f>VLOOKUP($A24,'Return Data'!$B$7:$R$2700,12,0)</f>
        <v>5.9585999999999997</v>
      </c>
      <c r="I24" s="66">
        <f t="shared" si="10"/>
        <v>13</v>
      </c>
      <c r="J24" s="65">
        <f>VLOOKUP($A24,'Return Data'!$B$7:$R$2700,13,0)</f>
        <v>6.8448000000000002</v>
      </c>
      <c r="K24" s="66">
        <f t="shared" si="11"/>
        <v>14</v>
      </c>
      <c r="L24" s="65">
        <f>VLOOKUP($A24,'Return Data'!$B$7:$R$2700,17,0)</f>
        <v>8.6189</v>
      </c>
      <c r="M24" s="66">
        <f t="shared" si="4"/>
        <v>10</v>
      </c>
      <c r="N24" s="65">
        <f>VLOOKUP($A24,'Return Data'!$B$7:$R$2700,14,0)</f>
        <v>6.0270000000000001</v>
      </c>
      <c r="O24" s="66">
        <f t="shared" si="5"/>
        <v>10</v>
      </c>
      <c r="P24" s="65">
        <f>VLOOKUP($A24,'Return Data'!$B$7:$R$2700,15,0)</f>
        <v>7.0014000000000003</v>
      </c>
      <c r="Q24" s="66">
        <f t="shared" si="6"/>
        <v>13</v>
      </c>
      <c r="R24" s="65">
        <f>VLOOKUP($A24,'Return Data'!$B$7:$R$2700,16,0)</f>
        <v>7.8486000000000002</v>
      </c>
      <c r="S24" s="67">
        <f t="shared" si="7"/>
        <v>19</v>
      </c>
    </row>
    <row r="25" spans="1:19" x14ac:dyDescent="0.3">
      <c r="A25" s="63" t="s">
        <v>1724</v>
      </c>
      <c r="B25" s="64">
        <f>VLOOKUP($A25,'Return Data'!$B$7:$R$2700,3,0)</f>
        <v>44118</v>
      </c>
      <c r="C25" s="65">
        <f>VLOOKUP($A25,'Return Data'!$B$7:$R$2700,4,0)</f>
        <v>64.813400000000001</v>
      </c>
      <c r="D25" s="65">
        <f>VLOOKUP($A25,'Return Data'!$B$7:$R$2700,10,0)</f>
        <v>9.6395</v>
      </c>
      <c r="E25" s="66">
        <f t="shared" si="8"/>
        <v>20</v>
      </c>
      <c r="F25" s="65">
        <f>VLOOKUP($A25,'Return Data'!$B$7:$R$2700,11,0)</f>
        <v>18.858000000000001</v>
      </c>
      <c r="G25" s="66">
        <f t="shared" si="9"/>
        <v>15</v>
      </c>
      <c r="H25" s="65">
        <f>VLOOKUP($A25,'Return Data'!$B$7:$R$2700,12,0)</f>
        <v>8.8813999999999993</v>
      </c>
      <c r="I25" s="66">
        <f t="shared" si="10"/>
        <v>7</v>
      </c>
      <c r="J25" s="65">
        <f>VLOOKUP($A25,'Return Data'!$B$7:$R$2700,13,0)</f>
        <v>9.2482000000000006</v>
      </c>
      <c r="K25" s="66">
        <f t="shared" si="11"/>
        <v>8</v>
      </c>
      <c r="L25" s="65">
        <f>VLOOKUP($A25,'Return Data'!$B$7:$R$2700,17,0)</f>
        <v>9.6644000000000005</v>
      </c>
      <c r="M25" s="66">
        <f t="shared" si="4"/>
        <v>6</v>
      </c>
      <c r="N25" s="65">
        <f>VLOOKUP($A25,'Return Data'!$B$7:$R$2700,14,0)</f>
        <v>7.2371999999999996</v>
      </c>
      <c r="O25" s="66">
        <f t="shared" si="5"/>
        <v>7</v>
      </c>
      <c r="P25" s="65">
        <f>VLOOKUP($A25,'Return Data'!$B$7:$R$2700,15,0)</f>
        <v>7.4969000000000001</v>
      </c>
      <c r="Q25" s="66">
        <f t="shared" si="6"/>
        <v>8</v>
      </c>
      <c r="R25" s="65">
        <f>VLOOKUP($A25,'Return Data'!$B$7:$R$2700,16,0)</f>
        <v>8.1159999999999997</v>
      </c>
      <c r="S25" s="67">
        <f t="shared" si="7"/>
        <v>18</v>
      </c>
    </row>
    <row r="26" spans="1:19" x14ac:dyDescent="0.3">
      <c r="A26" s="63" t="s">
        <v>1725</v>
      </c>
      <c r="B26" s="64">
        <f>VLOOKUP($A26,'Return Data'!$B$7:$R$2700,3,0)</f>
        <v>44118</v>
      </c>
      <c r="C26" s="65">
        <f>VLOOKUP($A26,'Return Data'!$B$7:$R$2700,4,0)</f>
        <v>41.237299999999998</v>
      </c>
      <c r="D26" s="65">
        <f>VLOOKUP($A26,'Return Data'!$B$7:$R$2700,10,0)</f>
        <v>10.619300000000001</v>
      </c>
      <c r="E26" s="66">
        <f t="shared" si="8"/>
        <v>17</v>
      </c>
      <c r="F26" s="65">
        <f>VLOOKUP($A26,'Return Data'!$B$7:$R$2700,11,0)</f>
        <v>12.160399999999999</v>
      </c>
      <c r="G26" s="66">
        <f t="shared" si="9"/>
        <v>21</v>
      </c>
      <c r="H26" s="65">
        <f>VLOOKUP($A26,'Return Data'!$B$7:$R$2700,12,0)</f>
        <v>-15.639200000000001</v>
      </c>
      <c r="I26" s="66">
        <f t="shared" si="10"/>
        <v>21</v>
      </c>
      <c r="J26" s="65">
        <f>VLOOKUP($A26,'Return Data'!$B$7:$R$2700,13,0)</f>
        <v>-10.146100000000001</v>
      </c>
      <c r="K26" s="66">
        <f t="shared" si="11"/>
        <v>21</v>
      </c>
      <c r="L26" s="65">
        <f>VLOOKUP($A26,'Return Data'!$B$7:$R$2700,17,0)</f>
        <v>-2.7913999999999999</v>
      </c>
      <c r="M26" s="66">
        <f t="shared" si="4"/>
        <v>21</v>
      </c>
      <c r="N26" s="65">
        <f>VLOOKUP($A26,'Return Data'!$B$7:$R$2700,14,0)</f>
        <v>-1.0895999999999999</v>
      </c>
      <c r="O26" s="66">
        <f t="shared" si="5"/>
        <v>21</v>
      </c>
      <c r="P26" s="65">
        <f>VLOOKUP($A26,'Return Data'!$B$7:$R$2700,15,0)</f>
        <v>3.2854999999999999</v>
      </c>
      <c r="Q26" s="66">
        <f t="shared" si="6"/>
        <v>20</v>
      </c>
      <c r="R26" s="65">
        <f>VLOOKUP($A26,'Return Data'!$B$7:$R$2700,16,0)</f>
        <v>6.4112</v>
      </c>
      <c r="S26" s="67">
        <f t="shared" si="7"/>
        <v>22</v>
      </c>
    </row>
    <row r="27" spans="1:19" x14ac:dyDescent="0.3">
      <c r="A27" s="63" t="s">
        <v>1726</v>
      </c>
      <c r="B27" s="64"/>
      <c r="C27" s="65"/>
      <c r="D27" s="65"/>
      <c r="E27" s="66"/>
      <c r="F27" s="65"/>
      <c r="G27" s="66"/>
      <c r="H27" s="65"/>
      <c r="I27" s="66"/>
      <c r="J27" s="65"/>
      <c r="K27" s="66"/>
      <c r="L27" s="65"/>
      <c r="M27" s="66"/>
      <c r="N27" s="65"/>
      <c r="O27" s="66"/>
      <c r="P27" s="65"/>
      <c r="Q27" s="66"/>
      <c r="R27" s="65"/>
      <c r="S27" s="67"/>
    </row>
    <row r="28" spans="1:19" x14ac:dyDescent="0.3">
      <c r="A28" s="63" t="s">
        <v>1727</v>
      </c>
      <c r="B28" s="64">
        <f>VLOOKUP($A28,'Return Data'!$B$7:$R$2700,3,0)</f>
        <v>44118</v>
      </c>
      <c r="C28" s="65">
        <f>VLOOKUP($A28,'Return Data'!$B$7:$R$2700,4,0)</f>
        <v>46.438200000000002</v>
      </c>
      <c r="D28" s="65">
        <f>VLOOKUP($A28,'Return Data'!$B$7:$R$2700,10,0)</f>
        <v>16.1416</v>
      </c>
      <c r="E28" s="66">
        <f>RANK(D28,D$8:D$31,0)</f>
        <v>7</v>
      </c>
      <c r="F28" s="65">
        <f>VLOOKUP($A28,'Return Data'!$B$7:$R$2700,11,0)</f>
        <v>24.703800000000001</v>
      </c>
      <c r="G28" s="66">
        <f>RANK(F28,F$8:F$31,0)</f>
        <v>6</v>
      </c>
      <c r="H28" s="65">
        <f>VLOOKUP($A28,'Return Data'!$B$7:$R$2700,12,0)</f>
        <v>7.3769999999999998</v>
      </c>
      <c r="I28" s="66">
        <f>RANK(H28,H$8:H$31,0)</f>
        <v>9</v>
      </c>
      <c r="J28" s="65">
        <f>VLOOKUP($A28,'Return Data'!$B$7:$R$2700,13,0)</f>
        <v>8.0319000000000003</v>
      </c>
      <c r="K28" s="66">
        <f>RANK(J28,J$8:J$31,0)</f>
        <v>11</v>
      </c>
      <c r="L28" s="65">
        <f>VLOOKUP($A28,'Return Data'!$B$7:$R$2700,17,0)</f>
        <v>9.2624999999999993</v>
      </c>
      <c r="M28" s="66">
        <f t="shared" si="4"/>
        <v>8</v>
      </c>
      <c r="N28" s="65">
        <f>VLOOKUP($A28,'Return Data'!$B$7:$R$2700,14,0)</f>
        <v>5.2808999999999999</v>
      </c>
      <c r="O28" s="66">
        <f t="shared" si="5"/>
        <v>13</v>
      </c>
      <c r="P28" s="65">
        <f>VLOOKUP($A28,'Return Data'!$B$7:$R$2700,15,0)</f>
        <v>7.8468999999999998</v>
      </c>
      <c r="Q28" s="66">
        <f t="shared" si="6"/>
        <v>6</v>
      </c>
      <c r="R28" s="65">
        <f>VLOOKUP($A28,'Return Data'!$B$7:$R$2700,16,0)</f>
        <v>8.9501000000000008</v>
      </c>
      <c r="S28" s="67">
        <f t="shared" si="7"/>
        <v>10</v>
      </c>
    </row>
    <row r="29" spans="1:19" x14ac:dyDescent="0.3">
      <c r="A29" s="63" t="s">
        <v>1728</v>
      </c>
      <c r="B29" s="64">
        <f>VLOOKUP($A29,'Return Data'!$B$7:$R$2700,3,0)</f>
        <v>44118</v>
      </c>
      <c r="C29" s="65">
        <f>VLOOKUP($A29,'Return Data'!$B$7:$R$2700,4,0)</f>
        <v>21.071100000000001</v>
      </c>
      <c r="D29" s="65">
        <f>VLOOKUP($A29,'Return Data'!$B$7:$R$2700,10,0)</f>
        <v>8.8170999999999999</v>
      </c>
      <c r="E29" s="66">
        <f>RANK(D29,D$8:D$31,0)</f>
        <v>21</v>
      </c>
      <c r="F29" s="65">
        <f>VLOOKUP($A29,'Return Data'!$B$7:$R$2700,11,0)</f>
        <v>18.540900000000001</v>
      </c>
      <c r="G29" s="66">
        <f>RANK(F29,F$8:F$31,0)</f>
        <v>16</v>
      </c>
      <c r="H29" s="65">
        <f>VLOOKUP($A29,'Return Data'!$B$7:$R$2700,12,0)</f>
        <v>4.7088000000000001</v>
      </c>
      <c r="I29" s="66">
        <f>RANK(H29,H$8:H$31,0)</f>
        <v>14</v>
      </c>
      <c r="J29" s="65">
        <f>VLOOKUP($A29,'Return Data'!$B$7:$R$2700,13,0)</f>
        <v>7.7929000000000004</v>
      </c>
      <c r="K29" s="66">
        <f>RANK(J29,J$8:J$31,0)</f>
        <v>12</v>
      </c>
      <c r="L29" s="65">
        <f>VLOOKUP($A29,'Return Data'!$B$7:$R$2700,17,0)</f>
        <v>4.4893999999999998</v>
      </c>
      <c r="M29" s="66">
        <f t="shared" si="4"/>
        <v>18</v>
      </c>
      <c r="N29" s="65">
        <f>VLOOKUP($A29,'Return Data'!$B$7:$R$2700,14,0)</f>
        <v>3.2006000000000001</v>
      </c>
      <c r="O29" s="66">
        <f t="shared" si="5"/>
        <v>18</v>
      </c>
      <c r="P29" s="65">
        <f>VLOOKUP($A29,'Return Data'!$B$7:$R$2700,15,0)</f>
        <v>6.2022000000000004</v>
      </c>
      <c r="Q29" s="66">
        <f t="shared" si="6"/>
        <v>18</v>
      </c>
      <c r="R29" s="65">
        <f>VLOOKUP($A29,'Return Data'!$B$7:$R$2700,16,0)</f>
        <v>7.5293999999999999</v>
      </c>
      <c r="S29" s="67">
        <f t="shared" si="7"/>
        <v>20</v>
      </c>
    </row>
    <row r="30" spans="1:19" x14ac:dyDescent="0.3">
      <c r="A30" s="63" t="s">
        <v>1729</v>
      </c>
      <c r="B30" s="64">
        <f>VLOOKUP($A30,'Return Data'!$B$7:$R$2700,3,0)</f>
        <v>44118</v>
      </c>
      <c r="C30" s="65">
        <f>VLOOKUP($A30,'Return Data'!$B$7:$R$2700,4,0)</f>
        <v>1.1963999999999999</v>
      </c>
      <c r="D30" s="65">
        <f>VLOOKUP($A30,'Return Data'!$B$7:$R$2700,10,0)</f>
        <v>8.6056000000000008</v>
      </c>
      <c r="E30" s="66">
        <f>RANK(D30,D$8:D$31,0)</f>
        <v>22</v>
      </c>
      <c r="F30" s="65">
        <f>VLOOKUP($A30,'Return Data'!$B$7:$R$2700,11,0)</f>
        <v>8.7964000000000002</v>
      </c>
      <c r="G30" s="66">
        <f>RANK(F30,F$8:F$31,0)</f>
        <v>22</v>
      </c>
      <c r="H30" s="65"/>
      <c r="I30" s="66"/>
      <c r="J30" s="65"/>
      <c r="K30" s="66"/>
      <c r="L30" s="65"/>
      <c r="M30" s="66"/>
      <c r="N30" s="65"/>
      <c r="O30" s="66"/>
      <c r="P30" s="65"/>
      <c r="Q30" s="66"/>
      <c r="R30" s="65">
        <f>VLOOKUP($A30,'Return Data'!$B$7:$R$2700,16,0)</f>
        <v>8.8653999999999993</v>
      </c>
      <c r="S30" s="67">
        <f t="shared" si="7"/>
        <v>12</v>
      </c>
    </row>
    <row r="31" spans="1:19" x14ac:dyDescent="0.3">
      <c r="A31" s="63" t="s">
        <v>1730</v>
      </c>
      <c r="B31" s="64">
        <f>VLOOKUP($A31,'Return Data'!$B$7:$R$2700,3,0)</f>
        <v>44118</v>
      </c>
      <c r="C31" s="65">
        <f>VLOOKUP($A31,'Return Data'!$B$7:$R$2700,4,0)</f>
        <v>44.8123</v>
      </c>
      <c r="D31" s="65">
        <f>VLOOKUP($A31,'Return Data'!$B$7:$R$2700,10,0)</f>
        <v>20.363499999999998</v>
      </c>
      <c r="E31" s="66">
        <f>RANK(D31,D$8:D$31,0)</f>
        <v>3</v>
      </c>
      <c r="F31" s="65">
        <f>VLOOKUP($A31,'Return Data'!$B$7:$R$2700,11,0)</f>
        <v>27.641999999999999</v>
      </c>
      <c r="G31" s="66">
        <f>RANK(F31,F$8:F$31,0)</f>
        <v>2</v>
      </c>
      <c r="H31" s="65">
        <f>VLOOKUP($A31,'Return Data'!$B$7:$R$2700,12,0)</f>
        <v>3.0038</v>
      </c>
      <c r="I31" s="66">
        <f>RANK(H31,H$8:H$31,0)</f>
        <v>15</v>
      </c>
      <c r="J31" s="65">
        <f>VLOOKUP($A31,'Return Data'!$B$7:$R$2700,13,0)</f>
        <v>5.2354000000000003</v>
      </c>
      <c r="K31" s="66">
        <f>RANK(J31,J$8:J$31,0)</f>
        <v>18</v>
      </c>
      <c r="L31" s="65">
        <f>VLOOKUP($A31,'Return Data'!$B$7:$R$2700,17,0)</f>
        <v>4.4549000000000003</v>
      </c>
      <c r="M31" s="66">
        <f t="shared" si="4"/>
        <v>19</v>
      </c>
      <c r="N31" s="65">
        <f>VLOOKUP($A31,'Return Data'!$B$7:$R$2700,14,0)</f>
        <v>3.9533</v>
      </c>
      <c r="O31" s="66">
        <f t="shared" si="5"/>
        <v>17</v>
      </c>
      <c r="P31" s="65">
        <f>VLOOKUP($A31,'Return Data'!$B$7:$R$2700,15,0)</f>
        <v>6.7325999999999997</v>
      </c>
      <c r="Q31" s="66">
        <f t="shared" si="6"/>
        <v>16</v>
      </c>
      <c r="R31" s="65">
        <f>VLOOKUP($A31,'Return Data'!$B$7:$R$2700,16,0)</f>
        <v>8.8598999999999997</v>
      </c>
      <c r="S31" s="67">
        <f>RANK(R31,R$8:R$31,0)</f>
        <v>13</v>
      </c>
    </row>
    <row r="32" spans="1:19" x14ac:dyDescent="0.3">
      <c r="A32" s="69"/>
      <c r="B32" s="70"/>
      <c r="C32" s="70"/>
      <c r="D32" s="71"/>
      <c r="E32" s="70"/>
      <c r="F32" s="71"/>
      <c r="G32" s="70"/>
      <c r="H32" s="71"/>
      <c r="I32" s="70"/>
      <c r="J32" s="71"/>
      <c r="K32" s="70"/>
      <c r="L32" s="71"/>
      <c r="M32" s="70"/>
      <c r="N32" s="71"/>
      <c r="O32" s="70"/>
      <c r="P32" s="71"/>
      <c r="Q32" s="70"/>
      <c r="R32" s="71"/>
      <c r="S32" s="72"/>
    </row>
    <row r="33" spans="1:19" x14ac:dyDescent="0.3">
      <c r="A33" s="73" t="s">
        <v>27</v>
      </c>
      <c r="B33" s="74"/>
      <c r="C33" s="74"/>
      <c r="D33" s="75">
        <f>AVERAGE(D8:D31)</f>
        <v>14.149095454545449</v>
      </c>
      <c r="E33" s="74"/>
      <c r="F33" s="75">
        <f>AVERAGE(F8:F31)</f>
        <v>20.488363636363637</v>
      </c>
      <c r="G33" s="74"/>
      <c r="H33" s="75">
        <f>AVERAGE(H8:H31)</f>
        <v>5.6381333333333332</v>
      </c>
      <c r="I33" s="74"/>
      <c r="J33" s="75">
        <f>AVERAGE(J8:J31)</f>
        <v>7.4924523809523809</v>
      </c>
      <c r="K33" s="74"/>
      <c r="L33" s="75">
        <f>AVERAGE(L8:L31)</f>
        <v>7.638857142857141</v>
      </c>
      <c r="M33" s="74"/>
      <c r="N33" s="75">
        <f>AVERAGE(N8:N31)</f>
        <v>5.4290476190476191</v>
      </c>
      <c r="O33" s="74"/>
      <c r="P33" s="75">
        <f>AVERAGE(P8:P31)</f>
        <v>7.3163599999999986</v>
      </c>
      <c r="Q33" s="74"/>
      <c r="R33" s="75">
        <f>AVERAGE(R8:R31)</f>
        <v>8.7806863636363648</v>
      </c>
      <c r="S33" s="76"/>
    </row>
    <row r="34" spans="1:19" x14ac:dyDescent="0.3">
      <c r="A34" s="73" t="s">
        <v>28</v>
      </c>
      <c r="B34" s="74"/>
      <c r="C34" s="74"/>
      <c r="D34" s="75">
        <f>MIN(D8:D31)</f>
        <v>8.6056000000000008</v>
      </c>
      <c r="E34" s="74"/>
      <c r="F34" s="75">
        <f>MIN(F8:F31)</f>
        <v>8.7964000000000002</v>
      </c>
      <c r="G34" s="74"/>
      <c r="H34" s="75">
        <f>MIN(H8:H31)</f>
        <v>-15.639200000000001</v>
      </c>
      <c r="I34" s="74"/>
      <c r="J34" s="75">
        <f>MIN(J8:J31)</f>
        <v>-10.146100000000001</v>
      </c>
      <c r="K34" s="74"/>
      <c r="L34" s="75">
        <f>MIN(L8:L31)</f>
        <v>-2.7913999999999999</v>
      </c>
      <c r="M34" s="74"/>
      <c r="N34" s="75">
        <f>MIN(N8:N31)</f>
        <v>-1.0895999999999999</v>
      </c>
      <c r="O34" s="74"/>
      <c r="P34" s="75">
        <f>MIN(P8:P31)</f>
        <v>3.2854999999999999</v>
      </c>
      <c r="Q34" s="74"/>
      <c r="R34" s="75">
        <f>MIN(R8:R31)</f>
        <v>6.4112</v>
      </c>
      <c r="S34" s="76"/>
    </row>
    <row r="35" spans="1:19" ht="15" thickBot="1" x14ac:dyDescent="0.35">
      <c r="A35" s="77" t="s">
        <v>29</v>
      </c>
      <c r="B35" s="78"/>
      <c r="C35" s="78"/>
      <c r="D35" s="79">
        <f>MAX(D8:D31)</f>
        <v>25.458500000000001</v>
      </c>
      <c r="E35" s="78"/>
      <c r="F35" s="79">
        <f>MAX(F8:F31)</f>
        <v>28.540900000000001</v>
      </c>
      <c r="G35" s="78"/>
      <c r="H35" s="79">
        <f>MAX(H8:H31)</f>
        <v>13.2652</v>
      </c>
      <c r="I35" s="78"/>
      <c r="J35" s="79">
        <f>MAX(J8:J31)</f>
        <v>12.701000000000001</v>
      </c>
      <c r="K35" s="78"/>
      <c r="L35" s="79">
        <f>MAX(L8:L31)</f>
        <v>13.5977</v>
      </c>
      <c r="M35" s="78"/>
      <c r="N35" s="79">
        <f>MAX(N8:N31)</f>
        <v>9.2155000000000005</v>
      </c>
      <c r="O35" s="78"/>
      <c r="P35" s="79">
        <f>MAX(P8:P31)</f>
        <v>9.7241999999999997</v>
      </c>
      <c r="Q35" s="78"/>
      <c r="R35" s="79">
        <f>MAX(R8:R31)</f>
        <v>10.800800000000001</v>
      </c>
      <c r="S35" s="80"/>
    </row>
    <row r="36" spans="1:19" x14ac:dyDescent="0.3">
      <c r="A36" s="112" t="s">
        <v>434</v>
      </c>
    </row>
    <row r="37" spans="1:19" x14ac:dyDescent="0.3">
      <c r="A37" s="14" t="s">
        <v>340</v>
      </c>
    </row>
  </sheetData>
  <sheetProtection algorithmName="SHA-512" hashValue="KfbQ8u1zsrv48cPRXvzsv+Weo47CJfh8MTVzUNQeQOljPjusddEFBbGXI3R+YSJfLkDF8CR2qKmHD/4kBWP4MQ==" saltValue="j9XRoJJG2jO+Oo4SgevAD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75AF2DD7-D42E-4AF8-B6EE-BB715E053AF2}"/>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FC91C9-A042-4ECC-93CF-B3E376ECF056}">
  <sheetPr codeName="Sheet26"/>
  <dimension ref="A1:T37"/>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8" t="s">
        <v>347</v>
      </c>
    </row>
    <row r="3" spans="1:20" ht="15" thickBot="1" x14ac:dyDescent="0.35">
      <c r="A3" s="149"/>
    </row>
    <row r="4" spans="1:20" ht="15" thickBot="1" x14ac:dyDescent="0.35"/>
    <row r="5" spans="1:20" x14ac:dyDescent="0.3">
      <c r="A5" s="29" t="s">
        <v>1705</v>
      </c>
      <c r="B5" s="146" t="s">
        <v>8</v>
      </c>
      <c r="C5" s="146" t="s">
        <v>9</v>
      </c>
      <c r="D5" s="152" t="s">
        <v>1</v>
      </c>
      <c r="E5" s="152"/>
      <c r="F5" s="152" t="s">
        <v>2</v>
      </c>
      <c r="G5" s="152"/>
      <c r="H5" s="152" t="s">
        <v>3</v>
      </c>
      <c r="I5" s="152"/>
      <c r="J5" s="152" t="s">
        <v>4</v>
      </c>
      <c r="K5" s="152"/>
      <c r="L5" s="152" t="s">
        <v>382</v>
      </c>
      <c r="M5" s="152"/>
      <c r="N5" s="152" t="s">
        <v>5</v>
      </c>
      <c r="O5" s="152"/>
      <c r="P5" s="152" t="s">
        <v>6</v>
      </c>
      <c r="Q5" s="152"/>
      <c r="R5" s="150" t="s">
        <v>46</v>
      </c>
      <c r="S5" s="151"/>
      <c r="T5" s="12"/>
    </row>
    <row r="6" spans="1:20" x14ac:dyDescent="0.3">
      <c r="A6" s="17" t="s">
        <v>7</v>
      </c>
      <c r="B6" s="147"/>
      <c r="C6" s="147"/>
      <c r="D6" s="57" t="s">
        <v>0</v>
      </c>
      <c r="E6" s="57" t="s">
        <v>10</v>
      </c>
      <c r="F6" s="57" t="s">
        <v>0</v>
      </c>
      <c r="G6" s="57" t="s">
        <v>10</v>
      </c>
      <c r="H6" s="57" t="s">
        <v>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1731</v>
      </c>
      <c r="B8" s="64">
        <f>VLOOKUP($A8,'Return Data'!$B$7:$R$2700,3,0)</f>
        <v>44118</v>
      </c>
      <c r="C8" s="65">
        <f>VLOOKUP($A8,'Return Data'!$B$7:$R$2700,4,0)</f>
        <v>40.913600000000002</v>
      </c>
      <c r="D8" s="65">
        <f>VLOOKUP($A8,'Return Data'!$B$7:$R$2700,10,0)</f>
        <v>19.750699999999998</v>
      </c>
      <c r="E8" s="66">
        <f>RANK(D8,D$8:D$31,0)</f>
        <v>2</v>
      </c>
      <c r="F8" s="65">
        <f>VLOOKUP($A8,'Return Data'!$B$7:$R$2700,11,0)</f>
        <v>27.531400000000001</v>
      </c>
      <c r="G8" s="66">
        <f>RANK(F8,F$8:F$31,0)</f>
        <v>1</v>
      </c>
      <c r="H8" s="65">
        <f>VLOOKUP($A8,'Return Data'!$B$7:$R$2700,12,0)</f>
        <v>0.4335</v>
      </c>
      <c r="I8" s="66">
        <f>RANK(H8,H$8:H$31,0)</f>
        <v>20</v>
      </c>
      <c r="J8" s="65">
        <f>VLOOKUP($A8,'Return Data'!$B$7:$R$2700,13,0)</f>
        <v>2.9588000000000001</v>
      </c>
      <c r="K8" s="66">
        <f>RANK(J8,J$8:J$31,0)</f>
        <v>20</v>
      </c>
      <c r="L8" s="65">
        <f>VLOOKUP($A8,'Return Data'!$B$7:$R$2700,17,0)</f>
        <v>4.9546999999999999</v>
      </c>
      <c r="M8" s="66">
        <f>RANK(L8,L$8:L$31,0)</f>
        <v>17</v>
      </c>
      <c r="N8" s="65">
        <f>VLOOKUP($A8,'Return Data'!$B$7:$R$2700,14,0)</f>
        <v>1.6336999999999999</v>
      </c>
      <c r="O8" s="66">
        <f>RANK(N8,N$8:N$31,0)</f>
        <v>19</v>
      </c>
      <c r="P8" s="65">
        <f>VLOOKUP($A8,'Return Data'!$B$7:$R$2700,15,0)</f>
        <v>6.3959999999999999</v>
      </c>
      <c r="Q8" s="66">
        <f>RANK(P8,P$8:P$31,0)</f>
        <v>9</v>
      </c>
      <c r="R8" s="65">
        <f>VLOOKUP($A8,'Return Data'!$B$7:$R$2700,16,0)</f>
        <v>8.9657999999999998</v>
      </c>
      <c r="S8" s="67">
        <f>RANK(R8,R$8:R$31,0)</f>
        <v>5</v>
      </c>
    </row>
    <row r="9" spans="1:20" x14ac:dyDescent="0.3">
      <c r="A9" s="63" t="s">
        <v>1732</v>
      </c>
      <c r="B9" s="64">
        <f>VLOOKUP($A9,'Return Data'!$B$7:$R$2700,3,0)</f>
        <v>44118</v>
      </c>
      <c r="C9" s="65">
        <f>VLOOKUP($A9,'Return Data'!$B$7:$R$2700,4,0)</f>
        <v>20.8721</v>
      </c>
      <c r="D9" s="65">
        <f>VLOOKUP($A9,'Return Data'!$B$7:$R$2700,10,0)</f>
        <v>12.715999999999999</v>
      </c>
      <c r="E9" s="66">
        <f t="shared" ref="E9:E31" si="0">RANK(D9,D$8:D$31,0)</f>
        <v>11</v>
      </c>
      <c r="F9" s="65">
        <f>VLOOKUP($A9,'Return Data'!$B$7:$R$2700,11,0)</f>
        <v>22.556100000000001</v>
      </c>
      <c r="G9" s="66">
        <f t="shared" ref="G9:G31" si="1">RANK(F9,F$8:F$31,0)</f>
        <v>7</v>
      </c>
      <c r="H9" s="65">
        <f>VLOOKUP($A9,'Return Data'!$B$7:$R$2700,12,0)</f>
        <v>8.8597000000000001</v>
      </c>
      <c r="I9" s="66">
        <f t="shared" ref="I9:I31" si="2">RANK(H9,H$8:H$31,0)</f>
        <v>4</v>
      </c>
      <c r="J9" s="65">
        <f>VLOOKUP($A9,'Return Data'!$B$7:$R$2700,13,0)</f>
        <v>9.5558999999999994</v>
      </c>
      <c r="K9" s="66">
        <f t="shared" ref="K9:K31" si="3">RANK(J9,J$8:J$31,0)</f>
        <v>6</v>
      </c>
      <c r="L9" s="65">
        <f>VLOOKUP($A9,'Return Data'!$B$7:$R$2700,17,0)</f>
        <v>5.9985999999999997</v>
      </c>
      <c r="M9" s="66">
        <f t="shared" ref="M9:M31" si="4">RANK(L9,L$8:L$31,0)</f>
        <v>13</v>
      </c>
      <c r="N9" s="65">
        <f>VLOOKUP($A9,'Return Data'!$B$7:$R$2700,14,0)</f>
        <v>4.6435000000000004</v>
      </c>
      <c r="O9" s="66">
        <f t="shared" ref="O9:O31" si="5">RANK(N9,N$8:N$31,0)</f>
        <v>11</v>
      </c>
      <c r="P9" s="65">
        <f>VLOOKUP($A9,'Return Data'!$B$7:$R$2700,15,0)</f>
        <v>5.9025999999999996</v>
      </c>
      <c r="Q9" s="66">
        <f t="shared" ref="Q9:Q31" si="6">RANK(P9,P$8:P$31,0)</f>
        <v>15</v>
      </c>
      <c r="R9" s="65">
        <f>VLOOKUP($A9,'Return Data'!$B$7:$R$2700,16,0)</f>
        <v>7.4391999999999996</v>
      </c>
      <c r="S9" s="67">
        <f t="shared" ref="S9:S31" si="7">RANK(R9,R$8:R$31,0)</f>
        <v>16</v>
      </c>
    </row>
    <row r="10" spans="1:20" x14ac:dyDescent="0.3">
      <c r="A10" s="63" t="s">
        <v>1733</v>
      </c>
      <c r="B10" s="64">
        <f>VLOOKUP($A10,'Return Data'!$B$7:$R$2700,3,0)</f>
        <v>44118</v>
      </c>
      <c r="C10" s="65">
        <f>VLOOKUP($A10,'Return Data'!$B$7:$R$2700,4,0)</f>
        <v>27.9863</v>
      </c>
      <c r="D10" s="65">
        <f>VLOOKUP($A10,'Return Data'!$B$7:$R$2700,10,0)</f>
        <v>8.9675999999999991</v>
      </c>
      <c r="E10" s="66">
        <f t="shared" si="0"/>
        <v>18</v>
      </c>
      <c r="F10" s="65">
        <f>VLOOKUP($A10,'Return Data'!$B$7:$R$2700,11,0)</f>
        <v>18.840599999999998</v>
      </c>
      <c r="G10" s="66">
        <f t="shared" si="1"/>
        <v>14</v>
      </c>
      <c r="H10" s="65">
        <f>VLOOKUP($A10,'Return Data'!$B$7:$R$2700,12,0)</f>
        <v>12.3729</v>
      </c>
      <c r="I10" s="66">
        <f t="shared" si="2"/>
        <v>1</v>
      </c>
      <c r="J10" s="65">
        <f>VLOOKUP($A10,'Return Data'!$B$7:$R$2700,13,0)</f>
        <v>10.8826</v>
      </c>
      <c r="K10" s="66">
        <f t="shared" si="3"/>
        <v>3</v>
      </c>
      <c r="L10" s="65">
        <f>VLOOKUP($A10,'Return Data'!$B$7:$R$2700,17,0)</f>
        <v>12.680099999999999</v>
      </c>
      <c r="M10" s="66">
        <f t="shared" si="4"/>
        <v>1</v>
      </c>
      <c r="N10" s="65">
        <f>VLOOKUP($A10,'Return Data'!$B$7:$R$2700,14,0)</f>
        <v>8.2622</v>
      </c>
      <c r="O10" s="66">
        <f t="shared" si="5"/>
        <v>1</v>
      </c>
      <c r="P10" s="65">
        <f>VLOOKUP($A10,'Return Data'!$B$7:$R$2700,15,0)</f>
        <v>8.0927000000000007</v>
      </c>
      <c r="Q10" s="66">
        <f t="shared" si="6"/>
        <v>2</v>
      </c>
      <c r="R10" s="65">
        <f>VLOOKUP($A10,'Return Data'!$B$7:$R$2700,16,0)</f>
        <v>6.5968</v>
      </c>
      <c r="S10" s="67">
        <f t="shared" si="7"/>
        <v>20</v>
      </c>
    </row>
    <row r="11" spans="1:20" x14ac:dyDescent="0.3">
      <c r="A11" s="63" t="s">
        <v>1734</v>
      </c>
      <c r="B11" s="64">
        <f>VLOOKUP($A11,'Return Data'!$B$7:$R$2700,3,0)</f>
        <v>44118</v>
      </c>
      <c r="C11" s="65">
        <f>VLOOKUP($A11,'Return Data'!$B$7:$R$2700,4,0)</f>
        <v>31.3186</v>
      </c>
      <c r="D11" s="65">
        <f>VLOOKUP($A11,'Return Data'!$B$7:$R$2700,10,0)</f>
        <v>9.2385999999999999</v>
      </c>
      <c r="E11" s="66">
        <f t="shared" si="0"/>
        <v>17</v>
      </c>
      <c r="F11" s="65">
        <f>VLOOKUP($A11,'Return Data'!$B$7:$R$2700,11,0)</f>
        <v>16.0123</v>
      </c>
      <c r="G11" s="66">
        <f t="shared" si="1"/>
        <v>18</v>
      </c>
      <c r="H11" s="65">
        <f>VLOOKUP($A11,'Return Data'!$B$7:$R$2700,12,0)</f>
        <v>5.1026999999999996</v>
      </c>
      <c r="I11" s="66">
        <f t="shared" si="2"/>
        <v>12</v>
      </c>
      <c r="J11" s="65">
        <f>VLOOKUP($A11,'Return Data'!$B$7:$R$2700,13,0)</f>
        <v>6.7289000000000003</v>
      </c>
      <c r="K11" s="66">
        <f t="shared" si="3"/>
        <v>13</v>
      </c>
      <c r="L11" s="65">
        <f>VLOOKUP($A11,'Return Data'!$B$7:$R$2700,17,0)</f>
        <v>7.7115</v>
      </c>
      <c r="M11" s="66">
        <f t="shared" si="4"/>
        <v>10</v>
      </c>
      <c r="N11" s="65">
        <f>VLOOKUP($A11,'Return Data'!$B$7:$R$2700,14,0)</f>
        <v>5.4393000000000002</v>
      </c>
      <c r="O11" s="66">
        <f t="shared" si="5"/>
        <v>7</v>
      </c>
      <c r="P11" s="65">
        <f>VLOOKUP($A11,'Return Data'!$B$7:$R$2700,15,0)</f>
        <v>6.8788999999999998</v>
      </c>
      <c r="Q11" s="66">
        <f t="shared" si="6"/>
        <v>6</v>
      </c>
      <c r="R11" s="65">
        <f>VLOOKUP($A11,'Return Data'!$B$7:$R$2700,16,0)</f>
        <v>7.3632</v>
      </c>
      <c r="S11" s="67">
        <f t="shared" si="7"/>
        <v>17</v>
      </c>
    </row>
    <row r="12" spans="1:20" x14ac:dyDescent="0.3">
      <c r="A12" s="63" t="s">
        <v>1735</v>
      </c>
      <c r="B12" s="64">
        <f>VLOOKUP($A12,'Return Data'!$B$7:$R$2700,3,0)</f>
        <v>44118</v>
      </c>
      <c r="C12" s="65">
        <f>VLOOKUP($A12,'Return Data'!$B$7:$R$2700,4,0)</f>
        <v>20.630199999999999</v>
      </c>
      <c r="D12" s="65">
        <f>VLOOKUP($A12,'Return Data'!$B$7:$R$2700,10,0)</f>
        <v>24.810500000000001</v>
      </c>
      <c r="E12" s="66">
        <f t="shared" si="0"/>
        <v>1</v>
      </c>
      <c r="F12" s="65">
        <f>VLOOKUP($A12,'Return Data'!$B$7:$R$2700,11,0)</f>
        <v>19.398399999999999</v>
      </c>
      <c r="G12" s="66">
        <f t="shared" si="1"/>
        <v>11</v>
      </c>
      <c r="H12" s="65">
        <f>VLOOKUP($A12,'Return Data'!$B$7:$R$2700,12,0)</f>
        <v>10.1798</v>
      </c>
      <c r="I12" s="66">
        <f t="shared" si="2"/>
        <v>3</v>
      </c>
      <c r="J12" s="65">
        <f>VLOOKUP($A12,'Return Data'!$B$7:$R$2700,13,0)</f>
        <v>11.2875</v>
      </c>
      <c r="K12" s="66">
        <f t="shared" si="3"/>
        <v>2</v>
      </c>
      <c r="L12" s="65">
        <f>VLOOKUP($A12,'Return Data'!$B$7:$R$2700,17,0)</f>
        <v>0.82750000000000001</v>
      </c>
      <c r="M12" s="66">
        <f t="shared" si="4"/>
        <v>20</v>
      </c>
      <c r="N12" s="65">
        <f>VLOOKUP($A12,'Return Data'!$B$7:$R$2700,14,0)</f>
        <v>0.14399999999999999</v>
      </c>
      <c r="O12" s="66">
        <f t="shared" si="5"/>
        <v>20</v>
      </c>
      <c r="P12" s="65">
        <f>VLOOKUP($A12,'Return Data'!$B$7:$R$2700,15,0)</f>
        <v>4.1021999999999998</v>
      </c>
      <c r="Q12" s="66">
        <f t="shared" si="6"/>
        <v>19</v>
      </c>
      <c r="R12" s="65">
        <f>VLOOKUP($A12,'Return Data'!$B$7:$R$2700,16,0)</f>
        <v>6.4512999999999998</v>
      </c>
      <c r="S12" s="67">
        <f t="shared" si="7"/>
        <v>21</v>
      </c>
    </row>
    <row r="13" spans="1:20" x14ac:dyDescent="0.3">
      <c r="A13" s="63" t="s">
        <v>1736</v>
      </c>
      <c r="B13" s="64">
        <f>VLOOKUP($A13,'Return Data'!$B$7:$R$2700,3,0)</f>
        <v>44118</v>
      </c>
      <c r="C13" s="65">
        <f>VLOOKUP($A13,'Return Data'!$B$7:$R$2700,4,0)</f>
        <v>75.370351876374301</v>
      </c>
      <c r="D13" s="65">
        <f>VLOOKUP($A13,'Return Data'!$B$7:$R$2700,10,0)</f>
        <v>14.0411</v>
      </c>
      <c r="E13" s="66">
        <f t="shared" si="0"/>
        <v>9</v>
      </c>
      <c r="F13" s="65">
        <f>VLOOKUP($A13,'Return Data'!$B$7:$R$2700,11,0)</f>
        <v>23.861999999999998</v>
      </c>
      <c r="G13" s="66">
        <f t="shared" si="1"/>
        <v>5</v>
      </c>
      <c r="H13" s="65">
        <f>VLOOKUP($A13,'Return Data'!$B$7:$R$2700,12,0)</f>
        <v>10.4895</v>
      </c>
      <c r="I13" s="66">
        <f t="shared" si="2"/>
        <v>2</v>
      </c>
      <c r="J13" s="65">
        <f>VLOOKUP($A13,'Return Data'!$B$7:$R$2700,13,0)</f>
        <v>11.5175</v>
      </c>
      <c r="K13" s="66">
        <f t="shared" si="3"/>
        <v>1</v>
      </c>
      <c r="L13" s="65">
        <f>VLOOKUP($A13,'Return Data'!$B$7:$R$2700,17,0)</f>
        <v>11.274699999999999</v>
      </c>
      <c r="M13" s="66">
        <f t="shared" si="4"/>
        <v>2</v>
      </c>
      <c r="N13" s="65">
        <f>VLOOKUP($A13,'Return Data'!$B$7:$R$2700,14,0)</f>
        <v>7.3837999999999999</v>
      </c>
      <c r="O13" s="66">
        <f t="shared" si="5"/>
        <v>3</v>
      </c>
      <c r="P13" s="65">
        <f>VLOOKUP($A13,'Return Data'!$B$7:$R$2700,15,0)</f>
        <v>7.3011999999999997</v>
      </c>
      <c r="Q13" s="66">
        <f t="shared" si="6"/>
        <v>4</v>
      </c>
      <c r="R13" s="65">
        <f>VLOOKUP($A13,'Return Data'!$B$7:$R$2700,16,0)</f>
        <v>8.3792000000000009</v>
      </c>
      <c r="S13" s="67">
        <f t="shared" si="7"/>
        <v>11</v>
      </c>
    </row>
    <row r="14" spans="1:20" x14ac:dyDescent="0.3">
      <c r="A14" s="63" t="s">
        <v>1737</v>
      </c>
      <c r="B14" s="64">
        <f>VLOOKUP($A14,'Return Data'!$B$7:$R$2700,3,0)</f>
        <v>44118</v>
      </c>
      <c r="C14" s="65">
        <f>VLOOKUP($A14,'Return Data'!$B$7:$R$2700,4,0)</f>
        <v>38.6967</v>
      </c>
      <c r="D14" s="65">
        <f>VLOOKUP($A14,'Return Data'!$B$7:$R$2700,10,0)</f>
        <v>14.565899999999999</v>
      </c>
      <c r="E14" s="66">
        <f t="shared" si="0"/>
        <v>7</v>
      </c>
      <c r="F14" s="65">
        <f>VLOOKUP($A14,'Return Data'!$B$7:$R$2700,11,0)</f>
        <v>23.314299999999999</v>
      </c>
      <c r="G14" s="66">
        <f t="shared" si="1"/>
        <v>6</v>
      </c>
      <c r="H14" s="65">
        <f>VLOOKUP($A14,'Return Data'!$B$7:$R$2700,12,0)</f>
        <v>4.8888999999999996</v>
      </c>
      <c r="I14" s="66">
        <f t="shared" si="2"/>
        <v>13</v>
      </c>
      <c r="J14" s="65">
        <f>VLOOKUP($A14,'Return Data'!$B$7:$R$2700,13,0)</f>
        <v>6.9477000000000002</v>
      </c>
      <c r="K14" s="66">
        <f t="shared" si="3"/>
        <v>10</v>
      </c>
      <c r="L14" s="65">
        <f>VLOOKUP($A14,'Return Data'!$B$7:$R$2700,17,0)</f>
        <v>5.8428000000000004</v>
      </c>
      <c r="M14" s="66">
        <f t="shared" si="4"/>
        <v>14</v>
      </c>
      <c r="N14" s="65">
        <f>VLOOKUP($A14,'Return Data'!$B$7:$R$2700,14,0)</f>
        <v>2.4369999999999998</v>
      </c>
      <c r="O14" s="66">
        <f t="shared" si="5"/>
        <v>17</v>
      </c>
      <c r="P14" s="65">
        <f>VLOOKUP($A14,'Return Data'!$B$7:$R$2700,15,0)</f>
        <v>5.4263000000000003</v>
      </c>
      <c r="Q14" s="66">
        <f t="shared" si="6"/>
        <v>17</v>
      </c>
      <c r="R14" s="65">
        <f>VLOOKUP($A14,'Return Data'!$B$7:$R$2700,16,0)</f>
        <v>8.6265000000000001</v>
      </c>
      <c r="S14" s="67">
        <f t="shared" si="7"/>
        <v>8</v>
      </c>
    </row>
    <row r="15" spans="1:20" x14ac:dyDescent="0.3">
      <c r="A15" s="63" t="s">
        <v>1738</v>
      </c>
      <c r="B15" s="64">
        <f>VLOOKUP($A15,'Return Data'!$B$7:$R$2700,3,0)</f>
        <v>44118</v>
      </c>
      <c r="C15" s="65">
        <f>VLOOKUP($A15,'Return Data'!$B$7:$R$2700,4,0)</f>
        <v>20.194400000000002</v>
      </c>
      <c r="D15" s="65">
        <f>VLOOKUP($A15,'Return Data'!$B$7:$R$2700,10,0)</f>
        <v>8.5228999999999999</v>
      </c>
      <c r="E15" s="66">
        <f t="shared" si="0"/>
        <v>21</v>
      </c>
      <c r="F15" s="65">
        <f>VLOOKUP($A15,'Return Data'!$B$7:$R$2700,11,0)</f>
        <v>14.594200000000001</v>
      </c>
      <c r="G15" s="66">
        <f t="shared" si="1"/>
        <v>19</v>
      </c>
      <c r="H15" s="65">
        <f>VLOOKUP($A15,'Return Data'!$B$7:$R$2700,12,0)</f>
        <v>1.2323</v>
      </c>
      <c r="I15" s="66">
        <f t="shared" si="2"/>
        <v>18</v>
      </c>
      <c r="J15" s="65">
        <f>VLOOKUP($A15,'Return Data'!$B$7:$R$2700,13,0)</f>
        <v>3.9201999999999999</v>
      </c>
      <c r="K15" s="66">
        <f t="shared" si="3"/>
        <v>18</v>
      </c>
      <c r="L15" s="65">
        <f>VLOOKUP($A15,'Return Data'!$B$7:$R$2700,17,0)</f>
        <v>5.5845000000000002</v>
      </c>
      <c r="M15" s="66">
        <f t="shared" si="4"/>
        <v>15</v>
      </c>
      <c r="N15" s="65">
        <f>VLOOKUP($A15,'Return Data'!$B$7:$R$2700,14,0)</f>
        <v>4.0768000000000004</v>
      </c>
      <c r="O15" s="66">
        <f t="shared" si="5"/>
        <v>14</v>
      </c>
      <c r="P15" s="65">
        <f>VLOOKUP($A15,'Return Data'!$B$7:$R$2700,15,0)</f>
        <v>5.5579000000000001</v>
      </c>
      <c r="Q15" s="66">
        <f t="shared" si="6"/>
        <v>16</v>
      </c>
      <c r="R15" s="65">
        <f>VLOOKUP($A15,'Return Data'!$B$7:$R$2700,16,0)</f>
        <v>7.1195000000000004</v>
      </c>
      <c r="S15" s="67">
        <f t="shared" si="7"/>
        <v>18</v>
      </c>
    </row>
    <row r="16" spans="1:20" x14ac:dyDescent="0.3">
      <c r="A16" s="63" t="s">
        <v>1739</v>
      </c>
      <c r="B16" s="64">
        <f>VLOOKUP($A16,'Return Data'!$B$7:$R$2700,3,0)</f>
        <v>44118</v>
      </c>
      <c r="C16" s="65">
        <f>VLOOKUP($A16,'Return Data'!$B$7:$R$2700,4,0)</f>
        <v>59.682600000000001</v>
      </c>
      <c r="D16" s="65">
        <f>VLOOKUP($A16,'Return Data'!$B$7:$R$2700,10,0)</f>
        <v>10.8139</v>
      </c>
      <c r="E16" s="66">
        <f t="shared" si="0"/>
        <v>14</v>
      </c>
      <c r="F16" s="65">
        <f>VLOOKUP($A16,'Return Data'!$B$7:$R$2700,11,0)</f>
        <v>16.276900000000001</v>
      </c>
      <c r="G16" s="66">
        <f t="shared" si="1"/>
        <v>17</v>
      </c>
      <c r="H16" s="65">
        <f>VLOOKUP($A16,'Return Data'!$B$7:$R$2700,12,0)</f>
        <v>1.3958999999999999</v>
      </c>
      <c r="I16" s="66">
        <f t="shared" si="2"/>
        <v>17</v>
      </c>
      <c r="J16" s="65">
        <f>VLOOKUP($A16,'Return Data'!$B$7:$R$2700,13,0)</f>
        <v>4.2533000000000003</v>
      </c>
      <c r="K16" s="66">
        <f t="shared" si="3"/>
        <v>17</v>
      </c>
      <c r="L16" s="65">
        <f>VLOOKUP($A16,'Return Data'!$B$7:$R$2700,17,0)</f>
        <v>6.4252000000000002</v>
      </c>
      <c r="M16" s="66">
        <f t="shared" si="4"/>
        <v>12</v>
      </c>
      <c r="N16" s="65">
        <f>VLOOKUP($A16,'Return Data'!$B$7:$R$2700,14,0)</f>
        <v>4.4787999999999997</v>
      </c>
      <c r="O16" s="66">
        <f t="shared" si="5"/>
        <v>13</v>
      </c>
      <c r="P16" s="65">
        <f>VLOOKUP($A16,'Return Data'!$B$7:$R$2700,15,0)</f>
        <v>6.0518999999999998</v>
      </c>
      <c r="Q16" s="66">
        <f t="shared" si="6"/>
        <v>13</v>
      </c>
      <c r="R16" s="65">
        <f>VLOOKUP($A16,'Return Data'!$B$7:$R$2700,16,0)</f>
        <v>9.3153000000000006</v>
      </c>
      <c r="S16" s="67">
        <f t="shared" si="7"/>
        <v>3</v>
      </c>
    </row>
    <row r="17" spans="1:19" x14ac:dyDescent="0.3">
      <c r="A17" s="63" t="s">
        <v>1740</v>
      </c>
      <c r="B17" s="64"/>
      <c r="C17" s="65"/>
      <c r="D17" s="65"/>
      <c r="E17" s="66"/>
      <c r="F17" s="65"/>
      <c r="G17" s="66"/>
      <c r="H17" s="65"/>
      <c r="I17" s="66"/>
      <c r="J17" s="65"/>
      <c r="K17" s="66"/>
      <c r="L17" s="65"/>
      <c r="M17" s="66"/>
      <c r="N17" s="65"/>
      <c r="O17" s="66"/>
      <c r="P17" s="65"/>
      <c r="Q17" s="66"/>
      <c r="R17" s="65"/>
      <c r="S17" s="67"/>
    </row>
    <row r="18" spans="1:19" x14ac:dyDescent="0.3">
      <c r="A18" s="63" t="s">
        <v>1741</v>
      </c>
      <c r="B18" s="64">
        <f>VLOOKUP($A18,'Return Data'!$B$7:$R$2700,3,0)</f>
        <v>44118</v>
      </c>
      <c r="C18" s="65">
        <f>VLOOKUP($A18,'Return Data'!$B$7:$R$2700,4,0)</f>
        <v>48.5779</v>
      </c>
      <c r="D18" s="65">
        <f>VLOOKUP($A18,'Return Data'!$B$7:$R$2700,10,0)</f>
        <v>13.078799999999999</v>
      </c>
      <c r="E18" s="66">
        <f t="shared" si="0"/>
        <v>10</v>
      </c>
      <c r="F18" s="65">
        <f>VLOOKUP($A18,'Return Data'!$B$7:$R$2700,11,0)</f>
        <v>19.0778</v>
      </c>
      <c r="G18" s="66">
        <f t="shared" si="1"/>
        <v>13</v>
      </c>
      <c r="H18" s="65">
        <f>VLOOKUP($A18,'Return Data'!$B$7:$R$2700,12,0)</f>
        <v>1.8641000000000001</v>
      </c>
      <c r="I18" s="66">
        <f t="shared" si="2"/>
        <v>16</v>
      </c>
      <c r="J18" s="65">
        <f>VLOOKUP($A18,'Return Data'!$B$7:$R$2700,13,0)</f>
        <v>5.7862999999999998</v>
      </c>
      <c r="K18" s="66">
        <f t="shared" si="3"/>
        <v>15</v>
      </c>
      <c r="L18" s="65">
        <f>VLOOKUP($A18,'Return Data'!$B$7:$R$2700,17,0)</f>
        <v>6.4386000000000001</v>
      </c>
      <c r="M18" s="66">
        <f t="shared" si="4"/>
        <v>11</v>
      </c>
      <c r="N18" s="65">
        <f>VLOOKUP($A18,'Return Data'!$B$7:$R$2700,14,0)</f>
        <v>3.8934000000000002</v>
      </c>
      <c r="O18" s="66">
        <f t="shared" si="5"/>
        <v>15</v>
      </c>
      <c r="P18" s="65">
        <f>VLOOKUP($A18,'Return Data'!$B$7:$R$2700,15,0)</f>
        <v>6.3825000000000003</v>
      </c>
      <c r="Q18" s="66">
        <f t="shared" si="6"/>
        <v>10</v>
      </c>
      <c r="R18" s="65">
        <f>VLOOKUP($A18,'Return Data'!$B$7:$R$2700,16,0)</f>
        <v>9.8566000000000003</v>
      </c>
      <c r="S18" s="67">
        <f t="shared" si="7"/>
        <v>2</v>
      </c>
    </row>
    <row r="19" spans="1:19" x14ac:dyDescent="0.3">
      <c r="A19" s="63" t="s">
        <v>1742</v>
      </c>
      <c r="B19" s="64">
        <f>VLOOKUP($A19,'Return Data'!$B$7:$R$2700,3,0)</f>
        <v>44118</v>
      </c>
      <c r="C19" s="65">
        <f>VLOOKUP($A19,'Return Data'!$B$7:$R$2700,4,0)</f>
        <v>40.648800000000001</v>
      </c>
      <c r="D19" s="65">
        <f>VLOOKUP($A19,'Return Data'!$B$7:$R$2700,10,0)</f>
        <v>12.4284</v>
      </c>
      <c r="E19" s="66">
        <f t="shared" si="0"/>
        <v>12</v>
      </c>
      <c r="F19" s="65">
        <f>VLOOKUP($A19,'Return Data'!$B$7:$R$2700,11,0)</f>
        <v>21.018699999999999</v>
      </c>
      <c r="G19" s="66">
        <f t="shared" si="1"/>
        <v>9</v>
      </c>
      <c r="H19" s="65">
        <f>VLOOKUP($A19,'Return Data'!$B$7:$R$2700,12,0)</f>
        <v>6.5054999999999996</v>
      </c>
      <c r="I19" s="66">
        <f t="shared" si="2"/>
        <v>9</v>
      </c>
      <c r="J19" s="65">
        <f>VLOOKUP($A19,'Return Data'!$B$7:$R$2700,13,0)</f>
        <v>8.1715999999999998</v>
      </c>
      <c r="K19" s="66">
        <f t="shared" si="3"/>
        <v>8</v>
      </c>
      <c r="L19" s="65">
        <f>VLOOKUP($A19,'Return Data'!$B$7:$R$2700,17,0)</f>
        <v>8.7472999999999992</v>
      </c>
      <c r="M19" s="66">
        <f t="shared" si="4"/>
        <v>5</v>
      </c>
      <c r="N19" s="65">
        <f>VLOOKUP($A19,'Return Data'!$B$7:$R$2700,14,0)</f>
        <v>5.0647000000000002</v>
      </c>
      <c r="O19" s="66">
        <f t="shared" si="5"/>
        <v>10</v>
      </c>
      <c r="P19" s="65">
        <f>VLOOKUP($A19,'Return Data'!$B$7:$R$2700,15,0)</f>
        <v>6.3616000000000001</v>
      </c>
      <c r="Q19" s="66">
        <f t="shared" si="6"/>
        <v>11</v>
      </c>
      <c r="R19" s="65">
        <f>VLOOKUP($A19,'Return Data'!$B$7:$R$2700,16,0)</f>
        <v>8.7880000000000003</v>
      </c>
      <c r="S19" s="67">
        <f t="shared" si="7"/>
        <v>7</v>
      </c>
    </row>
    <row r="20" spans="1:19" x14ac:dyDescent="0.3">
      <c r="A20" s="63" t="s">
        <v>1743</v>
      </c>
      <c r="B20" s="64">
        <f>VLOOKUP($A20,'Return Data'!$B$7:$R$2700,3,0)</f>
        <v>44118</v>
      </c>
      <c r="C20" s="65">
        <f>VLOOKUP($A20,'Return Data'!$B$7:$R$2700,4,0)</f>
        <v>48.284700000000001</v>
      </c>
      <c r="D20" s="65">
        <f>VLOOKUP($A20,'Return Data'!$B$7:$R$2700,10,0)</f>
        <v>18.072800000000001</v>
      </c>
      <c r="E20" s="66">
        <f t="shared" si="0"/>
        <v>4</v>
      </c>
      <c r="F20" s="65">
        <f>VLOOKUP($A20,'Return Data'!$B$7:$R$2700,11,0)</f>
        <v>21.609400000000001</v>
      </c>
      <c r="G20" s="66">
        <f t="shared" si="1"/>
        <v>8</v>
      </c>
      <c r="H20" s="65">
        <f>VLOOKUP($A20,'Return Data'!$B$7:$R$2700,12,0)</f>
        <v>8.1560000000000006</v>
      </c>
      <c r="I20" s="66">
        <f t="shared" si="2"/>
        <v>6</v>
      </c>
      <c r="J20" s="65">
        <f>VLOOKUP($A20,'Return Data'!$B$7:$R$2700,13,0)</f>
        <v>9.9641000000000002</v>
      </c>
      <c r="K20" s="66">
        <f t="shared" si="3"/>
        <v>5</v>
      </c>
      <c r="L20" s="65">
        <f>VLOOKUP($A20,'Return Data'!$B$7:$R$2700,17,0)</f>
        <v>9.6516999999999999</v>
      </c>
      <c r="M20" s="66">
        <f t="shared" si="4"/>
        <v>4</v>
      </c>
      <c r="N20" s="65">
        <f>VLOOKUP($A20,'Return Data'!$B$7:$R$2700,14,0)</f>
        <v>7.4280999999999997</v>
      </c>
      <c r="O20" s="66">
        <f t="shared" si="5"/>
        <v>2</v>
      </c>
      <c r="P20" s="65">
        <f>VLOOKUP($A20,'Return Data'!$B$7:$R$2700,15,0)</f>
        <v>8.9143000000000008</v>
      </c>
      <c r="Q20" s="66">
        <f t="shared" si="6"/>
        <v>1</v>
      </c>
      <c r="R20" s="65">
        <f>VLOOKUP($A20,'Return Data'!$B$7:$R$2700,16,0)</f>
        <v>9.9788999999999994</v>
      </c>
      <c r="S20" s="67">
        <f t="shared" si="7"/>
        <v>1</v>
      </c>
    </row>
    <row r="21" spans="1:19" x14ac:dyDescent="0.3">
      <c r="A21" s="63" t="s">
        <v>1744</v>
      </c>
      <c r="B21" s="64">
        <f>VLOOKUP($A21,'Return Data'!$B$7:$R$2700,3,0)</f>
        <v>44118</v>
      </c>
      <c r="C21" s="65">
        <f>VLOOKUP($A21,'Return Data'!$B$7:$R$2700,4,0)</f>
        <v>23.679099999999998</v>
      </c>
      <c r="D21" s="65">
        <f>VLOOKUP($A21,'Return Data'!$B$7:$R$2700,10,0)</f>
        <v>14.402699999999999</v>
      </c>
      <c r="E21" s="66">
        <f t="shared" si="0"/>
        <v>8</v>
      </c>
      <c r="F21" s="65">
        <f>VLOOKUP($A21,'Return Data'!$B$7:$R$2700,11,0)</f>
        <v>20.4209</v>
      </c>
      <c r="G21" s="66">
        <f t="shared" si="1"/>
        <v>10</v>
      </c>
      <c r="H21" s="65">
        <f>VLOOKUP($A21,'Return Data'!$B$7:$R$2700,12,0)</f>
        <v>5.7676999999999996</v>
      </c>
      <c r="I21" s="66">
        <f t="shared" si="2"/>
        <v>10</v>
      </c>
      <c r="J21" s="65">
        <f>VLOOKUP($A21,'Return Data'!$B$7:$R$2700,13,0)</f>
        <v>6.7759</v>
      </c>
      <c r="K21" s="66">
        <f t="shared" si="3"/>
        <v>11</v>
      </c>
      <c r="L21" s="65">
        <f>VLOOKUP($A21,'Return Data'!$B$7:$R$2700,17,0)</f>
        <v>8.0015000000000001</v>
      </c>
      <c r="M21" s="66">
        <f t="shared" si="4"/>
        <v>8</v>
      </c>
      <c r="N21" s="65">
        <f>VLOOKUP($A21,'Return Data'!$B$7:$R$2700,14,0)</f>
        <v>5.1611000000000002</v>
      </c>
      <c r="O21" s="66">
        <f t="shared" si="5"/>
        <v>9</v>
      </c>
      <c r="P21" s="65">
        <f>VLOOKUP($A21,'Return Data'!$B$7:$R$2700,15,0)</f>
        <v>6.7992999999999997</v>
      </c>
      <c r="Q21" s="66">
        <f t="shared" si="6"/>
        <v>7</v>
      </c>
      <c r="R21" s="65">
        <f>VLOOKUP($A21,'Return Data'!$B$7:$R$2700,16,0)</f>
        <v>8.4379000000000008</v>
      </c>
      <c r="S21" s="67">
        <f t="shared" si="7"/>
        <v>9</v>
      </c>
    </row>
    <row r="22" spans="1:19" x14ac:dyDescent="0.3">
      <c r="A22" s="63" t="s">
        <v>1745</v>
      </c>
      <c r="B22" s="64">
        <f>VLOOKUP($A22,'Return Data'!$B$7:$R$2700,3,0)</f>
        <v>44118</v>
      </c>
      <c r="C22" s="65">
        <f>VLOOKUP($A22,'Return Data'!$B$7:$R$2700,4,0)</f>
        <v>14.2371</v>
      </c>
      <c r="D22" s="65">
        <f>VLOOKUP($A22,'Return Data'!$B$7:$R$2700,10,0)</f>
        <v>9.4725999999999999</v>
      </c>
      <c r="E22" s="66">
        <f t="shared" si="0"/>
        <v>16</v>
      </c>
      <c r="F22" s="65">
        <f>VLOOKUP($A22,'Return Data'!$B$7:$R$2700,11,0)</f>
        <v>11.852499999999999</v>
      </c>
      <c r="G22" s="66">
        <f t="shared" si="1"/>
        <v>20</v>
      </c>
      <c r="H22" s="65">
        <f>VLOOKUP($A22,'Return Data'!$B$7:$R$2700,12,0)</f>
        <v>0.99919999999999998</v>
      </c>
      <c r="I22" s="66">
        <f t="shared" si="2"/>
        <v>19</v>
      </c>
      <c r="J22" s="65">
        <f>VLOOKUP($A22,'Return Data'!$B$7:$R$2700,13,0)</f>
        <v>3.9112</v>
      </c>
      <c r="K22" s="66">
        <f t="shared" si="3"/>
        <v>19</v>
      </c>
      <c r="L22" s="65">
        <f>VLOOKUP($A22,'Return Data'!$B$7:$R$2700,17,0)</f>
        <v>5.1416000000000004</v>
      </c>
      <c r="M22" s="66">
        <f t="shared" si="4"/>
        <v>16</v>
      </c>
      <c r="N22" s="65">
        <f>VLOOKUP($A22,'Return Data'!$B$7:$R$2700,14,0)</f>
        <v>6.2510000000000003</v>
      </c>
      <c r="O22" s="66">
        <f t="shared" si="5"/>
        <v>6</v>
      </c>
      <c r="P22" s="65"/>
      <c r="Q22" s="66"/>
      <c r="R22" s="65">
        <f>VLOOKUP($A22,'Return Data'!$B$7:$R$2700,16,0)</f>
        <v>7.5214999999999996</v>
      </c>
      <c r="S22" s="67">
        <f t="shared" si="7"/>
        <v>15</v>
      </c>
    </row>
    <row r="23" spans="1:19" x14ac:dyDescent="0.3">
      <c r="A23" s="63" t="s">
        <v>1746</v>
      </c>
      <c r="B23" s="64">
        <f>VLOOKUP($A23,'Return Data'!$B$7:$R$2700,3,0)</f>
        <v>44118</v>
      </c>
      <c r="C23" s="65">
        <f>VLOOKUP($A23,'Return Data'!$B$7:$R$2700,4,0)</f>
        <v>35.3992</v>
      </c>
      <c r="D23" s="65">
        <f>VLOOKUP($A23,'Return Data'!$B$7:$R$2700,10,0)</f>
        <v>16.897600000000001</v>
      </c>
      <c r="E23" s="66">
        <f t="shared" si="0"/>
        <v>5</v>
      </c>
      <c r="F23" s="65">
        <f>VLOOKUP($A23,'Return Data'!$B$7:$R$2700,11,0)</f>
        <v>25.3462</v>
      </c>
      <c r="G23" s="66">
        <f t="shared" si="1"/>
        <v>3</v>
      </c>
      <c r="H23" s="65">
        <f>VLOOKUP($A23,'Return Data'!$B$7:$R$2700,12,0)</f>
        <v>8.7273999999999994</v>
      </c>
      <c r="I23" s="66">
        <f t="shared" si="2"/>
        <v>5</v>
      </c>
      <c r="J23" s="65">
        <f>VLOOKUP($A23,'Return Data'!$B$7:$R$2700,13,0)</f>
        <v>10.149800000000001</v>
      </c>
      <c r="K23" s="66">
        <f t="shared" si="3"/>
        <v>4</v>
      </c>
      <c r="L23" s="65">
        <f>VLOOKUP($A23,'Return Data'!$B$7:$R$2700,17,0)</f>
        <v>10.6159</v>
      </c>
      <c r="M23" s="66">
        <f t="shared" si="4"/>
        <v>3</v>
      </c>
      <c r="N23" s="65">
        <f>VLOOKUP($A23,'Return Data'!$B$7:$R$2700,14,0)</f>
        <v>6.2733999999999996</v>
      </c>
      <c r="O23" s="66">
        <f t="shared" si="5"/>
        <v>5</v>
      </c>
      <c r="P23" s="65">
        <f>VLOOKUP($A23,'Return Data'!$B$7:$R$2700,15,0)</f>
        <v>8.0280000000000005</v>
      </c>
      <c r="Q23" s="66">
        <f t="shared" si="6"/>
        <v>3</v>
      </c>
      <c r="R23" s="65">
        <f>VLOOKUP($A23,'Return Data'!$B$7:$R$2700,16,0)</f>
        <v>7.7766000000000002</v>
      </c>
      <c r="S23" s="67">
        <f t="shared" si="7"/>
        <v>14</v>
      </c>
    </row>
    <row r="24" spans="1:19" x14ac:dyDescent="0.3">
      <c r="A24" s="63" t="s">
        <v>1747</v>
      </c>
      <c r="B24" s="64">
        <f>VLOOKUP($A24,'Return Data'!$B$7:$R$2700,3,0)</f>
        <v>44118</v>
      </c>
      <c r="C24" s="65">
        <f>VLOOKUP($A24,'Return Data'!$B$7:$R$2700,4,0)</f>
        <v>38.325699999999998</v>
      </c>
      <c r="D24" s="65">
        <f>VLOOKUP($A24,'Return Data'!$B$7:$R$2700,10,0)</f>
        <v>11.043200000000001</v>
      </c>
      <c r="E24" s="66">
        <f t="shared" si="0"/>
        <v>13</v>
      </c>
      <c r="F24" s="65">
        <f>VLOOKUP($A24,'Return Data'!$B$7:$R$2700,11,0)</f>
        <v>19.1617</v>
      </c>
      <c r="G24" s="66">
        <f t="shared" si="1"/>
        <v>12</v>
      </c>
      <c r="H24" s="65">
        <f>VLOOKUP($A24,'Return Data'!$B$7:$R$2700,12,0)</f>
        <v>5.4161999999999999</v>
      </c>
      <c r="I24" s="66">
        <f t="shared" si="2"/>
        <v>11</v>
      </c>
      <c r="J24" s="65">
        <f>VLOOKUP($A24,'Return Data'!$B$7:$R$2700,13,0)</f>
        <v>6.2942</v>
      </c>
      <c r="K24" s="66">
        <f t="shared" si="3"/>
        <v>14</v>
      </c>
      <c r="L24" s="65">
        <f>VLOOKUP($A24,'Return Data'!$B$7:$R$2700,17,0)</f>
        <v>7.9721000000000002</v>
      </c>
      <c r="M24" s="66">
        <f t="shared" si="4"/>
        <v>9</v>
      </c>
      <c r="N24" s="65">
        <f>VLOOKUP($A24,'Return Data'!$B$7:$R$2700,14,0)</f>
        <v>5.3494999999999999</v>
      </c>
      <c r="O24" s="66">
        <f t="shared" si="5"/>
        <v>8</v>
      </c>
      <c r="P24" s="65">
        <f>VLOOKUP($A24,'Return Data'!$B$7:$R$2700,15,0)</f>
        <v>6.2911000000000001</v>
      </c>
      <c r="Q24" s="66">
        <f t="shared" si="6"/>
        <v>12</v>
      </c>
      <c r="R24" s="65">
        <f>VLOOKUP($A24,'Return Data'!$B$7:$R$2700,16,0)</f>
        <v>5.8175999999999997</v>
      </c>
      <c r="S24" s="67">
        <f t="shared" si="7"/>
        <v>22</v>
      </c>
    </row>
    <row r="25" spans="1:19" x14ac:dyDescent="0.3">
      <c r="A25" s="63" t="s">
        <v>1748</v>
      </c>
      <c r="B25" s="64">
        <f>VLOOKUP($A25,'Return Data'!$B$7:$R$2700,3,0)</f>
        <v>44118</v>
      </c>
      <c r="C25" s="65">
        <f>VLOOKUP($A25,'Return Data'!$B$7:$R$2700,4,0)</f>
        <v>61.050600000000003</v>
      </c>
      <c r="D25" s="65">
        <f>VLOOKUP($A25,'Return Data'!$B$7:$R$2700,10,0)</f>
        <v>8.6047999999999991</v>
      </c>
      <c r="E25" s="66">
        <f t="shared" si="0"/>
        <v>19</v>
      </c>
      <c r="F25" s="65">
        <f>VLOOKUP($A25,'Return Data'!$B$7:$R$2700,11,0)</f>
        <v>17.714500000000001</v>
      </c>
      <c r="G25" s="66">
        <f t="shared" si="1"/>
        <v>16</v>
      </c>
      <c r="H25" s="65">
        <f>VLOOKUP($A25,'Return Data'!$B$7:$R$2700,12,0)</f>
        <v>7.7630999999999997</v>
      </c>
      <c r="I25" s="66">
        <f t="shared" si="2"/>
        <v>7</v>
      </c>
      <c r="J25" s="65">
        <f>VLOOKUP($A25,'Return Data'!$B$7:$R$2700,13,0)</f>
        <v>8.3241999999999994</v>
      </c>
      <c r="K25" s="66">
        <f t="shared" si="3"/>
        <v>7</v>
      </c>
      <c r="L25" s="65">
        <f>VLOOKUP($A25,'Return Data'!$B$7:$R$2700,17,0)</f>
        <v>8.6981999999999999</v>
      </c>
      <c r="M25" s="66">
        <f t="shared" si="4"/>
        <v>6</v>
      </c>
      <c r="N25" s="65">
        <f>VLOOKUP($A25,'Return Data'!$B$7:$R$2700,14,0)</f>
        <v>6.2923</v>
      </c>
      <c r="O25" s="66">
        <f t="shared" si="5"/>
        <v>4</v>
      </c>
      <c r="P25" s="65">
        <f>VLOOKUP($A25,'Return Data'!$B$7:$R$2700,15,0)</f>
        <v>6.5457999999999998</v>
      </c>
      <c r="Q25" s="66">
        <f t="shared" si="6"/>
        <v>8</v>
      </c>
      <c r="R25" s="65">
        <f>VLOOKUP($A25,'Return Data'!$B$7:$R$2700,16,0)</f>
        <v>8.3520000000000003</v>
      </c>
      <c r="S25" s="67">
        <f t="shared" si="7"/>
        <v>12</v>
      </c>
    </row>
    <row r="26" spans="1:19" x14ac:dyDescent="0.3">
      <c r="A26" s="63" t="s">
        <v>1749</v>
      </c>
      <c r="B26" s="64">
        <f>VLOOKUP($A26,'Return Data'!$B$7:$R$2700,3,0)</f>
        <v>44118</v>
      </c>
      <c r="C26" s="65">
        <f>VLOOKUP($A26,'Return Data'!$B$7:$R$2700,4,0)</f>
        <v>38.645600000000002</v>
      </c>
      <c r="D26" s="65">
        <f>VLOOKUP($A26,'Return Data'!$B$7:$R$2700,10,0)</f>
        <v>9.9802</v>
      </c>
      <c r="E26" s="66">
        <f t="shared" si="0"/>
        <v>15</v>
      </c>
      <c r="F26" s="65">
        <f>VLOOKUP($A26,'Return Data'!$B$7:$R$2700,11,0)</f>
        <v>11.533799999999999</v>
      </c>
      <c r="G26" s="66">
        <f t="shared" si="1"/>
        <v>21</v>
      </c>
      <c r="H26" s="65">
        <f>VLOOKUP($A26,'Return Data'!$B$7:$R$2700,12,0)</f>
        <v>-16.189599999999999</v>
      </c>
      <c r="I26" s="66">
        <f t="shared" si="2"/>
        <v>21</v>
      </c>
      <c r="J26" s="65">
        <f>VLOOKUP($A26,'Return Data'!$B$7:$R$2700,13,0)</f>
        <v>-10.7258</v>
      </c>
      <c r="K26" s="66">
        <f t="shared" si="3"/>
        <v>21</v>
      </c>
      <c r="L26" s="65">
        <f>VLOOKUP($A26,'Return Data'!$B$7:$R$2700,17,0)</f>
        <v>-3.5141</v>
      </c>
      <c r="M26" s="66">
        <f t="shared" si="4"/>
        <v>21</v>
      </c>
      <c r="N26" s="65">
        <f>VLOOKUP($A26,'Return Data'!$B$7:$R$2700,14,0)</f>
        <v>-1.8762000000000001</v>
      </c>
      <c r="O26" s="66">
        <f t="shared" si="5"/>
        <v>21</v>
      </c>
      <c r="P26" s="65">
        <f>VLOOKUP($A26,'Return Data'!$B$7:$R$2700,15,0)</f>
        <v>2.4327999999999999</v>
      </c>
      <c r="Q26" s="66">
        <f t="shared" si="6"/>
        <v>20</v>
      </c>
      <c r="R26" s="65">
        <f>VLOOKUP($A26,'Return Data'!$B$7:$R$2700,16,0)</f>
        <v>8.3963999999999999</v>
      </c>
      <c r="S26" s="67">
        <f t="shared" si="7"/>
        <v>10</v>
      </c>
    </row>
    <row r="27" spans="1:19" x14ac:dyDescent="0.3">
      <c r="A27" s="63" t="s">
        <v>1750</v>
      </c>
      <c r="B27" s="64"/>
      <c r="C27" s="65"/>
      <c r="D27" s="65"/>
      <c r="E27" s="66"/>
      <c r="F27" s="65"/>
      <c r="G27" s="66"/>
      <c r="H27" s="65"/>
      <c r="I27" s="66"/>
      <c r="J27" s="65"/>
      <c r="K27" s="66"/>
      <c r="L27" s="65"/>
      <c r="M27" s="66"/>
      <c r="N27" s="65"/>
      <c r="O27" s="66"/>
      <c r="P27" s="65"/>
      <c r="Q27" s="66"/>
      <c r="R27" s="65"/>
      <c r="S27" s="67"/>
    </row>
    <row r="28" spans="1:19" x14ac:dyDescent="0.3">
      <c r="A28" s="63" t="s">
        <v>1751</v>
      </c>
      <c r="B28" s="64">
        <f>VLOOKUP($A28,'Return Data'!$B$7:$R$2700,3,0)</f>
        <v>44118</v>
      </c>
      <c r="C28" s="65">
        <f>VLOOKUP($A28,'Return Data'!$B$7:$R$2700,4,0)</f>
        <v>43.584699999999998</v>
      </c>
      <c r="D28" s="65">
        <f>VLOOKUP($A28,'Return Data'!$B$7:$R$2700,10,0)</f>
        <v>15.4886</v>
      </c>
      <c r="E28" s="66">
        <f t="shared" si="0"/>
        <v>6</v>
      </c>
      <c r="F28" s="65">
        <f>VLOOKUP($A28,'Return Data'!$B$7:$R$2700,11,0)</f>
        <v>24.010100000000001</v>
      </c>
      <c r="G28" s="66">
        <f t="shared" si="1"/>
        <v>4</v>
      </c>
      <c r="H28" s="65">
        <f>VLOOKUP($A28,'Return Data'!$B$7:$R$2700,12,0)</f>
        <v>6.7342000000000004</v>
      </c>
      <c r="I28" s="66">
        <f t="shared" si="2"/>
        <v>8</v>
      </c>
      <c r="J28" s="65">
        <f>VLOOKUP($A28,'Return Data'!$B$7:$R$2700,13,0)</f>
        <v>7.3733000000000004</v>
      </c>
      <c r="K28" s="66">
        <f t="shared" si="3"/>
        <v>9</v>
      </c>
      <c r="L28" s="65">
        <f>VLOOKUP($A28,'Return Data'!$B$7:$R$2700,17,0)</f>
        <v>8.5985999999999994</v>
      </c>
      <c r="M28" s="66">
        <f t="shared" si="4"/>
        <v>7</v>
      </c>
      <c r="N28" s="65">
        <f>VLOOKUP($A28,'Return Data'!$B$7:$R$2700,14,0)</f>
        <v>4.4951999999999996</v>
      </c>
      <c r="O28" s="66">
        <f t="shared" si="5"/>
        <v>12</v>
      </c>
      <c r="P28" s="65">
        <f>VLOOKUP($A28,'Return Data'!$B$7:$R$2700,15,0)</f>
        <v>6.9268999999999998</v>
      </c>
      <c r="Q28" s="66">
        <f t="shared" si="6"/>
        <v>5</v>
      </c>
      <c r="R28" s="65">
        <f>VLOOKUP($A28,'Return Data'!$B$7:$R$2700,16,0)</f>
        <v>7.8102999999999998</v>
      </c>
      <c r="S28" s="67">
        <f t="shared" si="7"/>
        <v>13</v>
      </c>
    </row>
    <row r="29" spans="1:19" x14ac:dyDescent="0.3">
      <c r="A29" s="63" t="s">
        <v>1752</v>
      </c>
      <c r="B29" s="64">
        <f>VLOOKUP($A29,'Return Data'!$B$7:$R$2700,3,0)</f>
        <v>44118</v>
      </c>
      <c r="C29" s="65">
        <f>VLOOKUP($A29,'Return Data'!$B$7:$R$2700,4,0)</f>
        <v>19.9407</v>
      </c>
      <c r="D29" s="65">
        <f>VLOOKUP($A29,'Return Data'!$B$7:$R$2700,10,0)</f>
        <v>7.9701000000000004</v>
      </c>
      <c r="E29" s="66">
        <f t="shared" si="0"/>
        <v>22</v>
      </c>
      <c r="F29" s="65">
        <f>VLOOKUP($A29,'Return Data'!$B$7:$R$2700,11,0)</f>
        <v>17.7271</v>
      </c>
      <c r="G29" s="66">
        <f t="shared" si="1"/>
        <v>15</v>
      </c>
      <c r="H29" s="65">
        <f>VLOOKUP($A29,'Return Data'!$B$7:$R$2700,12,0)</f>
        <v>3.7275999999999998</v>
      </c>
      <c r="I29" s="66">
        <f t="shared" si="2"/>
        <v>14</v>
      </c>
      <c r="J29" s="65">
        <f>VLOOKUP($A29,'Return Data'!$B$7:$R$2700,13,0)</f>
        <v>6.7567000000000004</v>
      </c>
      <c r="K29" s="66">
        <f t="shared" si="3"/>
        <v>12</v>
      </c>
      <c r="L29" s="65">
        <f>VLOOKUP($A29,'Return Data'!$B$7:$R$2700,17,0)</f>
        <v>3.5607000000000002</v>
      </c>
      <c r="M29" s="66">
        <f t="shared" si="4"/>
        <v>19</v>
      </c>
      <c r="N29" s="65">
        <f>VLOOKUP($A29,'Return Data'!$B$7:$R$2700,14,0)</f>
        <v>2.0438000000000001</v>
      </c>
      <c r="O29" s="66">
        <f t="shared" si="5"/>
        <v>18</v>
      </c>
      <c r="P29" s="65">
        <f>VLOOKUP($A29,'Return Data'!$B$7:$R$2700,15,0)</f>
        <v>5.2321</v>
      </c>
      <c r="Q29" s="66">
        <f t="shared" si="6"/>
        <v>18</v>
      </c>
      <c r="R29" s="65">
        <f>VLOOKUP($A29,'Return Data'!$B$7:$R$2700,16,0)</f>
        <v>6.7206000000000001</v>
      </c>
      <c r="S29" s="67">
        <f t="shared" si="7"/>
        <v>19</v>
      </c>
    </row>
    <row r="30" spans="1:19" x14ac:dyDescent="0.3">
      <c r="A30" s="63" t="s">
        <v>1753</v>
      </c>
      <c r="B30" s="64">
        <f>VLOOKUP($A30,'Return Data'!$B$7:$R$2700,3,0)</f>
        <v>44118</v>
      </c>
      <c r="C30" s="65">
        <f>VLOOKUP($A30,'Return Data'!$B$7:$R$2700,4,0)</f>
        <v>1.1423000000000001</v>
      </c>
      <c r="D30" s="65">
        <f>VLOOKUP($A30,'Return Data'!$B$7:$R$2700,10,0)</f>
        <v>8.5869999999999997</v>
      </c>
      <c r="E30" s="66">
        <f t="shared" si="0"/>
        <v>20</v>
      </c>
      <c r="F30" s="65">
        <f>VLOOKUP($A30,'Return Data'!$B$7:$R$2700,11,0)</f>
        <v>8.7768999999999995</v>
      </c>
      <c r="G30" s="66">
        <f t="shared" si="1"/>
        <v>22</v>
      </c>
      <c r="H30" s="65"/>
      <c r="I30" s="66"/>
      <c r="J30" s="65"/>
      <c r="K30" s="66"/>
      <c r="L30" s="65"/>
      <c r="M30" s="66"/>
      <c r="N30" s="65"/>
      <c r="O30" s="66"/>
      <c r="P30" s="65"/>
      <c r="Q30" s="66"/>
      <c r="R30" s="65">
        <f>VLOOKUP($A30,'Return Data'!$B$7:$R$2700,16,0)</f>
        <v>8.8623999999999992</v>
      </c>
      <c r="S30" s="67">
        <f t="shared" si="7"/>
        <v>6</v>
      </c>
    </row>
    <row r="31" spans="1:19" x14ac:dyDescent="0.3">
      <c r="A31" s="63" t="s">
        <v>1754</v>
      </c>
      <c r="B31" s="64">
        <f>VLOOKUP($A31,'Return Data'!$B$7:$R$2700,3,0)</f>
        <v>44118</v>
      </c>
      <c r="C31" s="65">
        <f>VLOOKUP($A31,'Return Data'!$B$7:$R$2700,4,0)</f>
        <v>42.600200000000001</v>
      </c>
      <c r="D31" s="65">
        <f>VLOOKUP($A31,'Return Data'!$B$7:$R$2700,10,0)</f>
        <v>19.691400000000002</v>
      </c>
      <c r="E31" s="66">
        <f t="shared" si="0"/>
        <v>3</v>
      </c>
      <c r="F31" s="65">
        <f>VLOOKUP($A31,'Return Data'!$B$7:$R$2700,11,0)</f>
        <v>26.897600000000001</v>
      </c>
      <c r="G31" s="66">
        <f t="shared" si="1"/>
        <v>2</v>
      </c>
      <c r="H31" s="65">
        <f>VLOOKUP($A31,'Return Data'!$B$7:$R$2700,12,0)</f>
        <v>2.3279999999999998</v>
      </c>
      <c r="I31" s="66">
        <f t="shared" si="2"/>
        <v>15</v>
      </c>
      <c r="J31" s="65">
        <f>VLOOKUP($A31,'Return Data'!$B$7:$R$2700,13,0)</f>
        <v>4.5385</v>
      </c>
      <c r="K31" s="66">
        <f t="shared" si="3"/>
        <v>16</v>
      </c>
      <c r="L31" s="65">
        <f>VLOOKUP($A31,'Return Data'!$B$7:$R$2700,17,0)</f>
        <v>3.7601</v>
      </c>
      <c r="M31" s="66">
        <f t="shared" si="4"/>
        <v>18</v>
      </c>
      <c r="N31" s="65">
        <f>VLOOKUP($A31,'Return Data'!$B$7:$R$2700,14,0)</f>
        <v>3.2616999999999998</v>
      </c>
      <c r="O31" s="66">
        <f t="shared" si="5"/>
        <v>16</v>
      </c>
      <c r="P31" s="65">
        <f>VLOOKUP($A31,'Return Data'!$B$7:$R$2700,15,0)</f>
        <v>5.9859999999999998</v>
      </c>
      <c r="Q31" s="66">
        <f t="shared" si="6"/>
        <v>14</v>
      </c>
      <c r="R31" s="65">
        <f>VLOOKUP($A31,'Return Data'!$B$7:$R$2700,16,0)</f>
        <v>8.9867000000000008</v>
      </c>
      <c r="S31" s="67">
        <f t="shared" si="7"/>
        <v>4</v>
      </c>
    </row>
    <row r="32" spans="1:19" x14ac:dyDescent="0.3">
      <c r="A32" s="69"/>
      <c r="B32" s="70"/>
      <c r="C32" s="70"/>
      <c r="D32" s="71"/>
      <c r="E32" s="70"/>
      <c r="F32" s="71"/>
      <c r="G32" s="70"/>
      <c r="H32" s="71"/>
      <c r="I32" s="70"/>
      <c r="J32" s="71"/>
      <c r="K32" s="70"/>
      <c r="L32" s="71"/>
      <c r="M32" s="70"/>
      <c r="N32" s="71"/>
      <c r="O32" s="70"/>
      <c r="P32" s="71"/>
      <c r="Q32" s="70"/>
      <c r="R32" s="71"/>
      <c r="S32" s="72"/>
    </row>
    <row r="33" spans="1:19" x14ac:dyDescent="0.3">
      <c r="A33" s="73" t="s">
        <v>27</v>
      </c>
      <c r="B33" s="74"/>
      <c r="C33" s="74"/>
      <c r="D33" s="75">
        <f>AVERAGE(D8:D31)</f>
        <v>13.142972727272728</v>
      </c>
      <c r="E33" s="74"/>
      <c r="F33" s="75">
        <f>AVERAGE(F8:F31)</f>
        <v>19.433336363636364</v>
      </c>
      <c r="G33" s="74"/>
      <c r="H33" s="75">
        <f>AVERAGE(H8:H31)</f>
        <v>4.6073619047619054</v>
      </c>
      <c r="I33" s="74"/>
      <c r="J33" s="75">
        <f>AVERAGE(J8:J31)</f>
        <v>6.4463047619047602</v>
      </c>
      <c r="K33" s="74"/>
      <c r="L33" s="75">
        <f>AVERAGE(L8:L31)</f>
        <v>6.6177047619047595</v>
      </c>
      <c r="M33" s="74"/>
      <c r="N33" s="75">
        <f>AVERAGE(N8:N31)</f>
        <v>4.3874809523809528</v>
      </c>
      <c r="O33" s="74"/>
      <c r="P33" s="75">
        <f>AVERAGE(P8:P31)</f>
        <v>6.2805050000000007</v>
      </c>
      <c r="Q33" s="74"/>
      <c r="R33" s="75">
        <f>AVERAGE(R8:R31)</f>
        <v>8.071013636363638</v>
      </c>
      <c r="S33" s="76"/>
    </row>
    <row r="34" spans="1:19" x14ac:dyDescent="0.3">
      <c r="A34" s="73" t="s">
        <v>28</v>
      </c>
      <c r="B34" s="74"/>
      <c r="C34" s="74"/>
      <c r="D34" s="75">
        <f>MIN(D8:D31)</f>
        <v>7.9701000000000004</v>
      </c>
      <c r="E34" s="74"/>
      <c r="F34" s="75">
        <f>MIN(F8:F31)</f>
        <v>8.7768999999999995</v>
      </c>
      <c r="G34" s="74"/>
      <c r="H34" s="75">
        <f>MIN(H8:H31)</f>
        <v>-16.189599999999999</v>
      </c>
      <c r="I34" s="74"/>
      <c r="J34" s="75">
        <f>MIN(J8:J31)</f>
        <v>-10.7258</v>
      </c>
      <c r="K34" s="74"/>
      <c r="L34" s="75">
        <f>MIN(L8:L31)</f>
        <v>-3.5141</v>
      </c>
      <c r="M34" s="74"/>
      <c r="N34" s="75">
        <f>MIN(N8:N31)</f>
        <v>-1.8762000000000001</v>
      </c>
      <c r="O34" s="74"/>
      <c r="P34" s="75">
        <f>MIN(P8:P31)</f>
        <v>2.4327999999999999</v>
      </c>
      <c r="Q34" s="74"/>
      <c r="R34" s="75">
        <f>MIN(R8:R31)</f>
        <v>5.8175999999999997</v>
      </c>
      <c r="S34" s="76"/>
    </row>
    <row r="35" spans="1:19" ht="15" thickBot="1" x14ac:dyDescent="0.35">
      <c r="A35" s="77" t="s">
        <v>29</v>
      </c>
      <c r="B35" s="78"/>
      <c r="C35" s="78"/>
      <c r="D35" s="79">
        <f>MAX(D8:D31)</f>
        <v>24.810500000000001</v>
      </c>
      <c r="E35" s="78"/>
      <c r="F35" s="79">
        <f>MAX(F8:F31)</f>
        <v>27.531400000000001</v>
      </c>
      <c r="G35" s="78"/>
      <c r="H35" s="79">
        <f>MAX(H8:H31)</f>
        <v>12.3729</v>
      </c>
      <c r="I35" s="78"/>
      <c r="J35" s="79">
        <f>MAX(J8:J31)</f>
        <v>11.5175</v>
      </c>
      <c r="K35" s="78"/>
      <c r="L35" s="79">
        <f>MAX(L8:L31)</f>
        <v>12.680099999999999</v>
      </c>
      <c r="M35" s="78"/>
      <c r="N35" s="79">
        <f>MAX(N8:N31)</f>
        <v>8.2622</v>
      </c>
      <c r="O35" s="78"/>
      <c r="P35" s="79">
        <f>MAX(P8:P31)</f>
        <v>8.9143000000000008</v>
      </c>
      <c r="Q35" s="78"/>
      <c r="R35" s="79">
        <f>MAX(R8:R31)</f>
        <v>9.9788999999999994</v>
      </c>
      <c r="S35" s="80"/>
    </row>
    <row r="36" spans="1:19" x14ac:dyDescent="0.3">
      <c r="A36" s="112" t="s">
        <v>434</v>
      </c>
    </row>
    <row r="37" spans="1:19" x14ac:dyDescent="0.3">
      <c r="A37" s="14" t="s">
        <v>340</v>
      </c>
    </row>
  </sheetData>
  <sheetProtection algorithmName="SHA-512" hashValue="nw2dLbrhkC8x6FuINCr9yzOm456/GYvVO+15KcKXR6AQoVqIi33MBykzj3bWpYhuj0nqcd1cdkJ4AYDXbGrfAg==" saltValue="G/xu8brc6bnL4Jg2jlVSr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B918CF35-C01F-4014-B431-686506B94227}"/>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9672FE-FFCC-4FF4-90B3-24E52C1ED602}">
  <sheetPr codeName="Sheet27"/>
  <dimension ref="A1:T38"/>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8" t="s">
        <v>347</v>
      </c>
    </row>
    <row r="3" spans="1:20" ht="15" thickBot="1" x14ac:dyDescent="0.35">
      <c r="A3" s="149"/>
    </row>
    <row r="4" spans="1:20" ht="15" thickBot="1" x14ac:dyDescent="0.35"/>
    <row r="5" spans="1:20" x14ac:dyDescent="0.3">
      <c r="A5" s="29" t="s">
        <v>1757</v>
      </c>
      <c r="B5" s="146" t="s">
        <v>8</v>
      </c>
      <c r="C5" s="146" t="s">
        <v>9</v>
      </c>
      <c r="D5" s="152" t="s">
        <v>1</v>
      </c>
      <c r="E5" s="152"/>
      <c r="F5" s="152" t="s">
        <v>2</v>
      </c>
      <c r="G5" s="152"/>
      <c r="H5" s="152" t="s">
        <v>3</v>
      </c>
      <c r="I5" s="152"/>
      <c r="J5" s="152" t="s">
        <v>4</v>
      </c>
      <c r="K5" s="152"/>
      <c r="L5" s="152" t="s">
        <v>382</v>
      </c>
      <c r="M5" s="152"/>
      <c r="N5" s="152" t="s">
        <v>5</v>
      </c>
      <c r="O5" s="152"/>
      <c r="P5" s="152" t="s">
        <v>6</v>
      </c>
      <c r="Q5" s="152"/>
      <c r="R5" s="150" t="s">
        <v>46</v>
      </c>
      <c r="S5" s="151"/>
      <c r="T5" s="12"/>
    </row>
    <row r="6" spans="1:20" x14ac:dyDescent="0.3">
      <c r="A6" s="17" t="s">
        <v>7</v>
      </c>
      <c r="B6" s="147"/>
      <c r="C6" s="147"/>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1759</v>
      </c>
      <c r="B8" s="64">
        <f>VLOOKUP($A8,'Return Data'!$B$7:$R$2700,3,0)</f>
        <v>44118</v>
      </c>
      <c r="C8" s="65">
        <f>VLOOKUP($A8,'Return Data'!$B$7:$R$2700,4,0)</f>
        <v>15.28</v>
      </c>
      <c r="D8" s="65">
        <f>VLOOKUP($A8,'Return Data'!$B$7:$R$2700,10,0)</f>
        <v>6.4066999999999998</v>
      </c>
      <c r="E8" s="66">
        <f>RANK(D8,D$8:D$32,0)</f>
        <v>5</v>
      </c>
      <c r="F8" s="65">
        <f>VLOOKUP($A8,'Return Data'!$B$7:$R$2700,11,0)</f>
        <v>14.8009</v>
      </c>
      <c r="G8" s="66">
        <f>RANK(F8,F$8:F$32,0)</f>
        <v>7</v>
      </c>
      <c r="H8" s="65">
        <f>VLOOKUP($A8,'Return Data'!$B$7:$R$2700,12,0)</f>
        <v>1.9346000000000001</v>
      </c>
      <c r="I8" s="66">
        <f>RANK(H8,H$8:H$32,0)</f>
        <v>14</v>
      </c>
      <c r="J8" s="65">
        <f>VLOOKUP($A8,'Return Data'!$B$7:$R$2700,13,0)</f>
        <v>7.0777999999999999</v>
      </c>
      <c r="K8" s="66">
        <f>RANK(J8,J$8:J$32,0)</f>
        <v>10</v>
      </c>
      <c r="L8" s="65">
        <f>VLOOKUP($A8,'Return Data'!$B$7:$R$2700,17,0)</f>
        <v>7.1951999999999998</v>
      </c>
      <c r="M8" s="66">
        <f>RANK(L8,L$8:L$32,0)</f>
        <v>8</v>
      </c>
      <c r="N8" s="65">
        <f>VLOOKUP($A8,'Return Data'!$B$7:$R$2700,14,0)</f>
        <v>4.2070999999999996</v>
      </c>
      <c r="O8" s="66">
        <f>RANK(N8,N$8:N$32,0)</f>
        <v>13</v>
      </c>
      <c r="P8" s="65">
        <f>VLOOKUP($A8,'Return Data'!$B$7:$R$2700,15,0)</f>
        <v>7.6199000000000003</v>
      </c>
      <c r="Q8" s="66">
        <f>RANK(P8,P$8:P$32,0)</f>
        <v>6</v>
      </c>
      <c r="R8" s="65">
        <f>VLOOKUP($A8,'Return Data'!$B$7:$R$2700,16,0)</f>
        <v>7.4736000000000002</v>
      </c>
      <c r="S8" s="67">
        <f>RANK(R8,R$8:R$32,0)</f>
        <v>15</v>
      </c>
    </row>
    <row r="9" spans="1:20" x14ac:dyDescent="0.3">
      <c r="A9" s="63" t="s">
        <v>1760</v>
      </c>
      <c r="B9" s="64">
        <f>VLOOKUP($A9,'Return Data'!$B$7:$R$2700,3,0)</f>
        <v>44118</v>
      </c>
      <c r="C9" s="65">
        <f>VLOOKUP($A9,'Return Data'!$B$7:$R$2700,4,0)</f>
        <v>14.66</v>
      </c>
      <c r="D9" s="65">
        <f>VLOOKUP($A9,'Return Data'!$B$7:$R$2700,10,0)</f>
        <v>6.3860999999999999</v>
      </c>
      <c r="E9" s="66">
        <f t="shared" ref="E9:E32" si="0">RANK(D9,D$8:D$32,0)</f>
        <v>6</v>
      </c>
      <c r="F9" s="65">
        <f>VLOOKUP($A9,'Return Data'!$B$7:$R$2700,11,0)</f>
        <v>14.620799999999999</v>
      </c>
      <c r="G9" s="66">
        <f t="shared" ref="G9:G32" si="1">RANK(F9,F$8:F$32,0)</f>
        <v>9</v>
      </c>
      <c r="H9" s="65">
        <f>VLOOKUP($A9,'Return Data'!$B$7:$R$2700,12,0)</f>
        <v>2.4458000000000002</v>
      </c>
      <c r="I9" s="66">
        <f t="shared" ref="I9:I32" si="2">RANK(H9,H$8:H$32,0)</f>
        <v>11</v>
      </c>
      <c r="J9" s="65">
        <f>VLOOKUP($A9,'Return Data'!$B$7:$R$2700,13,0)</f>
        <v>6.1550000000000002</v>
      </c>
      <c r="K9" s="66">
        <f t="shared" ref="K9:K32" si="3">RANK(J9,J$8:J$32,0)</f>
        <v>15</v>
      </c>
      <c r="L9" s="65">
        <f>VLOOKUP($A9,'Return Data'!$B$7:$R$2700,17,0)</f>
        <v>8.3036999999999992</v>
      </c>
      <c r="M9" s="66">
        <f t="shared" ref="M9:M32" si="4">RANK(L9,L$8:L$32,0)</f>
        <v>4</v>
      </c>
      <c r="N9" s="65">
        <f>VLOOKUP($A9,'Return Data'!$B$7:$R$2700,14,0)</f>
        <v>7.1566999999999998</v>
      </c>
      <c r="O9" s="66">
        <f t="shared" ref="O9:O30" si="5">RANK(N9,N$8:N$32,0)</f>
        <v>2</v>
      </c>
      <c r="P9" s="65">
        <f>VLOOKUP($A9,'Return Data'!$B$7:$R$2700,15,0)</f>
        <v>7.8989000000000003</v>
      </c>
      <c r="Q9" s="66">
        <f t="shared" ref="Q9:Q30" si="6">RANK(P9,P$8:P$32,0)</f>
        <v>5</v>
      </c>
      <c r="R9" s="65">
        <f>VLOOKUP($A9,'Return Data'!$B$7:$R$2700,16,0)</f>
        <v>7.6757999999999997</v>
      </c>
      <c r="S9" s="67">
        <f t="shared" ref="S9:S32" si="7">RANK(R9,R$8:R$32,0)</f>
        <v>11</v>
      </c>
    </row>
    <row r="10" spans="1:20" x14ac:dyDescent="0.3">
      <c r="A10" s="63" t="s">
        <v>1761</v>
      </c>
      <c r="B10" s="64">
        <f>VLOOKUP($A10,'Return Data'!$B$7:$R$2700,3,0)</f>
        <v>44118</v>
      </c>
      <c r="C10" s="65">
        <f>VLOOKUP($A10,'Return Data'!$B$7:$R$2700,4,0)</f>
        <v>11.42</v>
      </c>
      <c r="D10" s="65">
        <f>VLOOKUP($A10,'Return Data'!$B$7:$R$2700,10,0)</f>
        <v>4.7706</v>
      </c>
      <c r="E10" s="66">
        <f t="shared" si="0"/>
        <v>16</v>
      </c>
      <c r="F10" s="65">
        <f>VLOOKUP($A10,'Return Data'!$B$7:$R$2700,11,0)</f>
        <v>12.2911</v>
      </c>
      <c r="G10" s="66">
        <f t="shared" si="1"/>
        <v>14</v>
      </c>
      <c r="H10" s="65">
        <f>VLOOKUP($A10,'Return Data'!$B$7:$R$2700,12,0)</f>
        <v>9.2822999999999993</v>
      </c>
      <c r="I10" s="66">
        <f t="shared" si="2"/>
        <v>1</v>
      </c>
      <c r="J10" s="65">
        <f>VLOOKUP($A10,'Return Data'!$B$7:$R$2700,13,0)</f>
        <v>11.960800000000001</v>
      </c>
      <c r="K10" s="66">
        <f t="shared" si="3"/>
        <v>2</v>
      </c>
      <c r="L10" s="65"/>
      <c r="M10" s="66"/>
      <c r="N10" s="65"/>
      <c r="O10" s="66"/>
      <c r="P10" s="65"/>
      <c r="Q10" s="66"/>
      <c r="R10" s="65">
        <f>VLOOKUP($A10,'Return Data'!$B$7:$R$2700,16,0)</f>
        <v>11.4519</v>
      </c>
      <c r="S10" s="67">
        <f t="shared" si="7"/>
        <v>1</v>
      </c>
    </row>
    <row r="11" spans="1:20" x14ac:dyDescent="0.3">
      <c r="A11" s="63" t="s">
        <v>1762</v>
      </c>
      <c r="B11" s="64">
        <f>VLOOKUP($A11,'Return Data'!$B$7:$R$2700,3,0)</f>
        <v>44118</v>
      </c>
      <c r="C11" s="65">
        <f>VLOOKUP($A11,'Return Data'!$B$7:$R$2700,4,0)</f>
        <v>14.114000000000001</v>
      </c>
      <c r="D11" s="65">
        <f>VLOOKUP($A11,'Return Data'!$B$7:$R$2700,10,0)</f>
        <v>6.5529000000000002</v>
      </c>
      <c r="E11" s="66">
        <f t="shared" si="0"/>
        <v>4</v>
      </c>
      <c r="F11" s="65">
        <f>VLOOKUP($A11,'Return Data'!$B$7:$R$2700,11,0)</f>
        <v>17.079999999999998</v>
      </c>
      <c r="G11" s="66">
        <f t="shared" si="1"/>
        <v>4</v>
      </c>
      <c r="H11" s="65">
        <f>VLOOKUP($A11,'Return Data'!$B$7:$R$2700,12,0)</f>
        <v>0.74229999999999996</v>
      </c>
      <c r="I11" s="66">
        <f t="shared" si="2"/>
        <v>18</v>
      </c>
      <c r="J11" s="65">
        <f>VLOOKUP($A11,'Return Data'!$B$7:$R$2700,13,0)</f>
        <v>5.5410000000000004</v>
      </c>
      <c r="K11" s="66">
        <f t="shared" si="3"/>
        <v>16</v>
      </c>
      <c r="L11" s="65">
        <f>VLOOKUP($A11,'Return Data'!$B$7:$R$2700,17,0)</f>
        <v>6.6508000000000003</v>
      </c>
      <c r="M11" s="66">
        <f t="shared" si="4"/>
        <v>11</v>
      </c>
      <c r="N11" s="65">
        <f>VLOOKUP($A11,'Return Data'!$B$7:$R$2700,14,0)</f>
        <v>4.4832999999999998</v>
      </c>
      <c r="O11" s="66">
        <f t="shared" si="5"/>
        <v>12</v>
      </c>
      <c r="P11" s="65"/>
      <c r="Q11" s="66"/>
      <c r="R11" s="65">
        <f>VLOOKUP($A11,'Return Data'!$B$7:$R$2700,16,0)</f>
        <v>7.8662000000000001</v>
      </c>
      <c r="S11" s="67">
        <f t="shared" si="7"/>
        <v>9</v>
      </c>
    </row>
    <row r="12" spans="1:20" x14ac:dyDescent="0.3">
      <c r="A12" s="63" t="s">
        <v>1763</v>
      </c>
      <c r="B12" s="64">
        <f>VLOOKUP($A12,'Return Data'!$B$7:$R$2700,3,0)</f>
        <v>44118</v>
      </c>
      <c r="C12" s="65">
        <f>VLOOKUP($A12,'Return Data'!$B$7:$R$2700,4,0)</f>
        <v>16.113099999999999</v>
      </c>
      <c r="D12" s="65">
        <f>VLOOKUP($A12,'Return Data'!$B$7:$R$2700,10,0)</f>
        <v>4.1334999999999997</v>
      </c>
      <c r="E12" s="66">
        <f t="shared" si="0"/>
        <v>21</v>
      </c>
      <c r="F12" s="65">
        <f>VLOOKUP($A12,'Return Data'!$B$7:$R$2700,11,0)</f>
        <v>10.437099999999999</v>
      </c>
      <c r="G12" s="66">
        <f t="shared" si="1"/>
        <v>22</v>
      </c>
      <c r="H12" s="65">
        <f>VLOOKUP($A12,'Return Data'!$B$7:$R$2700,12,0)</f>
        <v>6.4794</v>
      </c>
      <c r="I12" s="66">
        <f t="shared" si="2"/>
        <v>2</v>
      </c>
      <c r="J12" s="65">
        <f>VLOOKUP($A12,'Return Data'!$B$7:$R$2700,13,0)</f>
        <v>9.9915000000000003</v>
      </c>
      <c r="K12" s="66">
        <f t="shared" si="3"/>
        <v>4</v>
      </c>
      <c r="L12" s="65">
        <f>VLOOKUP($A12,'Return Data'!$B$7:$R$2700,17,0)</f>
        <v>9.048</v>
      </c>
      <c r="M12" s="66">
        <f t="shared" si="4"/>
        <v>2</v>
      </c>
      <c r="N12" s="65">
        <f>VLOOKUP($A12,'Return Data'!$B$7:$R$2700,14,0)</f>
        <v>7.8053999999999997</v>
      </c>
      <c r="O12" s="66">
        <f t="shared" si="5"/>
        <v>1</v>
      </c>
      <c r="P12" s="65">
        <f>VLOOKUP($A12,'Return Data'!$B$7:$R$2700,15,0)</f>
        <v>8.1850000000000005</v>
      </c>
      <c r="Q12" s="66">
        <f t="shared" si="6"/>
        <v>3</v>
      </c>
      <c r="R12" s="65">
        <f>VLOOKUP($A12,'Return Data'!$B$7:$R$2700,16,0)</f>
        <v>8.2636000000000003</v>
      </c>
      <c r="S12" s="67">
        <f t="shared" si="7"/>
        <v>6</v>
      </c>
    </row>
    <row r="13" spans="1:20" x14ac:dyDescent="0.3">
      <c r="A13" s="63" t="s">
        <v>1764</v>
      </c>
      <c r="B13" s="64">
        <f>VLOOKUP($A13,'Return Data'!$B$7:$R$2700,3,0)</f>
        <v>44118</v>
      </c>
      <c r="C13" s="65">
        <f>VLOOKUP($A13,'Return Data'!$B$7:$R$2700,4,0)</f>
        <v>10.6668</v>
      </c>
      <c r="D13" s="65">
        <f>VLOOKUP($A13,'Return Data'!$B$7:$R$2700,10,0)</f>
        <v>4.4260000000000002</v>
      </c>
      <c r="E13" s="66">
        <f t="shared" si="0"/>
        <v>18</v>
      </c>
      <c r="F13" s="65">
        <f>VLOOKUP($A13,'Return Data'!$B$7:$R$2700,11,0)</f>
        <v>11.707100000000001</v>
      </c>
      <c r="G13" s="66">
        <f t="shared" si="1"/>
        <v>16</v>
      </c>
      <c r="H13" s="65">
        <f>VLOOKUP($A13,'Return Data'!$B$7:$R$2700,12,0)</f>
        <v>-0.8468</v>
      </c>
      <c r="I13" s="66">
        <f t="shared" si="2"/>
        <v>20</v>
      </c>
      <c r="J13" s="65">
        <f>VLOOKUP($A13,'Return Data'!$B$7:$R$2700,13,0)</f>
        <v>2.76</v>
      </c>
      <c r="K13" s="66">
        <f t="shared" si="3"/>
        <v>20</v>
      </c>
      <c r="L13" s="65">
        <f>VLOOKUP($A13,'Return Data'!$B$7:$R$2700,17,0)</f>
        <v>4.5159000000000002</v>
      </c>
      <c r="M13" s="66">
        <f t="shared" si="4"/>
        <v>17</v>
      </c>
      <c r="N13" s="65"/>
      <c r="O13" s="66"/>
      <c r="P13" s="65"/>
      <c r="Q13" s="66"/>
      <c r="R13" s="65">
        <f>VLOOKUP($A13,'Return Data'!$B$7:$R$2700,16,0)</f>
        <v>3.0707</v>
      </c>
      <c r="S13" s="67">
        <f t="shared" si="7"/>
        <v>22</v>
      </c>
    </row>
    <row r="14" spans="1:20" x14ac:dyDescent="0.3">
      <c r="A14" s="63" t="s">
        <v>1765</v>
      </c>
      <c r="B14" s="64">
        <f>VLOOKUP($A14,'Return Data'!$B$7:$R$2700,3,0)</f>
        <v>44118</v>
      </c>
      <c r="C14" s="65">
        <f>VLOOKUP($A14,'Return Data'!$B$7:$R$2700,4,0)</f>
        <v>39.808999999999997</v>
      </c>
      <c r="D14" s="65">
        <f>VLOOKUP($A14,'Return Data'!$B$7:$R$2700,10,0)</f>
        <v>4.2175000000000002</v>
      </c>
      <c r="E14" s="66">
        <f t="shared" si="0"/>
        <v>20</v>
      </c>
      <c r="F14" s="65">
        <f>VLOOKUP($A14,'Return Data'!$B$7:$R$2700,11,0)</f>
        <v>10.934900000000001</v>
      </c>
      <c r="G14" s="66">
        <f t="shared" si="1"/>
        <v>20</v>
      </c>
      <c r="H14" s="65">
        <f>VLOOKUP($A14,'Return Data'!$B$7:$R$2700,12,0)</f>
        <v>-1.9024000000000001</v>
      </c>
      <c r="I14" s="66">
        <f t="shared" si="2"/>
        <v>21</v>
      </c>
      <c r="J14" s="65">
        <f>VLOOKUP($A14,'Return Data'!$B$7:$R$2700,13,0)</f>
        <v>2.2080000000000002</v>
      </c>
      <c r="K14" s="66">
        <f t="shared" si="3"/>
        <v>22</v>
      </c>
      <c r="L14" s="65">
        <f>VLOOKUP($A14,'Return Data'!$B$7:$R$2700,17,0)</f>
        <v>4.0307000000000004</v>
      </c>
      <c r="M14" s="66">
        <f t="shared" si="4"/>
        <v>18</v>
      </c>
      <c r="N14" s="65">
        <f>VLOOKUP($A14,'Return Data'!$B$7:$R$2700,14,0)</f>
        <v>3.8902000000000001</v>
      </c>
      <c r="O14" s="66">
        <f t="shared" si="5"/>
        <v>15</v>
      </c>
      <c r="P14" s="65">
        <f>VLOOKUP($A14,'Return Data'!$B$7:$R$2700,15,0)</f>
        <v>8.3628</v>
      </c>
      <c r="Q14" s="66">
        <f t="shared" si="6"/>
        <v>1</v>
      </c>
      <c r="R14" s="65">
        <f>VLOOKUP($A14,'Return Data'!$B$7:$R$2700,16,0)</f>
        <v>8.5234000000000005</v>
      </c>
      <c r="S14" s="67">
        <f t="shared" si="7"/>
        <v>5</v>
      </c>
    </row>
    <row r="15" spans="1:20" x14ac:dyDescent="0.3">
      <c r="A15" s="63" t="s">
        <v>1766</v>
      </c>
      <c r="B15" s="64">
        <f>VLOOKUP($A15,'Return Data'!$B$7:$R$2700,3,0)</f>
        <v>44118</v>
      </c>
      <c r="C15" s="65">
        <f>VLOOKUP($A15,'Return Data'!$B$7:$R$2700,4,0)</f>
        <v>15.01</v>
      </c>
      <c r="D15" s="65">
        <f>VLOOKUP($A15,'Return Data'!$B$7:$R$2700,10,0)</f>
        <v>2.8081999999999998</v>
      </c>
      <c r="E15" s="66">
        <f t="shared" si="0"/>
        <v>23</v>
      </c>
      <c r="F15" s="65">
        <f>VLOOKUP($A15,'Return Data'!$B$7:$R$2700,11,0)</f>
        <v>10.044</v>
      </c>
      <c r="G15" s="66">
        <f t="shared" si="1"/>
        <v>23</v>
      </c>
      <c r="H15" s="65">
        <f>VLOOKUP($A15,'Return Data'!$B$7:$R$2700,12,0)</f>
        <v>-2.9106999999999998</v>
      </c>
      <c r="I15" s="66">
        <f t="shared" si="2"/>
        <v>22</v>
      </c>
      <c r="J15" s="65">
        <f>VLOOKUP($A15,'Return Data'!$B$7:$R$2700,13,0)</f>
        <v>2.2480000000000002</v>
      </c>
      <c r="K15" s="66">
        <f t="shared" si="3"/>
        <v>21</v>
      </c>
      <c r="L15" s="65">
        <f>VLOOKUP($A15,'Return Data'!$B$7:$R$2700,17,0)</f>
        <v>5.5384000000000002</v>
      </c>
      <c r="M15" s="66">
        <f t="shared" si="4"/>
        <v>14</v>
      </c>
      <c r="N15" s="65">
        <f>VLOOKUP($A15,'Return Data'!$B$7:$R$2700,14,0)</f>
        <v>5.1425000000000001</v>
      </c>
      <c r="O15" s="66">
        <f t="shared" si="5"/>
        <v>10</v>
      </c>
      <c r="P15" s="65">
        <f>VLOOKUP($A15,'Return Data'!$B$7:$R$2700,15,0)</f>
        <v>7.4204999999999997</v>
      </c>
      <c r="Q15" s="66">
        <f t="shared" si="6"/>
        <v>7</v>
      </c>
      <c r="R15" s="65">
        <f>VLOOKUP($A15,'Return Data'!$B$7:$R$2700,16,0)</f>
        <v>7.1726000000000001</v>
      </c>
      <c r="S15" s="67">
        <f t="shared" si="7"/>
        <v>17</v>
      </c>
    </row>
    <row r="16" spans="1:20" x14ac:dyDescent="0.3">
      <c r="A16" s="63" t="s">
        <v>1767</v>
      </c>
      <c r="B16" s="64">
        <f>VLOOKUP($A16,'Return Data'!$B$7:$R$2700,3,0)</f>
        <v>44118</v>
      </c>
      <c r="C16" s="65">
        <f>VLOOKUP($A16,'Return Data'!$B$7:$R$2700,4,0)</f>
        <v>18.834399999999999</v>
      </c>
      <c r="D16" s="65">
        <f>VLOOKUP($A16,'Return Data'!$B$7:$R$2700,10,0)</f>
        <v>5.7103000000000002</v>
      </c>
      <c r="E16" s="66">
        <f t="shared" si="0"/>
        <v>9</v>
      </c>
      <c r="F16" s="65">
        <f>VLOOKUP($A16,'Return Data'!$B$7:$R$2700,11,0)</f>
        <v>11.433</v>
      </c>
      <c r="G16" s="66">
        <f t="shared" si="1"/>
        <v>18</v>
      </c>
      <c r="H16" s="65">
        <f>VLOOKUP($A16,'Return Data'!$B$7:$R$2700,12,0)</f>
        <v>0.98329999999999995</v>
      </c>
      <c r="I16" s="66">
        <f t="shared" si="2"/>
        <v>17</v>
      </c>
      <c r="J16" s="65">
        <f>VLOOKUP($A16,'Return Data'!$B$7:$R$2700,13,0)</f>
        <v>5.319</v>
      </c>
      <c r="K16" s="66">
        <f t="shared" si="3"/>
        <v>18</v>
      </c>
      <c r="L16" s="65">
        <f>VLOOKUP($A16,'Return Data'!$B$7:$R$2700,17,0)</f>
        <v>6.4024999999999999</v>
      </c>
      <c r="M16" s="66">
        <f t="shared" si="4"/>
        <v>12</v>
      </c>
      <c r="N16" s="65">
        <f>VLOOKUP($A16,'Return Data'!$B$7:$R$2700,14,0)</f>
        <v>4.5399000000000003</v>
      </c>
      <c r="O16" s="66">
        <f t="shared" si="5"/>
        <v>11</v>
      </c>
      <c r="P16" s="65">
        <f>VLOOKUP($A16,'Return Data'!$B$7:$R$2700,15,0)</f>
        <v>5.1927000000000003</v>
      </c>
      <c r="Q16" s="66">
        <f t="shared" si="6"/>
        <v>13</v>
      </c>
      <c r="R16" s="65">
        <f>VLOOKUP($A16,'Return Data'!$B$7:$R$2700,16,0)</f>
        <v>6.4583000000000004</v>
      </c>
      <c r="S16" s="67">
        <f t="shared" si="7"/>
        <v>20</v>
      </c>
    </row>
    <row r="17" spans="1:19" x14ac:dyDescent="0.3">
      <c r="A17" s="63" t="s">
        <v>1768</v>
      </c>
      <c r="B17" s="64">
        <f>VLOOKUP($A17,'Return Data'!$B$7:$R$2700,3,0)</f>
        <v>44118</v>
      </c>
      <c r="C17" s="65">
        <f>VLOOKUP($A17,'Return Data'!$B$7:$R$2700,4,0)</f>
        <v>22.69</v>
      </c>
      <c r="D17" s="65">
        <f>VLOOKUP($A17,'Return Data'!$B$7:$R$2700,10,0)</f>
        <v>4.226</v>
      </c>
      <c r="E17" s="66">
        <f t="shared" si="0"/>
        <v>19</v>
      </c>
      <c r="F17" s="65">
        <f>VLOOKUP($A17,'Return Data'!$B$7:$R$2700,11,0)</f>
        <v>14.1922</v>
      </c>
      <c r="G17" s="66">
        <f t="shared" si="1"/>
        <v>10</v>
      </c>
      <c r="H17" s="65">
        <f>VLOOKUP($A17,'Return Data'!$B$7:$R$2700,12,0)</f>
        <v>3.702</v>
      </c>
      <c r="I17" s="66">
        <f t="shared" si="2"/>
        <v>9</v>
      </c>
      <c r="J17" s="65">
        <f>VLOOKUP($A17,'Return Data'!$B$7:$R$2700,13,0)</f>
        <v>8.2538</v>
      </c>
      <c r="K17" s="66">
        <f t="shared" si="3"/>
        <v>9</v>
      </c>
      <c r="L17" s="65">
        <f>VLOOKUP($A17,'Return Data'!$B$7:$R$2700,17,0)</f>
        <v>7.0197000000000003</v>
      </c>
      <c r="M17" s="66">
        <f t="shared" si="4"/>
        <v>10</v>
      </c>
      <c r="N17" s="65">
        <f>VLOOKUP($A17,'Return Data'!$B$7:$R$2700,14,0)</f>
        <v>5.5812999999999997</v>
      </c>
      <c r="O17" s="66">
        <f t="shared" si="5"/>
        <v>8</v>
      </c>
      <c r="P17" s="65">
        <f>VLOOKUP($A17,'Return Data'!$B$7:$R$2700,15,0)</f>
        <v>6.0423999999999998</v>
      </c>
      <c r="Q17" s="66">
        <f t="shared" si="6"/>
        <v>11</v>
      </c>
      <c r="R17" s="65">
        <f>VLOOKUP($A17,'Return Data'!$B$7:$R$2700,16,0)</f>
        <v>6.9549000000000003</v>
      </c>
      <c r="S17" s="67">
        <f t="shared" si="7"/>
        <v>19</v>
      </c>
    </row>
    <row r="18" spans="1:19" x14ac:dyDescent="0.3">
      <c r="A18" s="63" t="s">
        <v>1769</v>
      </c>
      <c r="B18" s="64">
        <f>VLOOKUP($A18,'Return Data'!$B$7:$R$2700,3,0)</f>
        <v>44118</v>
      </c>
      <c r="C18" s="65">
        <f>VLOOKUP($A18,'Return Data'!$B$7:$R$2700,4,0)</f>
        <v>11.3195</v>
      </c>
      <c r="D18" s="65">
        <f>VLOOKUP($A18,'Return Data'!$B$7:$R$2700,10,0)</f>
        <v>4.6242000000000001</v>
      </c>
      <c r="E18" s="66">
        <f t="shared" si="0"/>
        <v>17</v>
      </c>
      <c r="F18" s="65">
        <f>VLOOKUP($A18,'Return Data'!$B$7:$R$2700,11,0)</f>
        <v>11.3675</v>
      </c>
      <c r="G18" s="66">
        <f t="shared" si="1"/>
        <v>19</v>
      </c>
      <c r="H18" s="65">
        <f>VLOOKUP($A18,'Return Data'!$B$7:$R$2700,12,0)</f>
        <v>4.3617999999999997</v>
      </c>
      <c r="I18" s="66">
        <f t="shared" si="2"/>
        <v>7</v>
      </c>
      <c r="J18" s="65">
        <f>VLOOKUP($A18,'Return Data'!$B$7:$R$2700,13,0)</f>
        <v>8.6313999999999993</v>
      </c>
      <c r="K18" s="66">
        <f t="shared" si="3"/>
        <v>8</v>
      </c>
      <c r="L18" s="65"/>
      <c r="M18" s="66"/>
      <c r="N18" s="65"/>
      <c r="O18" s="66"/>
      <c r="P18" s="65"/>
      <c r="Q18" s="66"/>
      <c r="R18" s="65">
        <f>VLOOKUP($A18,'Return Data'!$B$7:$R$2700,16,0)</f>
        <v>8.0114999999999998</v>
      </c>
      <c r="S18" s="67">
        <f t="shared" si="7"/>
        <v>7</v>
      </c>
    </row>
    <row r="19" spans="1:19" x14ac:dyDescent="0.3">
      <c r="A19" s="63" t="s">
        <v>1770</v>
      </c>
      <c r="B19" s="64">
        <f>VLOOKUP($A19,'Return Data'!$B$7:$R$2700,3,0)</f>
        <v>44118</v>
      </c>
      <c r="C19" s="65">
        <f>VLOOKUP($A19,'Return Data'!$B$7:$R$2700,4,0)</f>
        <v>16.348199999999999</v>
      </c>
      <c r="D19" s="65">
        <f>VLOOKUP($A19,'Return Data'!$B$7:$R$2700,10,0)</f>
        <v>5.6753999999999998</v>
      </c>
      <c r="E19" s="66">
        <f t="shared" si="0"/>
        <v>10</v>
      </c>
      <c r="F19" s="65">
        <f>VLOOKUP($A19,'Return Data'!$B$7:$R$2700,11,0)</f>
        <v>14.640499999999999</v>
      </c>
      <c r="G19" s="66">
        <f t="shared" si="1"/>
        <v>8</v>
      </c>
      <c r="H19" s="65">
        <f>VLOOKUP($A19,'Return Data'!$B$7:$R$2700,12,0)</f>
        <v>4.8929999999999998</v>
      </c>
      <c r="I19" s="66">
        <f t="shared" si="2"/>
        <v>6</v>
      </c>
      <c r="J19" s="65">
        <f>VLOOKUP($A19,'Return Data'!$B$7:$R$2700,13,0)</f>
        <v>9.1</v>
      </c>
      <c r="K19" s="66">
        <f t="shared" si="3"/>
        <v>5</v>
      </c>
      <c r="L19" s="65">
        <f>VLOOKUP($A19,'Return Data'!$B$7:$R$2700,17,0)</f>
        <v>8.452</v>
      </c>
      <c r="M19" s="66">
        <f t="shared" si="4"/>
        <v>3</v>
      </c>
      <c r="N19" s="65">
        <f>VLOOKUP($A19,'Return Data'!$B$7:$R$2700,14,0)</f>
        <v>7.0305999999999997</v>
      </c>
      <c r="O19" s="66">
        <f t="shared" si="5"/>
        <v>3</v>
      </c>
      <c r="P19" s="65">
        <f>VLOOKUP($A19,'Return Data'!$B$7:$R$2700,15,0)</f>
        <v>8.3137000000000008</v>
      </c>
      <c r="Q19" s="66">
        <f t="shared" si="6"/>
        <v>2</v>
      </c>
      <c r="R19" s="65">
        <f>VLOOKUP($A19,'Return Data'!$B$7:$R$2700,16,0)</f>
        <v>8.5250000000000004</v>
      </c>
      <c r="S19" s="67">
        <f t="shared" si="7"/>
        <v>4</v>
      </c>
    </row>
    <row r="20" spans="1:19" x14ac:dyDescent="0.3">
      <c r="A20" s="63" t="s">
        <v>1771</v>
      </c>
      <c r="B20" s="64">
        <f>VLOOKUP($A20,'Return Data'!$B$7:$R$2700,3,0)</f>
        <v>44118</v>
      </c>
      <c r="C20" s="65">
        <f>VLOOKUP($A20,'Return Data'!$B$7:$R$2700,4,0)</f>
        <v>19.518000000000001</v>
      </c>
      <c r="D20" s="65">
        <f>VLOOKUP($A20,'Return Data'!$B$7:$R$2700,10,0)</f>
        <v>7.7926000000000002</v>
      </c>
      <c r="E20" s="66">
        <f t="shared" si="0"/>
        <v>2</v>
      </c>
      <c r="F20" s="65">
        <f>VLOOKUP($A20,'Return Data'!$B$7:$R$2700,11,0)</f>
        <v>17.183</v>
      </c>
      <c r="G20" s="66">
        <f t="shared" si="1"/>
        <v>3</v>
      </c>
      <c r="H20" s="65">
        <f>VLOOKUP($A20,'Return Data'!$B$7:$R$2700,12,0)</f>
        <v>1.6933</v>
      </c>
      <c r="I20" s="66">
        <f t="shared" si="2"/>
        <v>16</v>
      </c>
      <c r="J20" s="65">
        <f>VLOOKUP($A20,'Return Data'!$B$7:$R$2700,13,0)</f>
        <v>7.0652999999999997</v>
      </c>
      <c r="K20" s="66">
        <f t="shared" si="3"/>
        <v>11</v>
      </c>
      <c r="L20" s="65">
        <f>VLOOKUP($A20,'Return Data'!$B$7:$R$2700,17,0)</f>
        <v>5.0747999999999998</v>
      </c>
      <c r="M20" s="66">
        <f t="shared" si="4"/>
        <v>16</v>
      </c>
      <c r="N20" s="65">
        <f>VLOOKUP($A20,'Return Data'!$B$7:$R$2700,14,0)</f>
        <v>3.9634999999999998</v>
      </c>
      <c r="O20" s="66">
        <f t="shared" si="5"/>
        <v>14</v>
      </c>
      <c r="P20" s="65">
        <f>VLOOKUP($A20,'Return Data'!$B$7:$R$2700,15,0)</f>
        <v>5.7038000000000002</v>
      </c>
      <c r="Q20" s="66">
        <f t="shared" si="6"/>
        <v>12</v>
      </c>
      <c r="R20" s="65">
        <f>VLOOKUP($A20,'Return Data'!$B$7:$R$2700,16,0)</f>
        <v>7.5419999999999998</v>
      </c>
      <c r="S20" s="67">
        <f t="shared" si="7"/>
        <v>13</v>
      </c>
    </row>
    <row r="21" spans="1:19" x14ac:dyDescent="0.3">
      <c r="A21" s="63" t="s">
        <v>1772</v>
      </c>
      <c r="B21" s="64">
        <f>VLOOKUP($A21,'Return Data'!$B$7:$R$2700,3,0)</f>
        <v>44118</v>
      </c>
      <c r="C21" s="65">
        <f>VLOOKUP($A21,'Return Data'!$B$7:$R$2700,4,0)</f>
        <v>13.212300000000001</v>
      </c>
      <c r="D21" s="65">
        <f>VLOOKUP($A21,'Return Data'!$B$7:$R$2700,10,0)</f>
        <v>7.5990000000000002</v>
      </c>
      <c r="E21" s="66">
        <f t="shared" si="0"/>
        <v>3</v>
      </c>
      <c r="F21" s="65">
        <f>VLOOKUP($A21,'Return Data'!$B$7:$R$2700,11,0)</f>
        <v>19.682099999999998</v>
      </c>
      <c r="G21" s="66">
        <f t="shared" si="1"/>
        <v>1</v>
      </c>
      <c r="H21" s="65">
        <f>VLOOKUP($A21,'Return Data'!$B$7:$R$2700,12,0)</f>
        <v>4.2850999999999999</v>
      </c>
      <c r="I21" s="66">
        <f t="shared" si="2"/>
        <v>8</v>
      </c>
      <c r="J21" s="65">
        <f>VLOOKUP($A21,'Return Data'!$B$7:$R$2700,13,0)</f>
        <v>10.6326</v>
      </c>
      <c r="K21" s="66">
        <f t="shared" si="3"/>
        <v>3</v>
      </c>
      <c r="L21" s="65">
        <f>VLOOKUP($A21,'Return Data'!$B$7:$R$2700,17,0)</f>
        <v>9.9870000000000001</v>
      </c>
      <c r="M21" s="66">
        <f t="shared" si="4"/>
        <v>1</v>
      </c>
      <c r="N21" s="65">
        <f>VLOOKUP($A21,'Return Data'!$B$7:$R$2700,14,0)</f>
        <v>6.0259999999999998</v>
      </c>
      <c r="O21" s="66">
        <f t="shared" si="5"/>
        <v>5</v>
      </c>
      <c r="P21" s="65"/>
      <c r="Q21" s="66"/>
      <c r="R21" s="65">
        <f>VLOOKUP($A21,'Return Data'!$B$7:$R$2700,16,0)</f>
        <v>7.8163999999999998</v>
      </c>
      <c r="S21" s="67">
        <f t="shared" si="7"/>
        <v>10</v>
      </c>
    </row>
    <row r="22" spans="1:19" x14ac:dyDescent="0.3">
      <c r="A22" s="63" t="s">
        <v>1773</v>
      </c>
      <c r="B22" s="64">
        <f>VLOOKUP($A22,'Return Data'!$B$7:$R$2700,3,0)</f>
        <v>44118</v>
      </c>
      <c r="C22" s="65">
        <f>VLOOKUP($A22,'Return Data'!$B$7:$R$2700,4,0)</f>
        <v>12.016999999999999</v>
      </c>
      <c r="D22" s="65">
        <f>VLOOKUP($A22,'Return Data'!$B$7:$R$2700,10,0)</f>
        <v>8.7216000000000005</v>
      </c>
      <c r="E22" s="66">
        <f t="shared" si="0"/>
        <v>1</v>
      </c>
      <c r="F22" s="65">
        <f>VLOOKUP($A22,'Return Data'!$B$7:$R$2700,11,0)</f>
        <v>19.133500000000002</v>
      </c>
      <c r="G22" s="66">
        <f t="shared" si="1"/>
        <v>2</v>
      </c>
      <c r="H22" s="65">
        <f>VLOOKUP($A22,'Return Data'!$B$7:$R$2700,12,0)</f>
        <v>5.6997</v>
      </c>
      <c r="I22" s="66">
        <f t="shared" si="2"/>
        <v>3</v>
      </c>
      <c r="J22" s="65">
        <f>VLOOKUP($A22,'Return Data'!$B$7:$R$2700,13,0)</f>
        <v>12.151199999999999</v>
      </c>
      <c r="K22" s="66">
        <f t="shared" si="3"/>
        <v>1</v>
      </c>
      <c r="L22" s="65"/>
      <c r="M22" s="66"/>
      <c r="N22" s="65"/>
      <c r="O22" s="66"/>
      <c r="P22" s="65"/>
      <c r="Q22" s="66"/>
      <c r="R22" s="65">
        <f>VLOOKUP($A22,'Return Data'!$B$7:$R$2700,16,0)</f>
        <v>10.577400000000001</v>
      </c>
      <c r="S22" s="67">
        <f t="shared" si="7"/>
        <v>2</v>
      </c>
    </row>
    <row r="23" spans="1:19" x14ac:dyDescent="0.3">
      <c r="A23" s="63" t="s">
        <v>1774</v>
      </c>
      <c r="B23" s="64">
        <f>VLOOKUP($A23,'Return Data'!$B$7:$R$2700,3,0)</f>
        <v>44118</v>
      </c>
      <c r="C23" s="65">
        <f>VLOOKUP($A23,'Return Data'!$B$7:$R$2700,4,0)</f>
        <v>10.878500000000001</v>
      </c>
      <c r="D23" s="65">
        <f>VLOOKUP($A23,'Return Data'!$B$7:$R$2700,10,0)</f>
        <v>3.5762</v>
      </c>
      <c r="E23" s="66">
        <f t="shared" si="0"/>
        <v>22</v>
      </c>
      <c r="F23" s="65">
        <f>VLOOKUP($A23,'Return Data'!$B$7:$R$2700,11,0)</f>
        <v>10.5336</v>
      </c>
      <c r="G23" s="66">
        <f t="shared" si="1"/>
        <v>21</v>
      </c>
      <c r="H23" s="65">
        <f>VLOOKUP($A23,'Return Data'!$B$7:$R$2700,12,0)</f>
        <v>-12.5023</v>
      </c>
      <c r="I23" s="66">
        <f t="shared" si="2"/>
        <v>23</v>
      </c>
      <c r="J23" s="65">
        <f>VLOOKUP($A23,'Return Data'!$B$7:$R$2700,13,0)</f>
        <v>-9.7586999999999993</v>
      </c>
      <c r="K23" s="66">
        <f t="shared" si="3"/>
        <v>23</v>
      </c>
      <c r="L23" s="65">
        <f>VLOOKUP($A23,'Return Data'!$B$7:$R$2700,17,0)</f>
        <v>-7.7130999999999998</v>
      </c>
      <c r="M23" s="66">
        <f t="shared" si="4"/>
        <v>19</v>
      </c>
      <c r="N23" s="65">
        <f>VLOOKUP($A23,'Return Data'!$B$7:$R$2700,14,0)</f>
        <v>-4.9461000000000004</v>
      </c>
      <c r="O23" s="66">
        <f t="shared" si="5"/>
        <v>16</v>
      </c>
      <c r="P23" s="65">
        <f>VLOOKUP($A23,'Return Data'!$B$7:$R$2700,15,0)</f>
        <v>1.2199</v>
      </c>
      <c r="Q23" s="66">
        <f t="shared" si="6"/>
        <v>14</v>
      </c>
      <c r="R23" s="65">
        <f>VLOOKUP($A23,'Return Data'!$B$7:$R$2700,16,0)</f>
        <v>1.5771999999999999</v>
      </c>
      <c r="S23" s="67">
        <f t="shared" si="7"/>
        <v>23</v>
      </c>
    </row>
    <row r="24" spans="1:19" x14ac:dyDescent="0.3">
      <c r="A24" s="63" t="s">
        <v>1775</v>
      </c>
      <c r="B24" s="64">
        <f>VLOOKUP($A24,'Return Data'!$B$7:$R$2700,3,0)</f>
        <v>44118</v>
      </c>
      <c r="C24" s="65">
        <f>VLOOKUP($A24,'Return Data'!$B$7:$R$2700,4,0)</f>
        <v>0.30209999999999998</v>
      </c>
      <c r="D24" s="65"/>
      <c r="E24" s="66"/>
      <c r="F24" s="65"/>
      <c r="G24" s="66"/>
      <c r="H24" s="65"/>
      <c r="I24" s="66"/>
      <c r="J24" s="65"/>
      <c r="K24" s="66"/>
      <c r="L24" s="65"/>
      <c r="M24" s="66"/>
      <c r="N24" s="65"/>
      <c r="O24" s="66"/>
      <c r="P24" s="65"/>
      <c r="Q24" s="66"/>
      <c r="R24" s="65"/>
      <c r="S24" s="67"/>
    </row>
    <row r="25" spans="1:19" x14ac:dyDescent="0.3">
      <c r="A25" s="63" t="s">
        <v>1776</v>
      </c>
      <c r="B25" s="64"/>
      <c r="C25" s="65"/>
      <c r="D25" s="65"/>
      <c r="E25" s="66"/>
      <c r="F25" s="65"/>
      <c r="G25" s="66"/>
      <c r="H25" s="65"/>
      <c r="I25" s="66"/>
      <c r="J25" s="65"/>
      <c r="K25" s="66"/>
      <c r="L25" s="65"/>
      <c r="M25" s="66"/>
      <c r="N25" s="65"/>
      <c r="O25" s="66"/>
      <c r="P25" s="65"/>
      <c r="Q25" s="66"/>
      <c r="R25" s="65"/>
      <c r="S25" s="67"/>
    </row>
    <row r="26" spans="1:19" x14ac:dyDescent="0.3">
      <c r="A26" s="63" t="s">
        <v>1777</v>
      </c>
      <c r="B26" s="64">
        <f>VLOOKUP($A26,'Return Data'!$B$7:$R$2700,3,0)</f>
        <v>44118</v>
      </c>
      <c r="C26" s="65">
        <f>VLOOKUP($A26,'Return Data'!$B$7:$R$2700,4,0)</f>
        <v>36.180500000000002</v>
      </c>
      <c r="D26" s="65">
        <f>VLOOKUP($A26,'Return Data'!$B$7:$R$2700,10,0)</f>
        <v>5.4824999999999999</v>
      </c>
      <c r="E26" s="66">
        <f t="shared" si="0"/>
        <v>11</v>
      </c>
      <c r="F26" s="65">
        <f>VLOOKUP($A26,'Return Data'!$B$7:$R$2700,11,0)</f>
        <v>12.2631</v>
      </c>
      <c r="G26" s="66">
        <f t="shared" si="1"/>
        <v>15</v>
      </c>
      <c r="H26" s="65">
        <f>VLOOKUP($A26,'Return Data'!$B$7:$R$2700,12,0)</f>
        <v>-0.12280000000000001</v>
      </c>
      <c r="I26" s="66">
        <f t="shared" si="2"/>
        <v>19</v>
      </c>
      <c r="J26" s="65">
        <f>VLOOKUP($A26,'Return Data'!$B$7:$R$2700,13,0)</f>
        <v>3.7974999999999999</v>
      </c>
      <c r="K26" s="66">
        <f t="shared" si="3"/>
        <v>19</v>
      </c>
      <c r="L26" s="65">
        <f>VLOOKUP($A26,'Return Data'!$B$7:$R$2700,17,0)</f>
        <v>6.3741000000000003</v>
      </c>
      <c r="M26" s="66">
        <f t="shared" si="4"/>
        <v>13</v>
      </c>
      <c r="N26" s="65">
        <f>VLOOKUP($A26,'Return Data'!$B$7:$R$2700,14,0)</f>
        <v>6.0957999999999997</v>
      </c>
      <c r="O26" s="66">
        <f t="shared" si="5"/>
        <v>4</v>
      </c>
      <c r="P26" s="65">
        <f>VLOOKUP($A26,'Return Data'!$B$7:$R$2700,15,0)</f>
        <v>7.1292999999999997</v>
      </c>
      <c r="Q26" s="66">
        <f t="shared" si="6"/>
        <v>9</v>
      </c>
      <c r="R26" s="65">
        <f>VLOOKUP($A26,'Return Data'!$B$7:$R$2700,16,0)</f>
        <v>8.6920999999999999</v>
      </c>
      <c r="S26" s="67">
        <f t="shared" si="7"/>
        <v>3</v>
      </c>
    </row>
    <row r="27" spans="1:19" x14ac:dyDescent="0.3">
      <c r="A27" s="63" t="s">
        <v>1778</v>
      </c>
      <c r="B27" s="64">
        <f>VLOOKUP($A27,'Return Data'!$B$7:$R$2700,3,0)</f>
        <v>44118</v>
      </c>
      <c r="C27" s="65">
        <f>VLOOKUP($A27,'Return Data'!$B$7:$R$2700,4,0)</f>
        <v>41.732500000000002</v>
      </c>
      <c r="D27" s="65">
        <f>VLOOKUP($A27,'Return Data'!$B$7:$R$2700,10,0)</f>
        <v>4.8821000000000003</v>
      </c>
      <c r="E27" s="66">
        <f t="shared" si="0"/>
        <v>14</v>
      </c>
      <c r="F27" s="65">
        <f>VLOOKUP($A27,'Return Data'!$B$7:$R$2700,11,0)</f>
        <v>15.0762</v>
      </c>
      <c r="G27" s="66">
        <f t="shared" si="1"/>
        <v>6</v>
      </c>
      <c r="H27" s="65">
        <f>VLOOKUP($A27,'Return Data'!$B$7:$R$2700,12,0)</f>
        <v>5.2031000000000001</v>
      </c>
      <c r="I27" s="66">
        <f t="shared" si="2"/>
        <v>4</v>
      </c>
      <c r="J27" s="65">
        <f>VLOOKUP($A27,'Return Data'!$B$7:$R$2700,13,0)</f>
        <v>8.7611000000000008</v>
      </c>
      <c r="K27" s="66">
        <f t="shared" si="3"/>
        <v>7</v>
      </c>
      <c r="L27" s="65">
        <f>VLOOKUP($A27,'Return Data'!$B$7:$R$2700,17,0)</f>
        <v>7.1026999999999996</v>
      </c>
      <c r="M27" s="66">
        <f t="shared" si="4"/>
        <v>9</v>
      </c>
      <c r="N27" s="65">
        <f>VLOOKUP($A27,'Return Data'!$B$7:$R$2700,14,0)</f>
        <v>5.8590999999999998</v>
      </c>
      <c r="O27" s="66">
        <f t="shared" si="5"/>
        <v>6</v>
      </c>
      <c r="P27" s="65">
        <f>VLOOKUP($A27,'Return Data'!$B$7:$R$2700,15,0)</f>
        <v>7.1637000000000004</v>
      </c>
      <c r="Q27" s="66">
        <f t="shared" si="6"/>
        <v>8</v>
      </c>
      <c r="R27" s="65">
        <f>VLOOKUP($A27,'Return Data'!$B$7:$R$2700,16,0)</f>
        <v>7.2462</v>
      </c>
      <c r="S27" s="67">
        <f t="shared" si="7"/>
        <v>16</v>
      </c>
    </row>
    <row r="28" spans="1:19" x14ac:dyDescent="0.3">
      <c r="A28" s="63" t="s">
        <v>1779</v>
      </c>
      <c r="B28" s="64">
        <f>VLOOKUP($A28,'Return Data'!$B$7:$R$2700,3,0)</f>
        <v>44118</v>
      </c>
      <c r="C28" s="65">
        <f>VLOOKUP($A28,'Return Data'!$B$7:$R$2700,4,0)</f>
        <v>15.039899999999999</v>
      </c>
      <c r="D28" s="65">
        <f>VLOOKUP($A28,'Return Data'!$B$7:$R$2700,10,0)</f>
        <v>6.1795</v>
      </c>
      <c r="E28" s="66">
        <f t="shared" si="0"/>
        <v>7</v>
      </c>
      <c r="F28" s="65">
        <f>VLOOKUP($A28,'Return Data'!$B$7:$R$2700,11,0)</f>
        <v>15.8725</v>
      </c>
      <c r="G28" s="66">
        <f t="shared" si="1"/>
        <v>5</v>
      </c>
      <c r="H28" s="65">
        <f>VLOOKUP($A28,'Return Data'!$B$7:$R$2700,12,0)</f>
        <v>2.0249000000000001</v>
      </c>
      <c r="I28" s="66">
        <f t="shared" si="2"/>
        <v>13</v>
      </c>
      <c r="J28" s="65">
        <f>VLOOKUP($A28,'Return Data'!$B$7:$R$2700,13,0)</f>
        <v>6.9626000000000001</v>
      </c>
      <c r="K28" s="66">
        <f t="shared" si="3"/>
        <v>13</v>
      </c>
      <c r="L28" s="65">
        <f>VLOOKUP($A28,'Return Data'!$B$7:$R$2700,17,0)</f>
        <v>7.7779999999999996</v>
      </c>
      <c r="M28" s="66">
        <f t="shared" si="4"/>
        <v>7</v>
      </c>
      <c r="N28" s="65">
        <f>VLOOKUP($A28,'Return Data'!$B$7:$R$2700,14,0)</f>
        <v>5.6496000000000004</v>
      </c>
      <c r="O28" s="66">
        <f t="shared" si="5"/>
        <v>7</v>
      </c>
      <c r="P28" s="65">
        <f>VLOOKUP($A28,'Return Data'!$B$7:$R$2700,15,0)</f>
        <v>8.0757999999999992</v>
      </c>
      <c r="Q28" s="66">
        <f t="shared" si="6"/>
        <v>4</v>
      </c>
      <c r="R28" s="65">
        <f>VLOOKUP($A28,'Return Data'!$B$7:$R$2700,16,0)</f>
        <v>7.8673000000000002</v>
      </c>
      <c r="S28" s="67">
        <f t="shared" si="7"/>
        <v>8</v>
      </c>
    </row>
    <row r="29" spans="1:19" x14ac:dyDescent="0.3">
      <c r="A29" s="63" t="s">
        <v>1780</v>
      </c>
      <c r="B29" s="64">
        <f>VLOOKUP($A29,'Return Data'!$B$7:$R$2700,3,0)</f>
        <v>44118</v>
      </c>
      <c r="C29" s="65">
        <f>VLOOKUP($A29,'Return Data'!$B$7:$R$2700,4,0)</f>
        <v>11.3606</v>
      </c>
      <c r="D29" s="65">
        <f>VLOOKUP($A29,'Return Data'!$B$7:$R$2700,10,0)</f>
        <v>5.0206</v>
      </c>
      <c r="E29" s="66">
        <f t="shared" si="0"/>
        <v>13</v>
      </c>
      <c r="F29" s="65">
        <f>VLOOKUP($A29,'Return Data'!$B$7:$R$2700,11,0)</f>
        <v>12.7905</v>
      </c>
      <c r="G29" s="66">
        <f t="shared" si="1"/>
        <v>13</v>
      </c>
      <c r="H29" s="65">
        <f>VLOOKUP($A29,'Return Data'!$B$7:$R$2700,12,0)</f>
        <v>2.4049</v>
      </c>
      <c r="I29" s="66">
        <f t="shared" si="2"/>
        <v>12</v>
      </c>
      <c r="J29" s="65">
        <f>VLOOKUP($A29,'Return Data'!$B$7:$R$2700,13,0)</f>
        <v>6.7956000000000003</v>
      </c>
      <c r="K29" s="66">
        <f t="shared" si="3"/>
        <v>14</v>
      </c>
      <c r="L29" s="65"/>
      <c r="M29" s="66"/>
      <c r="N29" s="65"/>
      <c r="O29" s="66"/>
      <c r="P29" s="65"/>
      <c r="Q29" s="66"/>
      <c r="R29" s="65">
        <f>VLOOKUP($A29,'Return Data'!$B$7:$R$2700,16,0)</f>
        <v>7.1196999999999999</v>
      </c>
      <c r="S29" s="67">
        <f t="shared" si="7"/>
        <v>18</v>
      </c>
    </row>
    <row r="30" spans="1:19" x14ac:dyDescent="0.3">
      <c r="A30" s="63" t="s">
        <v>1781</v>
      </c>
      <c r="B30" s="64">
        <f>VLOOKUP($A30,'Return Data'!$B$7:$R$2700,3,0)</f>
        <v>44118</v>
      </c>
      <c r="C30" s="65">
        <f>VLOOKUP($A30,'Return Data'!$B$7:$R$2700,4,0)</f>
        <v>37.862000000000002</v>
      </c>
      <c r="D30" s="65">
        <f>VLOOKUP($A30,'Return Data'!$B$7:$R$2700,10,0)</f>
        <v>5.766</v>
      </c>
      <c r="E30" s="66">
        <f t="shared" si="0"/>
        <v>8</v>
      </c>
      <c r="F30" s="65">
        <f>VLOOKUP($A30,'Return Data'!$B$7:$R$2700,11,0)</f>
        <v>12.817500000000001</v>
      </c>
      <c r="G30" s="66">
        <f t="shared" si="1"/>
        <v>12</v>
      </c>
      <c r="H30" s="65">
        <f>VLOOKUP($A30,'Return Data'!$B$7:$R$2700,12,0)</f>
        <v>3.1030000000000002</v>
      </c>
      <c r="I30" s="66">
        <f t="shared" si="2"/>
        <v>10</v>
      </c>
      <c r="J30" s="65">
        <f>VLOOKUP($A30,'Return Data'!$B$7:$R$2700,13,0)</f>
        <v>7.0118999999999998</v>
      </c>
      <c r="K30" s="66">
        <f t="shared" si="3"/>
        <v>12</v>
      </c>
      <c r="L30" s="65">
        <f>VLOOKUP($A30,'Return Data'!$B$7:$R$2700,17,0)</f>
        <v>7.9402999999999997</v>
      </c>
      <c r="M30" s="66">
        <f t="shared" si="4"/>
        <v>6</v>
      </c>
      <c r="N30" s="65">
        <f>VLOOKUP($A30,'Return Data'!$B$7:$R$2700,14,0)</f>
        <v>5.4447000000000001</v>
      </c>
      <c r="O30" s="66">
        <f t="shared" si="5"/>
        <v>9</v>
      </c>
      <c r="P30" s="65">
        <f>VLOOKUP($A30,'Return Data'!$B$7:$R$2700,15,0)</f>
        <v>6.5709</v>
      </c>
      <c r="Q30" s="66">
        <f t="shared" si="6"/>
        <v>10</v>
      </c>
      <c r="R30" s="65">
        <f>VLOOKUP($A30,'Return Data'!$B$7:$R$2700,16,0)</f>
        <v>7.4753999999999996</v>
      </c>
      <c r="S30" s="67">
        <f t="shared" si="7"/>
        <v>14</v>
      </c>
    </row>
    <row r="31" spans="1:19" x14ac:dyDescent="0.3">
      <c r="A31" s="63" t="s">
        <v>1782</v>
      </c>
      <c r="B31" s="64">
        <f>VLOOKUP($A31,'Return Data'!$B$7:$R$2700,3,0)</f>
        <v>44118</v>
      </c>
      <c r="C31" s="65">
        <f>VLOOKUP($A31,'Return Data'!$B$7:$R$2700,4,0)</f>
        <v>11.74</v>
      </c>
      <c r="D31" s="65">
        <f>VLOOKUP($A31,'Return Data'!$B$7:$R$2700,10,0)</f>
        <v>5.4806999999999997</v>
      </c>
      <c r="E31" s="66">
        <f t="shared" si="0"/>
        <v>12</v>
      </c>
      <c r="F31" s="65">
        <f>VLOOKUP($A31,'Return Data'!$B$7:$R$2700,11,0)</f>
        <v>13.980600000000001</v>
      </c>
      <c r="G31" s="66">
        <f t="shared" si="1"/>
        <v>11</v>
      </c>
      <c r="H31" s="65">
        <f>VLOOKUP($A31,'Return Data'!$B$7:$R$2700,12,0)</f>
        <v>5.0088999999999997</v>
      </c>
      <c r="I31" s="66">
        <f t="shared" si="2"/>
        <v>5</v>
      </c>
      <c r="J31" s="65">
        <f>VLOOKUP($A31,'Return Data'!$B$7:$R$2700,13,0)</f>
        <v>8.9054000000000002</v>
      </c>
      <c r="K31" s="66">
        <f t="shared" si="3"/>
        <v>6</v>
      </c>
      <c r="L31" s="65">
        <f>VLOOKUP($A31,'Return Data'!$B$7:$R$2700,17,0)</f>
        <v>8.2617999999999991</v>
      </c>
      <c r="M31" s="66">
        <f t="shared" si="4"/>
        <v>5</v>
      </c>
      <c r="N31" s="65"/>
      <c r="O31" s="66"/>
      <c r="P31" s="65"/>
      <c r="Q31" s="66"/>
      <c r="R31" s="65">
        <f>VLOOKUP($A31,'Return Data'!$B$7:$R$2700,16,0)</f>
        <v>7.6231999999999998</v>
      </c>
      <c r="S31" s="67">
        <f t="shared" si="7"/>
        <v>12</v>
      </c>
    </row>
    <row r="32" spans="1:19" x14ac:dyDescent="0.3">
      <c r="A32" s="63" t="s">
        <v>1783</v>
      </c>
      <c r="B32" s="64">
        <f>VLOOKUP($A32,'Return Data'!$B$7:$R$2700,3,0)</f>
        <v>44118</v>
      </c>
      <c r="C32" s="65">
        <f>VLOOKUP($A32,'Return Data'!$B$7:$R$2700,4,0)</f>
        <v>10.843299999999999</v>
      </c>
      <c r="D32" s="65">
        <f>VLOOKUP($A32,'Return Data'!$B$7:$R$2700,10,0)</f>
        <v>4.8106999999999998</v>
      </c>
      <c r="E32" s="66">
        <f t="shared" si="0"/>
        <v>15</v>
      </c>
      <c r="F32" s="65">
        <f>VLOOKUP($A32,'Return Data'!$B$7:$R$2700,11,0)</f>
        <v>11.4511</v>
      </c>
      <c r="G32" s="66">
        <f t="shared" si="1"/>
        <v>17</v>
      </c>
      <c r="H32" s="65">
        <f>VLOOKUP($A32,'Return Data'!$B$7:$R$2700,12,0)</f>
        <v>1.8045</v>
      </c>
      <c r="I32" s="66">
        <f t="shared" si="2"/>
        <v>15</v>
      </c>
      <c r="J32" s="65">
        <f>VLOOKUP($A32,'Return Data'!$B$7:$R$2700,13,0)</f>
        <v>5.5319000000000003</v>
      </c>
      <c r="K32" s="66">
        <f t="shared" si="3"/>
        <v>17</v>
      </c>
      <c r="L32" s="65">
        <f>VLOOKUP($A32,'Return Data'!$B$7:$R$2700,17,0)</f>
        <v>5.1783000000000001</v>
      </c>
      <c r="M32" s="66">
        <f t="shared" si="4"/>
        <v>15</v>
      </c>
      <c r="N32" s="65"/>
      <c r="O32" s="66"/>
      <c r="P32" s="65"/>
      <c r="Q32" s="66"/>
      <c r="R32" s="65">
        <f>VLOOKUP($A32,'Return Data'!$B$7:$R$2700,16,0)</f>
        <v>3.8816000000000002</v>
      </c>
      <c r="S32" s="67">
        <f t="shared" si="7"/>
        <v>21</v>
      </c>
    </row>
    <row r="33" spans="1:19" x14ac:dyDescent="0.3">
      <c r="A33" s="69"/>
      <c r="B33" s="70"/>
      <c r="C33" s="70"/>
      <c r="D33" s="71"/>
      <c r="E33" s="70"/>
      <c r="F33" s="71"/>
      <c r="G33" s="70"/>
      <c r="H33" s="71"/>
      <c r="I33" s="70"/>
      <c r="J33" s="71"/>
      <c r="K33" s="70"/>
      <c r="L33" s="71"/>
      <c r="M33" s="70"/>
      <c r="N33" s="71"/>
      <c r="O33" s="70"/>
      <c r="P33" s="71"/>
      <c r="Q33" s="70"/>
      <c r="R33" s="71"/>
      <c r="S33" s="72"/>
    </row>
    <row r="34" spans="1:19" x14ac:dyDescent="0.3">
      <c r="A34" s="73" t="s">
        <v>27</v>
      </c>
      <c r="B34" s="74"/>
      <c r="C34" s="74"/>
      <c r="D34" s="75">
        <f>AVERAGE(D8:D32)</f>
        <v>5.4456043478260865</v>
      </c>
      <c r="E34" s="74"/>
      <c r="F34" s="75">
        <f>AVERAGE(F8:F32)</f>
        <v>13.666643478260868</v>
      </c>
      <c r="G34" s="74"/>
      <c r="H34" s="75">
        <f>AVERAGE(H8:H32)</f>
        <v>2.0768217391304349</v>
      </c>
      <c r="I34" s="74"/>
      <c r="J34" s="75">
        <f>AVERAGE(J8:J32)</f>
        <v>6.3957695652173898</v>
      </c>
      <c r="K34" s="74"/>
      <c r="L34" s="75">
        <f>AVERAGE(L8:L32)</f>
        <v>6.1653052631578937</v>
      </c>
      <c r="M34" s="74"/>
      <c r="N34" s="75">
        <f>AVERAGE(N8:N32)</f>
        <v>4.8705999999999996</v>
      </c>
      <c r="O34" s="74"/>
      <c r="P34" s="75">
        <f>AVERAGE(P8:P32)</f>
        <v>6.7785214285714286</v>
      </c>
      <c r="Q34" s="74"/>
      <c r="R34" s="75">
        <f>AVERAGE(R8:R32)</f>
        <v>7.3419999999999996</v>
      </c>
      <c r="S34" s="76"/>
    </row>
    <row r="35" spans="1:19" x14ac:dyDescent="0.3">
      <c r="A35" s="73" t="s">
        <v>28</v>
      </c>
      <c r="B35" s="74"/>
      <c r="C35" s="74"/>
      <c r="D35" s="75">
        <f>MIN(D8:D32)</f>
        <v>2.8081999999999998</v>
      </c>
      <c r="E35" s="74"/>
      <c r="F35" s="75">
        <f>MIN(F8:F32)</f>
        <v>10.044</v>
      </c>
      <c r="G35" s="74"/>
      <c r="H35" s="75">
        <f>MIN(H8:H32)</f>
        <v>-12.5023</v>
      </c>
      <c r="I35" s="74"/>
      <c r="J35" s="75">
        <f>MIN(J8:J32)</f>
        <v>-9.7586999999999993</v>
      </c>
      <c r="K35" s="74"/>
      <c r="L35" s="75">
        <f>MIN(L8:L32)</f>
        <v>-7.7130999999999998</v>
      </c>
      <c r="M35" s="74"/>
      <c r="N35" s="75">
        <f>MIN(N8:N32)</f>
        <v>-4.9461000000000004</v>
      </c>
      <c r="O35" s="74"/>
      <c r="P35" s="75">
        <f>MIN(P8:P32)</f>
        <v>1.2199</v>
      </c>
      <c r="Q35" s="74"/>
      <c r="R35" s="75">
        <f>MIN(R8:R32)</f>
        <v>1.5771999999999999</v>
      </c>
      <c r="S35" s="76"/>
    </row>
    <row r="36" spans="1:19" ht="15" thickBot="1" x14ac:dyDescent="0.35">
      <c r="A36" s="77" t="s">
        <v>29</v>
      </c>
      <c r="B36" s="78"/>
      <c r="C36" s="78"/>
      <c r="D36" s="79">
        <f>MAX(D8:D32)</f>
        <v>8.7216000000000005</v>
      </c>
      <c r="E36" s="78"/>
      <c r="F36" s="79">
        <f>MAX(F8:F32)</f>
        <v>19.682099999999998</v>
      </c>
      <c r="G36" s="78"/>
      <c r="H36" s="79">
        <f>MAX(H8:H32)</f>
        <v>9.2822999999999993</v>
      </c>
      <c r="I36" s="78"/>
      <c r="J36" s="79">
        <f>MAX(J8:J32)</f>
        <v>12.151199999999999</v>
      </c>
      <c r="K36" s="78"/>
      <c r="L36" s="79">
        <f>MAX(L8:L32)</f>
        <v>9.9870000000000001</v>
      </c>
      <c r="M36" s="78"/>
      <c r="N36" s="79">
        <f>MAX(N8:N32)</f>
        <v>7.8053999999999997</v>
      </c>
      <c r="O36" s="78"/>
      <c r="P36" s="79">
        <f>MAX(P8:P32)</f>
        <v>8.3628</v>
      </c>
      <c r="Q36" s="78"/>
      <c r="R36" s="79">
        <f>MAX(R8:R32)</f>
        <v>11.4519</v>
      </c>
      <c r="S36" s="80"/>
    </row>
    <row r="37" spans="1:19" x14ac:dyDescent="0.3">
      <c r="A37" s="112" t="s">
        <v>433</v>
      </c>
    </row>
    <row r="38" spans="1:19" x14ac:dyDescent="0.3">
      <c r="A38" s="14" t="s">
        <v>340</v>
      </c>
    </row>
  </sheetData>
  <sheetProtection algorithmName="SHA-512" hashValue="vRhZXXafblYPYAuafkG/mcgoRNhfyqcqDW7hQ18EWzoz0MUhHL3cruv+HltCfyOwVTOYm/Peda28tMMPA8K0Fg==" saltValue="OM8vYNx1AWbStvOgXY8lZ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8A03FA5C-1D56-43BE-8FA8-2B4056E35A4B}"/>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052A70-7A3E-4BD1-B871-D1D6D88EA6AE}">
  <sheetPr codeName="Sheet28"/>
  <dimension ref="A1:T38"/>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8" t="s">
        <v>347</v>
      </c>
    </row>
    <row r="3" spans="1:20" ht="15" thickBot="1" x14ac:dyDescent="0.35">
      <c r="A3" s="149"/>
    </row>
    <row r="4" spans="1:20" ht="15" thickBot="1" x14ac:dyDescent="0.35"/>
    <row r="5" spans="1:20" x14ac:dyDescent="0.3">
      <c r="A5" s="29" t="s">
        <v>1758</v>
      </c>
      <c r="B5" s="146" t="s">
        <v>8</v>
      </c>
      <c r="C5" s="146" t="s">
        <v>9</v>
      </c>
      <c r="D5" s="152" t="s">
        <v>1</v>
      </c>
      <c r="E5" s="152"/>
      <c r="F5" s="152" t="s">
        <v>2</v>
      </c>
      <c r="G5" s="152"/>
      <c r="H5" s="152" t="s">
        <v>3</v>
      </c>
      <c r="I5" s="152"/>
      <c r="J5" s="152" t="s">
        <v>4</v>
      </c>
      <c r="K5" s="152"/>
      <c r="L5" s="152" t="s">
        <v>382</v>
      </c>
      <c r="M5" s="152"/>
      <c r="N5" s="152" t="s">
        <v>5</v>
      </c>
      <c r="O5" s="152"/>
      <c r="P5" s="152" t="s">
        <v>6</v>
      </c>
      <c r="Q5" s="152"/>
      <c r="R5" s="150" t="s">
        <v>46</v>
      </c>
      <c r="S5" s="151"/>
      <c r="T5" s="12"/>
    </row>
    <row r="6" spans="1:20" x14ac:dyDescent="0.3">
      <c r="A6" s="17" t="s">
        <v>7</v>
      </c>
      <c r="B6" s="147"/>
      <c r="C6" s="147"/>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1784</v>
      </c>
      <c r="B8" s="64">
        <f>VLOOKUP($A8,'Return Data'!$B$7:$R$2700,3,0)</f>
        <v>44118</v>
      </c>
      <c r="C8" s="65">
        <f>VLOOKUP($A8,'Return Data'!$B$7:$R$2700,4,0)</f>
        <v>14.35</v>
      </c>
      <c r="D8" s="65">
        <f>VLOOKUP($A8,'Return Data'!$B$7:$R$2700,10,0)</f>
        <v>6.1391</v>
      </c>
      <c r="E8" s="66">
        <f>RANK(D8,D$8:D$32,0)</f>
        <v>4</v>
      </c>
      <c r="F8" s="65">
        <f>VLOOKUP($A8,'Return Data'!$B$7:$R$2700,11,0)</f>
        <v>14.2516</v>
      </c>
      <c r="G8" s="66">
        <f>RANK(F8,F$8:F$32,0)</f>
        <v>7</v>
      </c>
      <c r="H8" s="65">
        <f>VLOOKUP($A8,'Return Data'!$B$7:$R$2700,12,0)</f>
        <v>1.2703</v>
      </c>
      <c r="I8" s="66">
        <f>RANK(H8,H$8:H$32,0)</f>
        <v>13</v>
      </c>
      <c r="J8" s="65">
        <f>VLOOKUP($A8,'Return Data'!$B$7:$R$2700,13,0)</f>
        <v>6.0606</v>
      </c>
      <c r="K8" s="66">
        <f>RANK(J8,J$8:J$32,0)</f>
        <v>12</v>
      </c>
      <c r="L8" s="65">
        <f>VLOOKUP($A8,'Return Data'!$B$7:$R$2700,17,0)</f>
        <v>6.2294999999999998</v>
      </c>
      <c r="M8" s="66">
        <f>RANK(L8,L$8:L$32,0)</f>
        <v>8</v>
      </c>
      <c r="N8" s="65">
        <f>VLOOKUP($A8,'Return Data'!$B$7:$R$2700,14,0)</f>
        <v>3.1312000000000002</v>
      </c>
      <c r="O8" s="66">
        <f>RANK(N8,N$8:N$32,0)</f>
        <v>11</v>
      </c>
      <c r="P8" s="65">
        <f>VLOOKUP($A8,'Return Data'!$B$7:$R$2700,15,0)</f>
        <v>6.48</v>
      </c>
      <c r="Q8" s="66">
        <f>RANK(P8,P$8:P$32,0)</f>
        <v>7</v>
      </c>
      <c r="R8" s="65">
        <f>VLOOKUP($A8,'Return Data'!$B$7:$R$2700,16,0)</f>
        <v>6.3323999999999998</v>
      </c>
      <c r="S8" s="67">
        <f>RANK(R8,R$8:R$32,0)</f>
        <v>15</v>
      </c>
    </row>
    <row r="9" spans="1:20" x14ac:dyDescent="0.3">
      <c r="A9" s="63" t="s">
        <v>1785</v>
      </c>
      <c r="B9" s="64">
        <f>VLOOKUP($A9,'Return Data'!$B$7:$R$2700,3,0)</f>
        <v>44118</v>
      </c>
      <c r="C9" s="65">
        <f>VLOOKUP($A9,'Return Data'!$B$7:$R$2700,4,0)</f>
        <v>13.79</v>
      </c>
      <c r="D9" s="65">
        <f>VLOOKUP($A9,'Return Data'!$B$7:$R$2700,10,0)</f>
        <v>6.0769000000000002</v>
      </c>
      <c r="E9" s="66">
        <f t="shared" ref="E9:E32" si="0">RANK(D9,D$8:D$32,0)</f>
        <v>6</v>
      </c>
      <c r="F9" s="65">
        <f>VLOOKUP($A9,'Return Data'!$B$7:$R$2700,11,0)</f>
        <v>13.8728</v>
      </c>
      <c r="G9" s="66">
        <f t="shared" ref="G9:G32" si="1">RANK(F9,F$8:F$32,0)</f>
        <v>9</v>
      </c>
      <c r="H9" s="65">
        <f>VLOOKUP($A9,'Return Data'!$B$7:$R$2700,12,0)</f>
        <v>1.5464</v>
      </c>
      <c r="I9" s="66">
        <f t="shared" ref="I9:I32" si="2">RANK(H9,H$8:H$32,0)</f>
        <v>11</v>
      </c>
      <c r="J9" s="65">
        <f>VLOOKUP($A9,'Return Data'!$B$7:$R$2700,13,0)</f>
        <v>4.8669000000000002</v>
      </c>
      <c r="K9" s="66">
        <f t="shared" ref="K9:K32" si="3">RANK(J9,J$8:J$32,0)</f>
        <v>15</v>
      </c>
      <c r="L9" s="65">
        <f>VLOOKUP($A9,'Return Data'!$B$7:$R$2700,17,0)</f>
        <v>7.0354999999999999</v>
      </c>
      <c r="M9" s="66">
        <f t="shared" ref="M9:M32" si="4">RANK(L9,L$8:L$32,0)</f>
        <v>5</v>
      </c>
      <c r="N9" s="65">
        <f>VLOOKUP($A9,'Return Data'!$B$7:$R$2700,14,0)</f>
        <v>5.9532999999999996</v>
      </c>
      <c r="O9" s="66">
        <f t="shared" ref="O9:O30" si="5">RANK(N9,N$8:N$32,0)</f>
        <v>3</v>
      </c>
      <c r="P9" s="65">
        <f>VLOOKUP($A9,'Return Data'!$B$7:$R$2700,15,0)</f>
        <v>6.6307</v>
      </c>
      <c r="Q9" s="66">
        <f t="shared" ref="Q9:Q30" si="6">RANK(P9,P$8:P$32,0)</f>
        <v>5</v>
      </c>
      <c r="R9" s="65">
        <f>VLOOKUP($A9,'Return Data'!$B$7:$R$2700,16,0)</f>
        <v>6.4097999999999997</v>
      </c>
      <c r="S9" s="67">
        <f t="shared" ref="S9:S32" si="7">RANK(R9,R$8:R$32,0)</f>
        <v>12</v>
      </c>
    </row>
    <row r="10" spans="1:20" x14ac:dyDescent="0.3">
      <c r="A10" s="63" t="s">
        <v>1786</v>
      </c>
      <c r="B10" s="64">
        <f>VLOOKUP($A10,'Return Data'!$B$7:$R$2700,3,0)</f>
        <v>44118</v>
      </c>
      <c r="C10" s="65">
        <f>VLOOKUP($A10,'Return Data'!$B$7:$R$2700,4,0)</f>
        <v>11.27</v>
      </c>
      <c r="D10" s="65">
        <f>VLOOKUP($A10,'Return Data'!$B$7:$R$2700,10,0)</f>
        <v>4.4485999999999999</v>
      </c>
      <c r="E10" s="66">
        <f t="shared" si="0"/>
        <v>16</v>
      </c>
      <c r="F10" s="65">
        <f>VLOOKUP($A10,'Return Data'!$B$7:$R$2700,11,0)</f>
        <v>11.694699999999999</v>
      </c>
      <c r="G10" s="66">
        <f t="shared" si="1"/>
        <v>14</v>
      </c>
      <c r="H10" s="65">
        <f>VLOOKUP($A10,'Return Data'!$B$7:$R$2700,12,0)</f>
        <v>8.4696999999999996</v>
      </c>
      <c r="I10" s="66">
        <f t="shared" si="2"/>
        <v>1</v>
      </c>
      <c r="J10" s="65">
        <f>VLOOKUP($A10,'Return Data'!$B$7:$R$2700,13,0)</f>
        <v>10.8161</v>
      </c>
      <c r="K10" s="66">
        <f t="shared" si="3"/>
        <v>2</v>
      </c>
      <c r="L10" s="65"/>
      <c r="M10" s="66"/>
      <c r="N10" s="65"/>
      <c r="O10" s="66"/>
      <c r="P10" s="65"/>
      <c r="Q10" s="66"/>
      <c r="R10" s="65">
        <f>VLOOKUP($A10,'Return Data'!$B$7:$R$2700,16,0)</f>
        <v>10.255100000000001</v>
      </c>
      <c r="S10" s="67">
        <f t="shared" si="7"/>
        <v>1</v>
      </c>
    </row>
    <row r="11" spans="1:20" x14ac:dyDescent="0.3">
      <c r="A11" s="63" t="s">
        <v>1787</v>
      </c>
      <c r="B11" s="64">
        <f>VLOOKUP($A11,'Return Data'!$B$7:$R$2700,3,0)</f>
        <v>44118</v>
      </c>
      <c r="C11" s="65">
        <f>VLOOKUP($A11,'Return Data'!$B$7:$R$2700,4,0)</f>
        <v>13.218</v>
      </c>
      <c r="D11" s="65">
        <f>VLOOKUP($A11,'Return Data'!$B$7:$R$2700,10,0)</f>
        <v>6.1345999999999998</v>
      </c>
      <c r="E11" s="66">
        <f t="shared" si="0"/>
        <v>5</v>
      </c>
      <c r="F11" s="65">
        <f>VLOOKUP($A11,'Return Data'!$B$7:$R$2700,11,0)</f>
        <v>16.171600000000002</v>
      </c>
      <c r="G11" s="66">
        <f t="shared" si="1"/>
        <v>4</v>
      </c>
      <c r="H11" s="65">
        <f>VLOOKUP($A11,'Return Data'!$B$7:$R$2700,12,0)</f>
        <v>-0.40689999999999998</v>
      </c>
      <c r="I11" s="66">
        <f t="shared" si="2"/>
        <v>18</v>
      </c>
      <c r="J11" s="65">
        <f>VLOOKUP($A11,'Return Data'!$B$7:$R$2700,13,0)</f>
        <v>3.9478</v>
      </c>
      <c r="K11" s="66">
        <f t="shared" si="3"/>
        <v>18</v>
      </c>
      <c r="L11" s="65">
        <f>VLOOKUP($A11,'Return Data'!$B$7:$R$2700,17,0)</f>
        <v>5.0406000000000004</v>
      </c>
      <c r="M11" s="66">
        <f t="shared" si="4"/>
        <v>13</v>
      </c>
      <c r="N11" s="65">
        <f>VLOOKUP($A11,'Return Data'!$B$7:$R$2700,14,0)</f>
        <v>2.8681999999999999</v>
      </c>
      <c r="O11" s="66">
        <f t="shared" si="5"/>
        <v>14</v>
      </c>
      <c r="P11" s="65"/>
      <c r="Q11" s="66"/>
      <c r="R11" s="65">
        <f>VLOOKUP($A11,'Return Data'!$B$7:$R$2700,16,0)</f>
        <v>6.3227000000000002</v>
      </c>
      <c r="S11" s="67">
        <f t="shared" si="7"/>
        <v>16</v>
      </c>
    </row>
    <row r="12" spans="1:20" x14ac:dyDescent="0.3">
      <c r="A12" s="63" t="s">
        <v>1788</v>
      </c>
      <c r="B12" s="64">
        <f>VLOOKUP($A12,'Return Data'!$B$7:$R$2700,3,0)</f>
        <v>44118</v>
      </c>
      <c r="C12" s="65">
        <f>VLOOKUP($A12,'Return Data'!$B$7:$R$2700,4,0)</f>
        <v>15.4254</v>
      </c>
      <c r="D12" s="65">
        <f>VLOOKUP($A12,'Return Data'!$B$7:$R$2700,10,0)</f>
        <v>3.8713000000000002</v>
      </c>
      <c r="E12" s="66">
        <f t="shared" si="0"/>
        <v>21</v>
      </c>
      <c r="F12" s="65">
        <f>VLOOKUP($A12,'Return Data'!$B$7:$R$2700,11,0)</f>
        <v>9.8824000000000005</v>
      </c>
      <c r="G12" s="66">
        <f t="shared" si="1"/>
        <v>22</v>
      </c>
      <c r="H12" s="65">
        <f>VLOOKUP($A12,'Return Data'!$B$7:$R$2700,12,0)</f>
        <v>5.6969000000000003</v>
      </c>
      <c r="I12" s="66">
        <f t="shared" si="2"/>
        <v>2</v>
      </c>
      <c r="J12" s="65">
        <f>VLOOKUP($A12,'Return Data'!$B$7:$R$2700,13,0)</f>
        <v>8.9079999999999995</v>
      </c>
      <c r="K12" s="66">
        <f t="shared" si="3"/>
        <v>3</v>
      </c>
      <c r="L12" s="65">
        <f>VLOOKUP($A12,'Return Data'!$B$7:$R$2700,17,0)</f>
        <v>7.9432</v>
      </c>
      <c r="M12" s="66">
        <f t="shared" si="4"/>
        <v>2</v>
      </c>
      <c r="N12" s="65">
        <f>VLOOKUP($A12,'Return Data'!$B$7:$R$2700,14,0)</f>
        <v>6.7145999999999999</v>
      </c>
      <c r="O12" s="66">
        <f t="shared" si="5"/>
        <v>1</v>
      </c>
      <c r="P12" s="65">
        <f>VLOOKUP($A12,'Return Data'!$B$7:$R$2700,15,0)</f>
        <v>7.3658000000000001</v>
      </c>
      <c r="Q12" s="66">
        <f t="shared" si="6"/>
        <v>2</v>
      </c>
      <c r="R12" s="65">
        <f>VLOOKUP($A12,'Return Data'!$B$7:$R$2700,16,0)</f>
        <v>7.4805000000000001</v>
      </c>
      <c r="S12" s="67">
        <f t="shared" si="7"/>
        <v>8</v>
      </c>
    </row>
    <row r="13" spans="1:20" x14ac:dyDescent="0.3">
      <c r="A13" s="63" t="s">
        <v>1789</v>
      </c>
      <c r="B13" s="64">
        <f>VLOOKUP($A13,'Return Data'!$B$7:$R$2700,3,0)</f>
        <v>44118</v>
      </c>
      <c r="C13" s="65">
        <f>VLOOKUP($A13,'Return Data'!$B$7:$R$2700,4,0)</f>
        <v>10.275399999999999</v>
      </c>
      <c r="D13" s="65">
        <f>VLOOKUP($A13,'Return Data'!$B$7:$R$2700,10,0)</f>
        <v>4.1085000000000003</v>
      </c>
      <c r="E13" s="66">
        <f t="shared" si="0"/>
        <v>18</v>
      </c>
      <c r="F13" s="65">
        <f>VLOOKUP($A13,'Return Data'!$B$7:$R$2700,11,0)</f>
        <v>10.868499999999999</v>
      </c>
      <c r="G13" s="66">
        <f t="shared" si="1"/>
        <v>17</v>
      </c>
      <c r="H13" s="65">
        <f>VLOOKUP($A13,'Return Data'!$B$7:$R$2700,12,0)</f>
        <v>-2.0579000000000001</v>
      </c>
      <c r="I13" s="66">
        <f t="shared" si="2"/>
        <v>20</v>
      </c>
      <c r="J13" s="65">
        <f>VLOOKUP($A13,'Return Data'!$B$7:$R$2700,13,0)</f>
        <v>1.0076000000000001</v>
      </c>
      <c r="K13" s="66">
        <f t="shared" si="3"/>
        <v>22</v>
      </c>
      <c r="L13" s="65">
        <f>VLOOKUP($A13,'Return Data'!$B$7:$R$2700,17,0)</f>
        <v>2.7052</v>
      </c>
      <c r="M13" s="66">
        <f t="shared" si="4"/>
        <v>18</v>
      </c>
      <c r="N13" s="65"/>
      <c r="O13" s="66"/>
      <c r="P13" s="65"/>
      <c r="Q13" s="66"/>
      <c r="R13" s="65">
        <f>VLOOKUP($A13,'Return Data'!$B$7:$R$2700,16,0)</f>
        <v>1.2810999999999999</v>
      </c>
      <c r="S13" s="67">
        <f t="shared" si="7"/>
        <v>22</v>
      </c>
    </row>
    <row r="14" spans="1:20" x14ac:dyDescent="0.3">
      <c r="A14" s="63" t="s">
        <v>1790</v>
      </c>
      <c r="B14" s="64">
        <f>VLOOKUP($A14,'Return Data'!$B$7:$R$2700,3,0)</f>
        <v>44118</v>
      </c>
      <c r="C14" s="65">
        <f>VLOOKUP($A14,'Return Data'!$B$7:$R$2700,4,0)</f>
        <v>37.11</v>
      </c>
      <c r="D14" s="65">
        <f>VLOOKUP($A14,'Return Data'!$B$7:$R$2700,10,0)</f>
        <v>4.0137</v>
      </c>
      <c r="E14" s="66">
        <f t="shared" si="0"/>
        <v>19</v>
      </c>
      <c r="F14" s="65">
        <f>VLOOKUP($A14,'Return Data'!$B$7:$R$2700,11,0)</f>
        <v>10.508900000000001</v>
      </c>
      <c r="G14" s="66">
        <f t="shared" si="1"/>
        <v>19</v>
      </c>
      <c r="H14" s="65">
        <f>VLOOKUP($A14,'Return Data'!$B$7:$R$2700,12,0)</f>
        <v>-2.4344999999999999</v>
      </c>
      <c r="I14" s="66">
        <f t="shared" si="2"/>
        <v>21</v>
      </c>
      <c r="J14" s="65">
        <f>VLOOKUP($A14,'Return Data'!$B$7:$R$2700,13,0)</f>
        <v>1.4794</v>
      </c>
      <c r="K14" s="66">
        <f t="shared" si="3"/>
        <v>21</v>
      </c>
      <c r="L14" s="65">
        <f>VLOOKUP($A14,'Return Data'!$B$7:$R$2700,17,0)</f>
        <v>3.1665000000000001</v>
      </c>
      <c r="M14" s="66">
        <f t="shared" si="4"/>
        <v>17</v>
      </c>
      <c r="N14" s="65">
        <f>VLOOKUP($A14,'Return Data'!$B$7:$R$2700,14,0)</f>
        <v>2.7372999999999998</v>
      </c>
      <c r="O14" s="66">
        <f t="shared" si="5"/>
        <v>15</v>
      </c>
      <c r="P14" s="65">
        <f>VLOOKUP($A14,'Return Data'!$B$7:$R$2700,15,0)</f>
        <v>7.1163999999999996</v>
      </c>
      <c r="Q14" s="66">
        <f t="shared" si="6"/>
        <v>3</v>
      </c>
      <c r="R14" s="65">
        <f>VLOOKUP($A14,'Return Data'!$B$7:$R$2700,16,0)</f>
        <v>8.4939</v>
      </c>
      <c r="S14" s="67">
        <f t="shared" si="7"/>
        <v>3</v>
      </c>
    </row>
    <row r="15" spans="1:20" x14ac:dyDescent="0.3">
      <c r="A15" s="63" t="s">
        <v>1791</v>
      </c>
      <c r="B15" s="64">
        <f>VLOOKUP($A15,'Return Data'!$B$7:$R$2700,3,0)</f>
        <v>44118</v>
      </c>
      <c r="C15" s="65">
        <f>VLOOKUP($A15,'Return Data'!$B$7:$R$2700,4,0)</f>
        <v>14.34</v>
      </c>
      <c r="D15" s="65">
        <f>VLOOKUP($A15,'Return Data'!$B$7:$R$2700,10,0)</f>
        <v>2.6484999999999999</v>
      </c>
      <c r="E15" s="66">
        <f t="shared" si="0"/>
        <v>23</v>
      </c>
      <c r="F15" s="65">
        <f>VLOOKUP($A15,'Return Data'!$B$7:$R$2700,11,0)</f>
        <v>9.7169000000000008</v>
      </c>
      <c r="G15" s="66">
        <f t="shared" si="1"/>
        <v>23</v>
      </c>
      <c r="H15" s="65">
        <f>VLOOKUP($A15,'Return Data'!$B$7:$R$2700,12,0)</f>
        <v>-3.3693</v>
      </c>
      <c r="I15" s="66">
        <f t="shared" si="2"/>
        <v>22</v>
      </c>
      <c r="J15" s="65">
        <f>VLOOKUP($A15,'Return Data'!$B$7:$R$2700,13,0)</f>
        <v>1.5581</v>
      </c>
      <c r="K15" s="66">
        <f t="shared" si="3"/>
        <v>20</v>
      </c>
      <c r="L15" s="65">
        <f>VLOOKUP($A15,'Return Data'!$B$7:$R$2700,17,0)</f>
        <v>4.8859000000000004</v>
      </c>
      <c r="M15" s="66">
        <f t="shared" si="4"/>
        <v>14</v>
      </c>
      <c r="N15" s="65">
        <f>VLOOKUP($A15,'Return Data'!$B$7:$R$2700,14,0)</f>
        <v>4.4531999999999998</v>
      </c>
      <c r="O15" s="66">
        <f t="shared" si="5"/>
        <v>8</v>
      </c>
      <c r="P15" s="65">
        <f>VLOOKUP($A15,'Return Data'!$B$7:$R$2700,15,0)</f>
        <v>6.6078999999999999</v>
      </c>
      <c r="Q15" s="66">
        <f t="shared" si="6"/>
        <v>6</v>
      </c>
      <c r="R15" s="65">
        <f>VLOOKUP($A15,'Return Data'!$B$7:$R$2700,16,0)</f>
        <v>6.3411</v>
      </c>
      <c r="S15" s="67">
        <f t="shared" si="7"/>
        <v>14</v>
      </c>
    </row>
    <row r="16" spans="1:20" x14ac:dyDescent="0.3">
      <c r="A16" s="63" t="s">
        <v>1792</v>
      </c>
      <c r="B16" s="64">
        <f>VLOOKUP($A16,'Return Data'!$B$7:$R$2700,3,0)</f>
        <v>44118</v>
      </c>
      <c r="C16" s="65">
        <f>VLOOKUP($A16,'Return Data'!$B$7:$R$2700,4,0)</f>
        <v>17.488299999999999</v>
      </c>
      <c r="D16" s="65">
        <f>VLOOKUP($A16,'Return Data'!$B$7:$R$2700,10,0)</f>
        <v>5.4165999999999999</v>
      </c>
      <c r="E16" s="66">
        <f t="shared" si="0"/>
        <v>10</v>
      </c>
      <c r="F16" s="65">
        <f>VLOOKUP($A16,'Return Data'!$B$7:$R$2700,11,0)</f>
        <v>10.843999999999999</v>
      </c>
      <c r="G16" s="66">
        <f t="shared" si="1"/>
        <v>18</v>
      </c>
      <c r="H16" s="65">
        <f>VLOOKUP($A16,'Return Data'!$B$7:$R$2700,12,0)</f>
        <v>0.24709999999999999</v>
      </c>
      <c r="I16" s="66">
        <f t="shared" si="2"/>
        <v>17</v>
      </c>
      <c r="J16" s="65">
        <f>VLOOKUP($A16,'Return Data'!$B$7:$R$2700,13,0)</f>
        <v>4.3354999999999997</v>
      </c>
      <c r="K16" s="66">
        <f t="shared" si="3"/>
        <v>17</v>
      </c>
      <c r="L16" s="65">
        <f>VLOOKUP($A16,'Return Data'!$B$7:$R$2700,17,0)</f>
        <v>5.0810000000000004</v>
      </c>
      <c r="M16" s="66">
        <f t="shared" si="4"/>
        <v>12</v>
      </c>
      <c r="N16" s="65">
        <f>VLOOKUP($A16,'Return Data'!$B$7:$R$2700,14,0)</f>
        <v>3.0325000000000002</v>
      </c>
      <c r="O16" s="66">
        <f t="shared" si="5"/>
        <v>13</v>
      </c>
      <c r="P16" s="65">
        <f>VLOOKUP($A16,'Return Data'!$B$7:$R$2700,15,0)</f>
        <v>3.9110999999999998</v>
      </c>
      <c r="Q16" s="66">
        <f t="shared" si="6"/>
        <v>13</v>
      </c>
      <c r="R16" s="65">
        <f>VLOOKUP($A16,'Return Data'!$B$7:$R$2700,16,0)</f>
        <v>5.9863999999999997</v>
      </c>
      <c r="S16" s="67">
        <f t="shared" si="7"/>
        <v>18</v>
      </c>
    </row>
    <row r="17" spans="1:19" x14ac:dyDescent="0.3">
      <c r="A17" s="63" t="s">
        <v>1793</v>
      </c>
      <c r="B17" s="64">
        <f>VLOOKUP($A17,'Return Data'!$B$7:$R$2700,3,0)</f>
        <v>44118</v>
      </c>
      <c r="C17" s="65">
        <f>VLOOKUP($A17,'Return Data'!$B$7:$R$2700,4,0)</f>
        <v>21.44</v>
      </c>
      <c r="D17" s="65">
        <f>VLOOKUP($A17,'Return Data'!$B$7:$R$2700,10,0)</f>
        <v>3.9262999999999999</v>
      </c>
      <c r="E17" s="66">
        <f t="shared" si="0"/>
        <v>20</v>
      </c>
      <c r="F17" s="65">
        <f>VLOOKUP($A17,'Return Data'!$B$7:$R$2700,11,0)</f>
        <v>13.5593</v>
      </c>
      <c r="G17" s="66">
        <f t="shared" si="1"/>
        <v>11</v>
      </c>
      <c r="H17" s="65">
        <f>VLOOKUP($A17,'Return Data'!$B$7:$R$2700,12,0)</f>
        <v>2.8791000000000002</v>
      </c>
      <c r="I17" s="66">
        <f t="shared" si="2"/>
        <v>9</v>
      </c>
      <c r="J17" s="65">
        <f>VLOOKUP($A17,'Return Data'!$B$7:$R$2700,13,0)</f>
        <v>7.0929000000000002</v>
      </c>
      <c r="K17" s="66">
        <f t="shared" si="3"/>
        <v>8</v>
      </c>
      <c r="L17" s="65">
        <f>VLOOKUP($A17,'Return Data'!$B$7:$R$2700,17,0)</f>
        <v>5.9512999999999998</v>
      </c>
      <c r="M17" s="66">
        <f t="shared" si="4"/>
        <v>9</v>
      </c>
      <c r="N17" s="65">
        <f>VLOOKUP($A17,'Return Data'!$B$7:$R$2700,14,0)</f>
        <v>4.5115999999999996</v>
      </c>
      <c r="O17" s="66">
        <f t="shared" si="5"/>
        <v>6</v>
      </c>
      <c r="P17" s="65">
        <f>VLOOKUP($A17,'Return Data'!$B$7:$R$2700,15,0)</f>
        <v>5.0929000000000002</v>
      </c>
      <c r="Q17" s="66">
        <f t="shared" si="6"/>
        <v>11</v>
      </c>
      <c r="R17" s="65">
        <f>VLOOKUP($A17,'Return Data'!$B$7:$R$2700,16,0)</f>
        <v>6.3669000000000002</v>
      </c>
      <c r="S17" s="67">
        <f t="shared" si="7"/>
        <v>13</v>
      </c>
    </row>
    <row r="18" spans="1:19" x14ac:dyDescent="0.3">
      <c r="A18" s="63" t="s">
        <v>1794</v>
      </c>
      <c r="B18" s="64">
        <f>VLOOKUP($A18,'Return Data'!$B$7:$R$2700,3,0)</f>
        <v>44118</v>
      </c>
      <c r="C18" s="65">
        <f>VLOOKUP($A18,'Return Data'!$B$7:$R$2700,4,0)</f>
        <v>10.9931</v>
      </c>
      <c r="D18" s="65">
        <f>VLOOKUP($A18,'Return Data'!$B$7:$R$2700,10,0)</f>
        <v>4.1742999999999997</v>
      </c>
      <c r="E18" s="66">
        <f t="shared" si="0"/>
        <v>17</v>
      </c>
      <c r="F18" s="65">
        <f>VLOOKUP($A18,'Return Data'!$B$7:$R$2700,11,0)</f>
        <v>10.4002</v>
      </c>
      <c r="G18" s="66">
        <f t="shared" si="1"/>
        <v>20</v>
      </c>
      <c r="H18" s="65">
        <f>VLOOKUP($A18,'Return Data'!$B$7:$R$2700,12,0)</f>
        <v>3.0059</v>
      </c>
      <c r="I18" s="66">
        <f t="shared" si="2"/>
        <v>8</v>
      </c>
      <c r="J18" s="65">
        <f>VLOOKUP($A18,'Return Data'!$B$7:$R$2700,13,0)</f>
        <v>6.7281000000000004</v>
      </c>
      <c r="K18" s="66">
        <f t="shared" si="3"/>
        <v>9</v>
      </c>
      <c r="L18" s="65"/>
      <c r="M18" s="66"/>
      <c r="N18" s="65"/>
      <c r="O18" s="66"/>
      <c r="P18" s="65"/>
      <c r="Q18" s="66"/>
      <c r="R18" s="65">
        <f>VLOOKUP($A18,'Return Data'!$B$7:$R$2700,16,0)</f>
        <v>6.0641999999999996</v>
      </c>
      <c r="S18" s="67">
        <f t="shared" si="7"/>
        <v>17</v>
      </c>
    </row>
    <row r="19" spans="1:19" x14ac:dyDescent="0.3">
      <c r="A19" s="63" t="s">
        <v>1795</v>
      </c>
      <c r="B19" s="64">
        <f>VLOOKUP($A19,'Return Data'!$B$7:$R$2700,3,0)</f>
        <v>44118</v>
      </c>
      <c r="C19" s="65">
        <f>VLOOKUP($A19,'Return Data'!$B$7:$R$2700,4,0)</f>
        <v>15.6426</v>
      </c>
      <c r="D19" s="65">
        <f>VLOOKUP($A19,'Return Data'!$B$7:$R$2700,10,0)</f>
        <v>5.4218999999999999</v>
      </c>
      <c r="E19" s="66">
        <f t="shared" si="0"/>
        <v>9</v>
      </c>
      <c r="F19" s="65">
        <f>VLOOKUP($A19,'Return Data'!$B$7:$R$2700,11,0)</f>
        <v>14.093</v>
      </c>
      <c r="G19" s="66">
        <f t="shared" si="1"/>
        <v>8</v>
      </c>
      <c r="H19" s="65">
        <f>VLOOKUP($A19,'Return Data'!$B$7:$R$2700,12,0)</f>
        <v>4.1562000000000001</v>
      </c>
      <c r="I19" s="66">
        <f t="shared" si="2"/>
        <v>6</v>
      </c>
      <c r="J19" s="65">
        <f>VLOOKUP($A19,'Return Data'!$B$7:$R$2700,13,0)</f>
        <v>8.0871999999999993</v>
      </c>
      <c r="K19" s="66">
        <f t="shared" si="3"/>
        <v>6</v>
      </c>
      <c r="L19" s="65">
        <f>VLOOKUP($A19,'Return Data'!$B$7:$R$2700,17,0)</f>
        <v>7.5316999999999998</v>
      </c>
      <c r="M19" s="66">
        <f t="shared" si="4"/>
        <v>4</v>
      </c>
      <c r="N19" s="65">
        <f>VLOOKUP($A19,'Return Data'!$B$7:$R$2700,14,0)</f>
        <v>6.1942000000000004</v>
      </c>
      <c r="O19" s="66">
        <f t="shared" si="5"/>
        <v>2</v>
      </c>
      <c r="P19" s="65">
        <f>VLOOKUP($A19,'Return Data'!$B$7:$R$2700,15,0)</f>
        <v>7.4976000000000003</v>
      </c>
      <c r="Q19" s="66">
        <f t="shared" si="6"/>
        <v>1</v>
      </c>
      <c r="R19" s="65">
        <f>VLOOKUP($A19,'Return Data'!$B$7:$R$2700,16,0)</f>
        <v>7.7309999999999999</v>
      </c>
      <c r="S19" s="67">
        <f t="shared" si="7"/>
        <v>4</v>
      </c>
    </row>
    <row r="20" spans="1:19" x14ac:dyDescent="0.3">
      <c r="A20" s="63" t="s">
        <v>1796</v>
      </c>
      <c r="B20" s="64">
        <f>VLOOKUP($A20,'Return Data'!$B$7:$R$2700,3,0)</f>
        <v>44118</v>
      </c>
      <c r="C20" s="65">
        <f>VLOOKUP($A20,'Return Data'!$B$7:$R$2700,4,0)</f>
        <v>18.347999999999999</v>
      </c>
      <c r="D20" s="65">
        <f>VLOOKUP($A20,'Return Data'!$B$7:$R$2700,10,0)</f>
        <v>7.5434999999999999</v>
      </c>
      <c r="E20" s="66">
        <f t="shared" si="0"/>
        <v>2</v>
      </c>
      <c r="F20" s="65">
        <f>VLOOKUP($A20,'Return Data'!$B$7:$R$2700,11,0)</f>
        <v>16.635899999999999</v>
      </c>
      <c r="G20" s="66">
        <f t="shared" si="1"/>
        <v>3</v>
      </c>
      <c r="H20" s="65">
        <f>VLOOKUP($A20,'Return Data'!$B$7:$R$2700,12,0)</f>
        <v>0.97960000000000003</v>
      </c>
      <c r="I20" s="66">
        <f t="shared" si="2"/>
        <v>16</v>
      </c>
      <c r="J20" s="65">
        <f>VLOOKUP($A20,'Return Data'!$B$7:$R$2700,13,0)</f>
        <v>6.0701000000000001</v>
      </c>
      <c r="K20" s="66">
        <f t="shared" si="3"/>
        <v>11</v>
      </c>
      <c r="L20" s="65">
        <f>VLOOKUP($A20,'Return Data'!$B$7:$R$2700,17,0)</f>
        <v>4.0926</v>
      </c>
      <c r="M20" s="66">
        <f t="shared" si="4"/>
        <v>16</v>
      </c>
      <c r="N20" s="65">
        <f>VLOOKUP($A20,'Return Data'!$B$7:$R$2700,14,0)</f>
        <v>3.0802999999999998</v>
      </c>
      <c r="O20" s="66">
        <f t="shared" si="5"/>
        <v>12</v>
      </c>
      <c r="P20" s="65">
        <f>VLOOKUP($A20,'Return Data'!$B$7:$R$2700,15,0)</f>
        <v>4.8247</v>
      </c>
      <c r="Q20" s="66">
        <f t="shared" si="6"/>
        <v>12</v>
      </c>
      <c r="R20" s="65">
        <f>VLOOKUP($A20,'Return Data'!$B$7:$R$2700,16,0)</f>
        <v>6.9785000000000004</v>
      </c>
      <c r="S20" s="67">
        <f t="shared" si="7"/>
        <v>9</v>
      </c>
    </row>
    <row r="21" spans="1:19" x14ac:dyDescent="0.3">
      <c r="A21" s="63" t="s">
        <v>1797</v>
      </c>
      <c r="B21" s="64">
        <f>VLOOKUP($A21,'Return Data'!$B$7:$R$2700,3,0)</f>
        <v>44118</v>
      </c>
      <c r="C21" s="65">
        <f>VLOOKUP($A21,'Return Data'!$B$7:$R$2700,4,0)</f>
        <v>12.2906</v>
      </c>
      <c r="D21" s="65">
        <f>VLOOKUP($A21,'Return Data'!$B$7:$R$2700,10,0)</f>
        <v>7.1486999999999998</v>
      </c>
      <c r="E21" s="66">
        <f t="shared" si="0"/>
        <v>3</v>
      </c>
      <c r="F21" s="65">
        <f>VLOOKUP($A21,'Return Data'!$B$7:$R$2700,11,0)</f>
        <v>18.671800000000001</v>
      </c>
      <c r="G21" s="66">
        <f t="shared" si="1"/>
        <v>1</v>
      </c>
      <c r="H21" s="65">
        <f>VLOOKUP($A21,'Return Data'!$B$7:$R$2700,12,0)</f>
        <v>3.0087999999999999</v>
      </c>
      <c r="I21" s="66">
        <f t="shared" si="2"/>
        <v>7</v>
      </c>
      <c r="J21" s="65">
        <f>VLOOKUP($A21,'Return Data'!$B$7:$R$2700,13,0)</f>
        <v>8.8607999999999993</v>
      </c>
      <c r="K21" s="66">
        <f t="shared" si="3"/>
        <v>4</v>
      </c>
      <c r="L21" s="65">
        <f>VLOOKUP($A21,'Return Data'!$B$7:$R$2700,17,0)</f>
        <v>8.1661000000000001</v>
      </c>
      <c r="M21" s="66">
        <f t="shared" si="4"/>
        <v>1</v>
      </c>
      <c r="N21" s="65">
        <f>VLOOKUP($A21,'Return Data'!$B$7:$R$2700,14,0)</f>
        <v>4.0582000000000003</v>
      </c>
      <c r="O21" s="66">
        <f t="shared" si="5"/>
        <v>10</v>
      </c>
      <c r="P21" s="65"/>
      <c r="Q21" s="66"/>
      <c r="R21" s="65">
        <f>VLOOKUP($A21,'Return Data'!$B$7:$R$2700,16,0)</f>
        <v>5.7304000000000004</v>
      </c>
      <c r="S21" s="67">
        <f t="shared" si="7"/>
        <v>19</v>
      </c>
    </row>
    <row r="22" spans="1:19" x14ac:dyDescent="0.3">
      <c r="A22" s="63" t="s">
        <v>1798</v>
      </c>
      <c r="B22" s="64">
        <f>VLOOKUP($A22,'Return Data'!$B$7:$R$2700,3,0)</f>
        <v>44118</v>
      </c>
      <c r="C22" s="65">
        <f>VLOOKUP($A22,'Return Data'!$B$7:$R$2700,4,0)</f>
        <v>11.772</v>
      </c>
      <c r="D22" s="65">
        <f>VLOOKUP($A22,'Return Data'!$B$7:$R$2700,10,0)</f>
        <v>8.4476999999999993</v>
      </c>
      <c r="E22" s="66">
        <f t="shared" si="0"/>
        <v>1</v>
      </c>
      <c r="F22" s="65">
        <f>VLOOKUP($A22,'Return Data'!$B$7:$R$2700,11,0)</f>
        <v>18.513999999999999</v>
      </c>
      <c r="G22" s="66">
        <f t="shared" si="1"/>
        <v>2</v>
      </c>
      <c r="H22" s="65">
        <f>VLOOKUP($A22,'Return Data'!$B$7:$R$2700,12,0)</f>
        <v>4.9572000000000003</v>
      </c>
      <c r="I22" s="66">
        <f t="shared" si="2"/>
        <v>3</v>
      </c>
      <c r="J22" s="65">
        <f>VLOOKUP($A22,'Return Data'!$B$7:$R$2700,13,0)</f>
        <v>11.0357</v>
      </c>
      <c r="K22" s="66">
        <f t="shared" si="3"/>
        <v>1</v>
      </c>
      <c r="L22" s="65"/>
      <c r="M22" s="66"/>
      <c r="N22" s="65"/>
      <c r="O22" s="66"/>
      <c r="P22" s="65"/>
      <c r="Q22" s="66"/>
      <c r="R22" s="65">
        <f>VLOOKUP($A22,'Return Data'!$B$7:$R$2700,16,0)</f>
        <v>9.3379999999999992</v>
      </c>
      <c r="S22" s="67">
        <f t="shared" si="7"/>
        <v>2</v>
      </c>
    </row>
    <row r="23" spans="1:19" x14ac:dyDescent="0.3">
      <c r="A23" s="63" t="s">
        <v>1799</v>
      </c>
      <c r="B23" s="64">
        <f>VLOOKUP($A23,'Return Data'!$B$7:$R$2700,3,0)</f>
        <v>44118</v>
      </c>
      <c r="C23" s="65">
        <f>VLOOKUP($A23,'Return Data'!$B$7:$R$2700,4,0)</f>
        <v>10.3001</v>
      </c>
      <c r="D23" s="65">
        <f>VLOOKUP($A23,'Return Data'!$B$7:$R$2700,10,0)</f>
        <v>3.3647999999999998</v>
      </c>
      <c r="E23" s="66">
        <f t="shared" si="0"/>
        <v>22</v>
      </c>
      <c r="F23" s="65">
        <f>VLOOKUP($A23,'Return Data'!$B$7:$R$2700,11,0)</f>
        <v>10.0838</v>
      </c>
      <c r="G23" s="66">
        <f t="shared" si="1"/>
        <v>21</v>
      </c>
      <c r="H23" s="65">
        <f>VLOOKUP($A23,'Return Data'!$B$7:$R$2700,12,0)</f>
        <v>-13.0786</v>
      </c>
      <c r="I23" s="66">
        <f t="shared" si="2"/>
        <v>23</v>
      </c>
      <c r="J23" s="65">
        <f>VLOOKUP($A23,'Return Data'!$B$7:$R$2700,13,0)</f>
        <v>-10.4907</v>
      </c>
      <c r="K23" s="66">
        <f t="shared" si="3"/>
        <v>23</v>
      </c>
      <c r="L23" s="65">
        <f>VLOOKUP($A23,'Return Data'!$B$7:$R$2700,17,0)</f>
        <v>-8.4786999999999999</v>
      </c>
      <c r="M23" s="66">
        <f t="shared" si="4"/>
        <v>19</v>
      </c>
      <c r="N23" s="65">
        <f>VLOOKUP($A23,'Return Data'!$B$7:$R$2700,14,0)</f>
        <v>-5.8221999999999996</v>
      </c>
      <c r="O23" s="66">
        <f t="shared" si="5"/>
        <v>16</v>
      </c>
      <c r="P23" s="65">
        <f>VLOOKUP($A23,'Return Data'!$B$7:$R$2700,15,0)</f>
        <v>0.1951</v>
      </c>
      <c r="Q23" s="66">
        <f t="shared" si="6"/>
        <v>14</v>
      </c>
      <c r="R23" s="65">
        <f>VLOOKUP($A23,'Return Data'!$B$7:$R$2700,16,0)</f>
        <v>0.55100000000000005</v>
      </c>
      <c r="S23" s="67">
        <f t="shared" si="7"/>
        <v>23</v>
      </c>
    </row>
    <row r="24" spans="1:19" x14ac:dyDescent="0.3">
      <c r="A24" s="63" t="s">
        <v>1800</v>
      </c>
      <c r="B24" s="64">
        <f>VLOOKUP($A24,'Return Data'!$B$7:$R$2700,3,0)</f>
        <v>44118</v>
      </c>
      <c r="C24" s="65">
        <f>VLOOKUP($A24,'Return Data'!$B$7:$R$2700,4,0)</f>
        <v>0.28849999999999998</v>
      </c>
      <c r="D24" s="65"/>
      <c r="E24" s="66"/>
      <c r="F24" s="65"/>
      <c r="G24" s="66"/>
      <c r="H24" s="65"/>
      <c r="I24" s="66"/>
      <c r="J24" s="65"/>
      <c r="K24" s="66"/>
      <c r="L24" s="65"/>
      <c r="M24" s="66"/>
      <c r="N24" s="65"/>
      <c r="O24" s="66"/>
      <c r="P24" s="65"/>
      <c r="Q24" s="66"/>
      <c r="R24" s="65"/>
      <c r="S24" s="67"/>
    </row>
    <row r="25" spans="1:19" x14ac:dyDescent="0.3">
      <c r="A25" s="63" t="s">
        <v>1801</v>
      </c>
      <c r="B25" s="64"/>
      <c r="C25" s="65"/>
      <c r="D25" s="65"/>
      <c r="E25" s="66"/>
      <c r="F25" s="65"/>
      <c r="G25" s="66"/>
      <c r="H25" s="65"/>
      <c r="I25" s="66"/>
      <c r="J25" s="65"/>
      <c r="K25" s="66"/>
      <c r="L25" s="65"/>
      <c r="M25" s="66"/>
      <c r="N25" s="65"/>
      <c r="O25" s="66"/>
      <c r="P25" s="65"/>
      <c r="Q25" s="66"/>
      <c r="R25" s="65"/>
      <c r="S25" s="67"/>
    </row>
    <row r="26" spans="1:19" x14ac:dyDescent="0.3">
      <c r="A26" s="63" t="s">
        <v>1802</v>
      </c>
      <c r="B26" s="64">
        <f>VLOOKUP($A26,'Return Data'!$B$7:$R$2700,3,0)</f>
        <v>44118</v>
      </c>
      <c r="C26" s="65">
        <f>VLOOKUP($A26,'Return Data'!$B$7:$R$2700,4,0)</f>
        <v>33.377899999999997</v>
      </c>
      <c r="D26" s="65">
        <f>VLOOKUP($A26,'Return Data'!$B$7:$R$2700,10,0)</f>
        <v>5.1497999999999999</v>
      </c>
      <c r="E26" s="66">
        <f t="shared" si="0"/>
        <v>12</v>
      </c>
      <c r="F26" s="65">
        <f>VLOOKUP($A26,'Return Data'!$B$7:$R$2700,11,0)</f>
        <v>11.5915</v>
      </c>
      <c r="G26" s="66">
        <f t="shared" si="1"/>
        <v>15</v>
      </c>
      <c r="H26" s="65">
        <f>VLOOKUP($A26,'Return Data'!$B$7:$R$2700,12,0)</f>
        <v>-0.97340000000000004</v>
      </c>
      <c r="I26" s="66">
        <f t="shared" si="2"/>
        <v>19</v>
      </c>
      <c r="J26" s="65">
        <f>VLOOKUP($A26,'Return Data'!$B$7:$R$2700,13,0)</f>
        <v>2.6377999999999999</v>
      </c>
      <c r="K26" s="66">
        <f t="shared" si="3"/>
        <v>19</v>
      </c>
      <c r="L26" s="65">
        <f>VLOOKUP($A26,'Return Data'!$B$7:$R$2700,17,0)</f>
        <v>5.2861000000000002</v>
      </c>
      <c r="M26" s="66">
        <f t="shared" si="4"/>
        <v>11</v>
      </c>
      <c r="N26" s="65">
        <f>VLOOKUP($A26,'Return Data'!$B$7:$R$2700,14,0)</f>
        <v>4.9303999999999997</v>
      </c>
      <c r="O26" s="66">
        <f t="shared" si="5"/>
        <v>4</v>
      </c>
      <c r="P26" s="65">
        <f>VLOOKUP($A26,'Return Data'!$B$7:$R$2700,15,0)</f>
        <v>6.0011999999999999</v>
      </c>
      <c r="Q26" s="66">
        <f t="shared" si="6"/>
        <v>9</v>
      </c>
      <c r="R26" s="65">
        <f>VLOOKUP($A26,'Return Data'!$B$7:$R$2700,16,0)</f>
        <v>7.4836</v>
      </c>
      <c r="S26" s="67">
        <f t="shared" si="7"/>
        <v>7</v>
      </c>
    </row>
    <row r="27" spans="1:19" x14ac:dyDescent="0.3">
      <c r="A27" s="63" t="s">
        <v>1803</v>
      </c>
      <c r="B27" s="64">
        <f>VLOOKUP($A27,'Return Data'!$B$7:$R$2700,3,0)</f>
        <v>44118</v>
      </c>
      <c r="C27" s="65">
        <f>VLOOKUP($A27,'Return Data'!$B$7:$R$2700,4,0)</f>
        <v>38.803800000000003</v>
      </c>
      <c r="D27" s="65">
        <f>VLOOKUP($A27,'Return Data'!$B$7:$R$2700,10,0)</f>
        <v>4.5523999999999996</v>
      </c>
      <c r="E27" s="66">
        <f t="shared" si="0"/>
        <v>15</v>
      </c>
      <c r="F27" s="65">
        <f>VLOOKUP($A27,'Return Data'!$B$7:$R$2700,11,0)</f>
        <v>14.399699999999999</v>
      </c>
      <c r="G27" s="66">
        <f t="shared" si="1"/>
        <v>6</v>
      </c>
      <c r="H27" s="65">
        <f>VLOOKUP($A27,'Return Data'!$B$7:$R$2700,12,0)</f>
        <v>4.3478000000000003</v>
      </c>
      <c r="I27" s="66">
        <f t="shared" si="2"/>
        <v>5</v>
      </c>
      <c r="J27" s="65">
        <f>VLOOKUP($A27,'Return Data'!$B$7:$R$2700,13,0)</f>
        <v>7.4798999999999998</v>
      </c>
      <c r="K27" s="66">
        <f t="shared" si="3"/>
        <v>7</v>
      </c>
      <c r="L27" s="65">
        <f>VLOOKUP($A27,'Return Data'!$B$7:$R$2700,17,0)</f>
        <v>5.8033000000000001</v>
      </c>
      <c r="M27" s="66">
        <f t="shared" si="4"/>
        <v>10</v>
      </c>
      <c r="N27" s="65">
        <f>VLOOKUP($A27,'Return Data'!$B$7:$R$2700,14,0)</f>
        <v>4.5488999999999997</v>
      </c>
      <c r="O27" s="66">
        <f t="shared" si="5"/>
        <v>5</v>
      </c>
      <c r="P27" s="65">
        <f>VLOOKUP($A27,'Return Data'!$B$7:$R$2700,15,0)</f>
        <v>6.0674999999999999</v>
      </c>
      <c r="Q27" s="66">
        <f t="shared" si="6"/>
        <v>8</v>
      </c>
      <c r="R27" s="65">
        <f>VLOOKUP($A27,'Return Data'!$B$7:$R$2700,16,0)</f>
        <v>7.6440000000000001</v>
      </c>
      <c r="S27" s="67">
        <f t="shared" si="7"/>
        <v>5</v>
      </c>
    </row>
    <row r="28" spans="1:19" x14ac:dyDescent="0.3">
      <c r="A28" s="63" t="s">
        <v>1804</v>
      </c>
      <c r="B28" s="64">
        <f>VLOOKUP($A28,'Return Data'!$B$7:$R$2700,3,0)</f>
        <v>44118</v>
      </c>
      <c r="C28" s="65">
        <f>VLOOKUP($A28,'Return Data'!$B$7:$R$2700,4,0)</f>
        <v>14.004300000000001</v>
      </c>
      <c r="D28" s="65">
        <f>VLOOKUP($A28,'Return Data'!$B$7:$R$2700,10,0)</f>
        <v>5.9951999999999996</v>
      </c>
      <c r="E28" s="66">
        <f t="shared" si="0"/>
        <v>7</v>
      </c>
      <c r="F28" s="65">
        <f>VLOOKUP($A28,'Return Data'!$B$7:$R$2700,11,0)</f>
        <v>15.4765</v>
      </c>
      <c r="G28" s="66">
        <f t="shared" si="1"/>
        <v>5</v>
      </c>
      <c r="H28" s="65">
        <f>VLOOKUP($A28,'Return Data'!$B$7:$R$2700,12,0)</f>
        <v>1.5113000000000001</v>
      </c>
      <c r="I28" s="66">
        <f t="shared" si="2"/>
        <v>12</v>
      </c>
      <c r="J28" s="65">
        <f>VLOOKUP($A28,'Return Data'!$B$7:$R$2700,13,0)</f>
        <v>6.2775999999999996</v>
      </c>
      <c r="K28" s="66">
        <f t="shared" si="3"/>
        <v>10</v>
      </c>
      <c r="L28" s="65">
        <f>VLOOKUP($A28,'Return Data'!$B$7:$R$2700,17,0)</f>
        <v>6.9625000000000004</v>
      </c>
      <c r="M28" s="66">
        <f t="shared" si="4"/>
        <v>6</v>
      </c>
      <c r="N28" s="65">
        <f>VLOOKUP($A28,'Return Data'!$B$7:$R$2700,14,0)</f>
        <v>4.4724000000000004</v>
      </c>
      <c r="O28" s="66">
        <f t="shared" si="5"/>
        <v>7</v>
      </c>
      <c r="P28" s="65">
        <f>VLOOKUP($A28,'Return Data'!$B$7:$R$2700,15,0)</f>
        <v>6.6877000000000004</v>
      </c>
      <c r="Q28" s="66">
        <f t="shared" si="6"/>
        <v>4</v>
      </c>
      <c r="R28" s="65">
        <f>VLOOKUP($A28,'Return Data'!$B$7:$R$2700,16,0)</f>
        <v>6.4486999999999997</v>
      </c>
      <c r="S28" s="67">
        <f t="shared" si="7"/>
        <v>11</v>
      </c>
    </row>
    <row r="29" spans="1:19" x14ac:dyDescent="0.3">
      <c r="A29" s="63" t="s">
        <v>1805</v>
      </c>
      <c r="B29" s="64">
        <f>VLOOKUP($A29,'Return Data'!$B$7:$R$2700,3,0)</f>
        <v>44118</v>
      </c>
      <c r="C29" s="65">
        <f>VLOOKUP($A29,'Return Data'!$B$7:$R$2700,4,0)</f>
        <v>10.991899999999999</v>
      </c>
      <c r="D29" s="65">
        <f>VLOOKUP($A29,'Return Data'!$B$7:$R$2700,10,0)</f>
        <v>4.6109999999999998</v>
      </c>
      <c r="E29" s="66">
        <f t="shared" si="0"/>
        <v>13</v>
      </c>
      <c r="F29" s="65">
        <f>VLOOKUP($A29,'Return Data'!$B$7:$R$2700,11,0)</f>
        <v>11.966900000000001</v>
      </c>
      <c r="G29" s="66">
        <f t="shared" si="1"/>
        <v>13</v>
      </c>
      <c r="H29" s="65">
        <f>VLOOKUP($A29,'Return Data'!$B$7:$R$2700,12,0)</f>
        <v>1.1577</v>
      </c>
      <c r="I29" s="66">
        <f t="shared" si="2"/>
        <v>15</v>
      </c>
      <c r="J29" s="65">
        <f>VLOOKUP($A29,'Return Data'!$B$7:$R$2700,13,0)</f>
        <v>4.9336000000000002</v>
      </c>
      <c r="K29" s="66">
        <f t="shared" si="3"/>
        <v>14</v>
      </c>
      <c r="L29" s="65"/>
      <c r="M29" s="66"/>
      <c r="N29" s="65"/>
      <c r="O29" s="66"/>
      <c r="P29" s="65"/>
      <c r="Q29" s="66"/>
      <c r="R29" s="65">
        <f>VLOOKUP($A29,'Return Data'!$B$7:$R$2700,16,0)</f>
        <v>5.2310999999999996</v>
      </c>
      <c r="S29" s="67">
        <f t="shared" si="7"/>
        <v>20</v>
      </c>
    </row>
    <row r="30" spans="1:19" x14ac:dyDescent="0.3">
      <c r="A30" s="63" t="s">
        <v>1806</v>
      </c>
      <c r="B30" s="64">
        <f>VLOOKUP($A30,'Return Data'!$B$7:$R$2700,3,0)</f>
        <v>44118</v>
      </c>
      <c r="C30" s="65">
        <f>VLOOKUP($A30,'Return Data'!$B$7:$R$2700,4,0)</f>
        <v>46.213114582425199</v>
      </c>
      <c r="D30" s="65">
        <f>VLOOKUP($A30,'Return Data'!$B$7:$R$2700,10,0)</f>
        <v>5.4695</v>
      </c>
      <c r="E30" s="66">
        <f t="shared" si="0"/>
        <v>8</v>
      </c>
      <c r="F30" s="65">
        <f>VLOOKUP($A30,'Return Data'!$B$7:$R$2700,11,0)</f>
        <v>12.1846</v>
      </c>
      <c r="G30" s="66">
        <f t="shared" si="1"/>
        <v>12</v>
      </c>
      <c r="H30" s="65">
        <f>VLOOKUP($A30,'Return Data'!$B$7:$R$2700,12,0)</f>
        <v>2.2576999999999998</v>
      </c>
      <c r="I30" s="66">
        <f t="shared" si="2"/>
        <v>10</v>
      </c>
      <c r="J30" s="65">
        <f>VLOOKUP($A30,'Return Data'!$B$7:$R$2700,13,0)</f>
        <v>5.8506</v>
      </c>
      <c r="K30" s="66">
        <f t="shared" si="3"/>
        <v>13</v>
      </c>
      <c r="L30" s="65">
        <f>VLOOKUP($A30,'Return Data'!$B$7:$R$2700,17,0)</f>
        <v>6.8011999999999997</v>
      </c>
      <c r="M30" s="66">
        <f t="shared" si="4"/>
        <v>7</v>
      </c>
      <c r="N30" s="65">
        <f>VLOOKUP($A30,'Return Data'!$B$7:$R$2700,14,0)</f>
        <v>4.3398000000000003</v>
      </c>
      <c r="O30" s="66">
        <f t="shared" si="5"/>
        <v>9</v>
      </c>
      <c r="P30" s="65">
        <f>VLOOKUP($A30,'Return Data'!$B$7:$R$2700,15,0)</f>
        <v>5.4493999999999998</v>
      </c>
      <c r="Q30" s="66">
        <f t="shared" si="6"/>
        <v>10</v>
      </c>
      <c r="R30" s="65">
        <f>VLOOKUP($A30,'Return Data'!$B$7:$R$2700,16,0)</f>
        <v>7.5122</v>
      </c>
      <c r="S30" s="67">
        <f t="shared" si="7"/>
        <v>6</v>
      </c>
    </row>
    <row r="31" spans="1:19" x14ac:dyDescent="0.3">
      <c r="A31" s="63" t="s">
        <v>1807</v>
      </c>
      <c r="B31" s="64">
        <f>VLOOKUP($A31,'Return Data'!$B$7:$R$2700,3,0)</f>
        <v>44118</v>
      </c>
      <c r="C31" s="65">
        <f>VLOOKUP($A31,'Return Data'!$B$7:$R$2700,4,0)</f>
        <v>11.58</v>
      </c>
      <c r="D31" s="65">
        <f>VLOOKUP($A31,'Return Data'!$B$7:$R$2700,10,0)</f>
        <v>5.3685</v>
      </c>
      <c r="E31" s="66">
        <f t="shared" si="0"/>
        <v>11</v>
      </c>
      <c r="F31" s="65">
        <f>VLOOKUP($A31,'Return Data'!$B$7:$R$2700,11,0)</f>
        <v>13.6408</v>
      </c>
      <c r="G31" s="66">
        <f t="shared" si="1"/>
        <v>10</v>
      </c>
      <c r="H31" s="65">
        <f>VLOOKUP($A31,'Return Data'!$B$7:$R$2700,12,0)</f>
        <v>4.6070000000000002</v>
      </c>
      <c r="I31" s="66">
        <f t="shared" si="2"/>
        <v>4</v>
      </c>
      <c r="J31" s="65">
        <f>VLOOKUP($A31,'Return Data'!$B$7:$R$2700,13,0)</f>
        <v>8.4269999999999996</v>
      </c>
      <c r="K31" s="66">
        <f t="shared" si="3"/>
        <v>5</v>
      </c>
      <c r="L31" s="65">
        <f>VLOOKUP($A31,'Return Data'!$B$7:$R$2700,17,0)</f>
        <v>7.5781000000000001</v>
      </c>
      <c r="M31" s="66">
        <f t="shared" si="4"/>
        <v>3</v>
      </c>
      <c r="N31" s="65"/>
      <c r="O31" s="66"/>
      <c r="P31" s="65"/>
      <c r="Q31" s="66"/>
      <c r="R31" s="65">
        <f>VLOOKUP($A31,'Return Data'!$B$7:$R$2700,16,0)</f>
        <v>6.9489000000000001</v>
      </c>
      <c r="S31" s="67">
        <f t="shared" si="7"/>
        <v>10</v>
      </c>
    </row>
    <row r="32" spans="1:19" x14ac:dyDescent="0.3">
      <c r="A32" s="63" t="s">
        <v>1808</v>
      </c>
      <c r="B32" s="64">
        <f>VLOOKUP($A32,'Return Data'!$B$7:$R$2700,3,0)</f>
        <v>44118</v>
      </c>
      <c r="C32" s="65">
        <f>VLOOKUP($A32,'Return Data'!$B$7:$R$2700,4,0)</f>
        <v>10.6206</v>
      </c>
      <c r="D32" s="65">
        <f>VLOOKUP($A32,'Return Data'!$B$7:$R$2700,10,0)</f>
        <v>4.5818000000000003</v>
      </c>
      <c r="E32" s="66">
        <f t="shared" si="0"/>
        <v>14</v>
      </c>
      <c r="F32" s="65">
        <f>VLOOKUP($A32,'Return Data'!$B$7:$R$2700,11,0)</f>
        <v>10.987299999999999</v>
      </c>
      <c r="G32" s="66">
        <f t="shared" si="1"/>
        <v>16</v>
      </c>
      <c r="H32" s="65">
        <f>VLOOKUP($A32,'Return Data'!$B$7:$R$2700,12,0)</f>
        <v>1.2005999999999999</v>
      </c>
      <c r="I32" s="66">
        <f t="shared" si="2"/>
        <v>14</v>
      </c>
      <c r="J32" s="65">
        <f>VLOOKUP($A32,'Return Data'!$B$7:$R$2700,13,0)</f>
        <v>4.72</v>
      </c>
      <c r="K32" s="66">
        <f t="shared" si="3"/>
        <v>16</v>
      </c>
      <c r="L32" s="65">
        <f>VLOOKUP($A32,'Return Data'!$B$7:$R$2700,17,0)</f>
        <v>4.1829000000000001</v>
      </c>
      <c r="M32" s="66">
        <f t="shared" si="4"/>
        <v>15</v>
      </c>
      <c r="N32" s="65"/>
      <c r="O32" s="66"/>
      <c r="P32" s="65"/>
      <c r="Q32" s="66"/>
      <c r="R32" s="65">
        <f>VLOOKUP($A32,'Return Data'!$B$7:$R$2700,16,0)</f>
        <v>2.8725000000000001</v>
      </c>
      <c r="S32" s="67">
        <f t="shared" si="7"/>
        <v>21</v>
      </c>
    </row>
    <row r="33" spans="1:19" x14ac:dyDescent="0.3">
      <c r="A33" s="69"/>
      <c r="B33" s="70"/>
      <c r="C33" s="70"/>
      <c r="D33" s="71"/>
      <c r="E33" s="70"/>
      <c r="F33" s="71"/>
      <c r="G33" s="70"/>
      <c r="H33" s="71"/>
      <c r="I33" s="70"/>
      <c r="J33" s="71"/>
      <c r="K33" s="70"/>
      <c r="L33" s="71"/>
      <c r="M33" s="70"/>
      <c r="N33" s="71"/>
      <c r="O33" s="70"/>
      <c r="P33" s="71"/>
      <c r="Q33" s="70"/>
      <c r="R33" s="71"/>
      <c r="S33" s="72"/>
    </row>
    <row r="34" spans="1:19" x14ac:dyDescent="0.3">
      <c r="A34" s="73" t="s">
        <v>27</v>
      </c>
      <c r="B34" s="74"/>
      <c r="C34" s="74"/>
      <c r="D34" s="75">
        <f>AVERAGE(D8:D32)</f>
        <v>5.1570956521739131</v>
      </c>
      <c r="E34" s="74"/>
      <c r="F34" s="75">
        <f>AVERAGE(F8:F32)</f>
        <v>13.044204347826085</v>
      </c>
      <c r="G34" s="74"/>
      <c r="H34" s="75">
        <f>AVERAGE(H8:H32)</f>
        <v>1.2599434782608696</v>
      </c>
      <c r="I34" s="74"/>
      <c r="J34" s="75">
        <f>AVERAGE(J8:J32)</f>
        <v>5.2474173913043476</v>
      </c>
      <c r="K34" s="74"/>
      <c r="L34" s="75">
        <f>AVERAGE(L8:L32)</f>
        <v>5.0507631578947381</v>
      </c>
      <c r="M34" s="74"/>
      <c r="N34" s="75">
        <f>AVERAGE(N8:N32)</f>
        <v>3.7002437500000003</v>
      </c>
      <c r="O34" s="74"/>
      <c r="P34" s="75">
        <f>AVERAGE(P8:P32)</f>
        <v>5.7091428571428571</v>
      </c>
      <c r="Q34" s="74"/>
      <c r="R34" s="75">
        <f>AVERAGE(R8:R32)</f>
        <v>6.3393043478260882</v>
      </c>
      <c r="S34" s="76"/>
    </row>
    <row r="35" spans="1:19" x14ac:dyDescent="0.3">
      <c r="A35" s="73" t="s">
        <v>28</v>
      </c>
      <c r="B35" s="74"/>
      <c r="C35" s="74"/>
      <c r="D35" s="75">
        <f>MIN(D8:D32)</f>
        <v>2.6484999999999999</v>
      </c>
      <c r="E35" s="74"/>
      <c r="F35" s="75">
        <f>MIN(F8:F32)</f>
        <v>9.7169000000000008</v>
      </c>
      <c r="G35" s="74"/>
      <c r="H35" s="75">
        <f>MIN(H8:H32)</f>
        <v>-13.0786</v>
      </c>
      <c r="I35" s="74"/>
      <c r="J35" s="75">
        <f>MIN(J8:J32)</f>
        <v>-10.4907</v>
      </c>
      <c r="K35" s="74"/>
      <c r="L35" s="75">
        <f>MIN(L8:L32)</f>
        <v>-8.4786999999999999</v>
      </c>
      <c r="M35" s="74"/>
      <c r="N35" s="75">
        <f>MIN(N8:N32)</f>
        <v>-5.8221999999999996</v>
      </c>
      <c r="O35" s="74"/>
      <c r="P35" s="75">
        <f>MIN(P8:P32)</f>
        <v>0.1951</v>
      </c>
      <c r="Q35" s="74"/>
      <c r="R35" s="75">
        <f>MIN(R8:R32)</f>
        <v>0.55100000000000005</v>
      </c>
      <c r="S35" s="76"/>
    </row>
    <row r="36" spans="1:19" ht="15" thickBot="1" x14ac:dyDescent="0.35">
      <c r="A36" s="77" t="s">
        <v>29</v>
      </c>
      <c r="B36" s="78"/>
      <c r="C36" s="78"/>
      <c r="D36" s="79">
        <f>MAX(D8:D32)</f>
        <v>8.4476999999999993</v>
      </c>
      <c r="E36" s="78"/>
      <c r="F36" s="79">
        <f>MAX(F8:F32)</f>
        <v>18.671800000000001</v>
      </c>
      <c r="G36" s="78"/>
      <c r="H36" s="79">
        <f>MAX(H8:H32)</f>
        <v>8.4696999999999996</v>
      </c>
      <c r="I36" s="78"/>
      <c r="J36" s="79">
        <f>MAX(J8:J32)</f>
        <v>11.0357</v>
      </c>
      <c r="K36" s="78"/>
      <c r="L36" s="79">
        <f>MAX(L8:L32)</f>
        <v>8.1661000000000001</v>
      </c>
      <c r="M36" s="78"/>
      <c r="N36" s="79">
        <f>MAX(N8:N32)</f>
        <v>6.7145999999999999</v>
      </c>
      <c r="O36" s="78"/>
      <c r="P36" s="79">
        <f>MAX(P8:P32)</f>
        <v>7.4976000000000003</v>
      </c>
      <c r="Q36" s="78"/>
      <c r="R36" s="79">
        <f>MAX(R8:R32)</f>
        <v>10.255100000000001</v>
      </c>
      <c r="S36" s="80"/>
    </row>
    <row r="37" spans="1:19" x14ac:dyDescent="0.3">
      <c r="A37" s="112" t="s">
        <v>433</v>
      </c>
    </row>
    <row r="38" spans="1:19" x14ac:dyDescent="0.3">
      <c r="A38" s="14" t="s">
        <v>340</v>
      </c>
    </row>
  </sheetData>
  <sheetProtection algorithmName="SHA-512" hashValue="pbGyVA0F8kBXZ3x0x0+aAopq6O1G9q4YzwM2PoClxn8ELX+BdWDCIUMmEHjPs8G+vBRqwmdRclWCTY0KOcpLSA==" saltValue="PaZkN9gHwB7/Jbg/gtLqt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FD63D683-2D9A-4E9E-B51A-B4DD92949788}"/>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83A725-477E-43AC-BA34-06B98E9859E0}">
  <sheetPr codeName="Sheet29"/>
  <dimension ref="A1:T40"/>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8" t="s">
        <v>347</v>
      </c>
    </row>
    <row r="3" spans="1:20" ht="15" thickBot="1" x14ac:dyDescent="0.35">
      <c r="A3" s="149"/>
    </row>
    <row r="4" spans="1:20" ht="15" thickBot="1" x14ac:dyDescent="0.35"/>
    <row r="5" spans="1:20" x14ac:dyDescent="0.3">
      <c r="A5" s="29" t="s">
        <v>1756</v>
      </c>
      <c r="B5" s="146" t="s">
        <v>8</v>
      </c>
      <c r="C5" s="146" t="s">
        <v>9</v>
      </c>
      <c r="D5" s="152" t="s">
        <v>1</v>
      </c>
      <c r="E5" s="152"/>
      <c r="F5" s="152" t="s">
        <v>2</v>
      </c>
      <c r="G5" s="152"/>
      <c r="H5" s="152" t="s">
        <v>3</v>
      </c>
      <c r="I5" s="152"/>
      <c r="J5" s="152" t="s">
        <v>4</v>
      </c>
      <c r="K5" s="152"/>
      <c r="L5" s="152" t="s">
        <v>382</v>
      </c>
      <c r="M5" s="152"/>
      <c r="N5" s="152" t="s">
        <v>5</v>
      </c>
      <c r="O5" s="152"/>
      <c r="P5" s="152" t="s">
        <v>6</v>
      </c>
      <c r="Q5" s="152"/>
      <c r="R5" s="150" t="s">
        <v>46</v>
      </c>
      <c r="S5" s="151"/>
      <c r="T5" s="12"/>
    </row>
    <row r="6" spans="1:20" x14ac:dyDescent="0.3">
      <c r="A6" s="17" t="s">
        <v>7</v>
      </c>
      <c r="B6" s="147"/>
      <c r="C6" s="147"/>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1809</v>
      </c>
      <c r="B8" s="64">
        <f>VLOOKUP($A8,'Return Data'!$B$7:$R$2700,3,0)</f>
        <v>44118</v>
      </c>
      <c r="C8" s="65">
        <f>VLOOKUP($A8,'Return Data'!$B$7:$R$2700,4,0)</f>
        <v>21.3689</v>
      </c>
      <c r="D8" s="65">
        <f>VLOOKUP($A8,'Return Data'!$B$7:$R$2700,10,0)</f>
        <v>0.93140000000000001</v>
      </c>
      <c r="E8" s="66">
        <f>RANK(D8,D$8:D$34,0)</f>
        <v>16</v>
      </c>
      <c r="F8" s="65">
        <f>VLOOKUP($A8,'Return Data'!$B$7:$R$2700,11,0)</f>
        <v>2.1429</v>
      </c>
      <c r="G8" s="66">
        <f>RANK(F8,F$8:F$34,0)</f>
        <v>13</v>
      </c>
      <c r="H8" s="65">
        <f>VLOOKUP($A8,'Return Data'!$B$7:$R$2700,12,0)</f>
        <v>3.5666000000000002</v>
      </c>
      <c r="I8" s="66">
        <f>RANK(H8,H$8:H$34,0)</f>
        <v>12</v>
      </c>
      <c r="J8" s="65">
        <f>VLOOKUP($A8,'Return Data'!$B$7:$R$2700,13,0)</f>
        <v>4.8887999999999998</v>
      </c>
      <c r="K8" s="66">
        <f>RANK(J8,J$8:J$34,0)</f>
        <v>12</v>
      </c>
      <c r="L8" s="65">
        <f>VLOOKUP($A8,'Return Data'!$B$7:$R$2700,17,0)</f>
        <v>6.0058999999999996</v>
      </c>
      <c r="M8" s="66">
        <f>RANK(L8,L$8:L$34,0)</f>
        <v>8</v>
      </c>
      <c r="N8" s="65">
        <f>VLOOKUP($A8,'Return Data'!$B$7:$R$2700,14,0)</f>
        <v>6.2211999999999996</v>
      </c>
      <c r="O8" s="66">
        <f>RANK(N8,N$8:N$34,0)</f>
        <v>10</v>
      </c>
      <c r="P8" s="65">
        <f>VLOOKUP($A8,'Return Data'!$B$7:$R$2700,15,0)</f>
        <v>6.4066000000000001</v>
      </c>
      <c r="Q8" s="66">
        <f>RANK(P8,P$8:P$34,0)</f>
        <v>8</v>
      </c>
      <c r="R8" s="65">
        <f>VLOOKUP($A8,'Return Data'!$B$7:$R$2700,16,0)</f>
        <v>7.3882000000000003</v>
      </c>
      <c r="S8" s="67">
        <f>RANK(R8,R$8:R$34,0)</f>
        <v>4</v>
      </c>
    </row>
    <row r="9" spans="1:20" x14ac:dyDescent="0.3">
      <c r="A9" s="63" t="s">
        <v>1810</v>
      </c>
      <c r="B9" s="64">
        <f>VLOOKUP($A9,'Return Data'!$B$7:$R$2700,3,0)</f>
        <v>44118</v>
      </c>
      <c r="C9" s="65">
        <f>VLOOKUP($A9,'Return Data'!$B$7:$R$2700,4,0)</f>
        <v>15.1622</v>
      </c>
      <c r="D9" s="65">
        <f>VLOOKUP($A9,'Return Data'!$B$7:$R$2700,10,0)</f>
        <v>0.89700000000000002</v>
      </c>
      <c r="E9" s="66">
        <f t="shared" ref="E9:E34" si="0">RANK(D9,D$8:D$34,0)</f>
        <v>19</v>
      </c>
      <c r="F9" s="65">
        <f>VLOOKUP($A9,'Return Data'!$B$7:$R$2700,11,0)</f>
        <v>2.1223000000000001</v>
      </c>
      <c r="G9" s="66">
        <f t="shared" ref="G9:G34" si="1">RANK(F9,F$8:F$34,0)</f>
        <v>14</v>
      </c>
      <c r="H9" s="65">
        <f>VLOOKUP($A9,'Return Data'!$B$7:$R$2700,12,0)</f>
        <v>3.7136</v>
      </c>
      <c r="I9" s="66">
        <f t="shared" ref="I9:I34" si="2">RANK(H9,H$8:H$34,0)</f>
        <v>9</v>
      </c>
      <c r="J9" s="65">
        <f>VLOOKUP($A9,'Return Data'!$B$7:$R$2700,13,0)</f>
        <v>4.9367000000000001</v>
      </c>
      <c r="K9" s="66">
        <f t="shared" ref="K9:K34" si="3">RANK(J9,J$8:J$34,0)</f>
        <v>11</v>
      </c>
      <c r="L9" s="65">
        <f>VLOOKUP($A9,'Return Data'!$B$7:$R$2700,17,0)</f>
        <v>6.0566000000000004</v>
      </c>
      <c r="M9" s="66">
        <f t="shared" ref="M9:M34" si="4">RANK(L9,L$8:L$34,0)</f>
        <v>6</v>
      </c>
      <c r="N9" s="65">
        <f>VLOOKUP($A9,'Return Data'!$B$7:$R$2700,14,0)</f>
        <v>6.3377999999999997</v>
      </c>
      <c r="O9" s="66">
        <f t="shared" ref="O9:O34" si="5">RANK(N9,N$8:N$34,0)</f>
        <v>5</v>
      </c>
      <c r="P9" s="65">
        <f>VLOOKUP($A9,'Return Data'!$B$7:$R$2700,15,0)</f>
        <v>6.5793999999999997</v>
      </c>
      <c r="Q9" s="66">
        <f t="shared" ref="Q9:Q34" si="6">RANK(P9,P$8:P$34,0)</f>
        <v>3</v>
      </c>
      <c r="R9" s="65">
        <f>VLOOKUP($A9,'Return Data'!$B$7:$R$2700,16,0)</f>
        <v>6.9756</v>
      </c>
      <c r="S9" s="67">
        <f t="shared" ref="S9:S34" si="7">RANK(R9,R$8:R$34,0)</f>
        <v>10</v>
      </c>
    </row>
    <row r="10" spans="1:20" x14ac:dyDescent="0.3">
      <c r="A10" s="63" t="s">
        <v>1811</v>
      </c>
      <c r="B10" s="64">
        <f>VLOOKUP($A10,'Return Data'!$B$7:$R$2700,3,0)</f>
        <v>44118</v>
      </c>
      <c r="C10" s="65">
        <f>VLOOKUP($A10,'Return Data'!$B$7:$R$2700,4,0)</f>
        <v>12.733000000000001</v>
      </c>
      <c r="D10" s="65">
        <f>VLOOKUP($A10,'Return Data'!$B$7:$R$2700,10,0)</f>
        <v>0.97540000000000004</v>
      </c>
      <c r="E10" s="66">
        <f t="shared" si="0"/>
        <v>8</v>
      </c>
      <c r="F10" s="65">
        <f>VLOOKUP($A10,'Return Data'!$B$7:$R$2700,11,0)</f>
        <v>2.0680999999999998</v>
      </c>
      <c r="G10" s="66">
        <f t="shared" si="1"/>
        <v>15</v>
      </c>
      <c r="H10" s="65">
        <f>VLOOKUP($A10,'Return Data'!$B$7:$R$2700,12,0)</f>
        <v>3.9344000000000001</v>
      </c>
      <c r="I10" s="66">
        <f t="shared" si="2"/>
        <v>4</v>
      </c>
      <c r="J10" s="65">
        <f>VLOOKUP($A10,'Return Data'!$B$7:$R$2700,13,0)</f>
        <v>5.2488000000000001</v>
      </c>
      <c r="K10" s="66">
        <f t="shared" si="3"/>
        <v>4</v>
      </c>
      <c r="L10" s="65">
        <f>VLOOKUP($A10,'Return Data'!$B$7:$R$2700,17,0)</f>
        <v>6.0975000000000001</v>
      </c>
      <c r="M10" s="66">
        <f t="shared" si="4"/>
        <v>5</v>
      </c>
      <c r="N10" s="65">
        <f>VLOOKUP($A10,'Return Data'!$B$7:$R$2700,14,0)</f>
        <v>6.4138999999999999</v>
      </c>
      <c r="O10" s="66">
        <f t="shared" si="5"/>
        <v>3</v>
      </c>
      <c r="P10" s="65"/>
      <c r="Q10" s="66"/>
      <c r="R10" s="65">
        <f>VLOOKUP($A10,'Return Data'!$B$7:$R$2700,16,0)</f>
        <v>6.5696000000000003</v>
      </c>
      <c r="S10" s="67">
        <f t="shared" si="7"/>
        <v>16</v>
      </c>
    </row>
    <row r="11" spans="1:20" x14ac:dyDescent="0.3">
      <c r="A11" s="63" t="s">
        <v>1812</v>
      </c>
      <c r="B11" s="64">
        <f>VLOOKUP($A11,'Return Data'!$B$7:$R$2700,3,0)</f>
        <v>44118</v>
      </c>
      <c r="C11" s="65">
        <f>VLOOKUP($A11,'Return Data'!$B$7:$R$2700,4,0)</f>
        <v>11.3125</v>
      </c>
      <c r="D11" s="65">
        <f>VLOOKUP($A11,'Return Data'!$B$7:$R$2700,10,0)</f>
        <v>0.97740000000000005</v>
      </c>
      <c r="E11" s="66">
        <f t="shared" si="0"/>
        <v>7</v>
      </c>
      <c r="F11" s="65">
        <f>VLOOKUP($A11,'Return Data'!$B$7:$R$2700,11,0)</f>
        <v>1.9750000000000001</v>
      </c>
      <c r="G11" s="66">
        <f t="shared" si="1"/>
        <v>16</v>
      </c>
      <c r="H11" s="65">
        <f>VLOOKUP($A11,'Return Data'!$B$7:$R$2700,12,0)</f>
        <v>3.0714000000000001</v>
      </c>
      <c r="I11" s="66">
        <f t="shared" si="2"/>
        <v>18</v>
      </c>
      <c r="J11" s="65">
        <f>VLOOKUP($A11,'Return Data'!$B$7:$R$2700,13,0)</f>
        <v>4.0517000000000003</v>
      </c>
      <c r="K11" s="66">
        <f t="shared" si="3"/>
        <v>20</v>
      </c>
      <c r="L11" s="65">
        <f>VLOOKUP($A11,'Return Data'!$B$7:$R$2700,17,0)</f>
        <v>5.2571000000000003</v>
      </c>
      <c r="M11" s="66">
        <f t="shared" si="4"/>
        <v>17</v>
      </c>
      <c r="N11" s="65"/>
      <c r="O11" s="66"/>
      <c r="P11" s="65"/>
      <c r="Q11" s="66"/>
      <c r="R11" s="65">
        <f>VLOOKUP($A11,'Return Data'!$B$7:$R$2700,16,0)</f>
        <v>5.4448999999999996</v>
      </c>
      <c r="S11" s="67">
        <f t="shared" si="7"/>
        <v>20</v>
      </c>
    </row>
    <row r="12" spans="1:20" x14ac:dyDescent="0.3">
      <c r="A12" s="63" t="s">
        <v>1813</v>
      </c>
      <c r="B12" s="64">
        <f>VLOOKUP($A12,'Return Data'!$B$7:$R$2700,3,0)</f>
        <v>44118</v>
      </c>
      <c r="C12" s="65">
        <f>VLOOKUP($A12,'Return Data'!$B$7:$R$2700,4,0)</f>
        <v>11.786</v>
      </c>
      <c r="D12" s="65">
        <f>VLOOKUP($A12,'Return Data'!$B$7:$R$2700,10,0)</f>
        <v>0.96799999999999997</v>
      </c>
      <c r="E12" s="66">
        <f t="shared" si="0"/>
        <v>11</v>
      </c>
      <c r="F12" s="65">
        <f>VLOOKUP($A12,'Return Data'!$B$7:$R$2700,11,0)</f>
        <v>2.1760000000000002</v>
      </c>
      <c r="G12" s="66">
        <f t="shared" si="1"/>
        <v>11</v>
      </c>
      <c r="H12" s="65">
        <f>VLOOKUP($A12,'Return Data'!$B$7:$R$2700,12,0)</f>
        <v>3.5131000000000001</v>
      </c>
      <c r="I12" s="66">
        <f t="shared" si="2"/>
        <v>13</v>
      </c>
      <c r="J12" s="65">
        <f>VLOOKUP($A12,'Return Data'!$B$7:$R$2700,13,0)</f>
        <v>4.867</v>
      </c>
      <c r="K12" s="66">
        <f t="shared" si="3"/>
        <v>13</v>
      </c>
      <c r="L12" s="65">
        <f>VLOOKUP($A12,'Return Data'!$B$7:$R$2700,17,0)</f>
        <v>6.1082999999999998</v>
      </c>
      <c r="M12" s="66">
        <f t="shared" si="4"/>
        <v>4</v>
      </c>
      <c r="N12" s="65"/>
      <c r="O12" s="66"/>
      <c r="P12" s="65"/>
      <c r="Q12" s="66"/>
      <c r="R12" s="65">
        <f>VLOOKUP($A12,'Return Data'!$B$7:$R$2700,16,0)</f>
        <v>6.2263999999999999</v>
      </c>
      <c r="S12" s="67">
        <f t="shared" si="7"/>
        <v>18</v>
      </c>
    </row>
    <row r="13" spans="1:20" x14ac:dyDescent="0.3">
      <c r="A13" s="63" t="s">
        <v>1814</v>
      </c>
      <c r="B13" s="64">
        <f>VLOOKUP($A13,'Return Data'!$B$7:$R$2700,3,0)</f>
        <v>44118</v>
      </c>
      <c r="C13" s="65">
        <f>VLOOKUP($A13,'Return Data'!$B$7:$R$2700,4,0)</f>
        <v>15.4505</v>
      </c>
      <c r="D13" s="65">
        <f>VLOOKUP($A13,'Return Data'!$B$7:$R$2700,10,0)</f>
        <v>0.98299999999999998</v>
      </c>
      <c r="E13" s="66">
        <f t="shared" si="0"/>
        <v>6</v>
      </c>
      <c r="F13" s="65">
        <f>VLOOKUP($A13,'Return Data'!$B$7:$R$2700,11,0)</f>
        <v>2.1993999999999998</v>
      </c>
      <c r="G13" s="66">
        <f t="shared" si="1"/>
        <v>9</v>
      </c>
      <c r="H13" s="65">
        <f>VLOOKUP($A13,'Return Data'!$B$7:$R$2700,12,0)</f>
        <v>4.0430999999999999</v>
      </c>
      <c r="I13" s="66">
        <f t="shared" si="2"/>
        <v>3</v>
      </c>
      <c r="J13" s="65">
        <f>VLOOKUP($A13,'Return Data'!$B$7:$R$2700,13,0)</f>
        <v>5.3771000000000004</v>
      </c>
      <c r="K13" s="66">
        <f t="shared" si="3"/>
        <v>3</v>
      </c>
      <c r="L13" s="65">
        <f>VLOOKUP($A13,'Return Data'!$B$7:$R$2700,17,0)</f>
        <v>6.3299000000000003</v>
      </c>
      <c r="M13" s="66">
        <f t="shared" si="4"/>
        <v>1</v>
      </c>
      <c r="N13" s="65">
        <f>VLOOKUP($A13,'Return Data'!$B$7:$R$2700,14,0)</f>
        <v>6.4904999999999999</v>
      </c>
      <c r="O13" s="66">
        <f t="shared" si="5"/>
        <v>2</v>
      </c>
      <c r="P13" s="65">
        <f>VLOOKUP($A13,'Return Data'!$B$7:$R$2700,15,0)</f>
        <v>6.6736000000000004</v>
      </c>
      <c r="Q13" s="66">
        <f t="shared" si="6"/>
        <v>1</v>
      </c>
      <c r="R13" s="65">
        <f>VLOOKUP($A13,'Return Data'!$B$7:$R$2700,16,0)</f>
        <v>7.1448999999999998</v>
      </c>
      <c r="S13" s="67">
        <f t="shared" si="7"/>
        <v>8</v>
      </c>
    </row>
    <row r="14" spans="1:20" x14ac:dyDescent="0.3">
      <c r="A14" s="63" t="s">
        <v>1815</v>
      </c>
      <c r="B14" s="64">
        <f>VLOOKUP($A14,'Return Data'!$B$7:$R$2700,3,0)</f>
        <v>44118</v>
      </c>
      <c r="C14" s="65">
        <f>VLOOKUP($A14,'Return Data'!$B$7:$R$2700,4,0)</f>
        <v>10.785399999999999</v>
      </c>
      <c r="D14" s="65">
        <f>VLOOKUP($A14,'Return Data'!$B$7:$R$2700,10,0)</f>
        <v>-0.22109999999999999</v>
      </c>
      <c r="E14" s="66">
        <f t="shared" si="0"/>
        <v>25</v>
      </c>
      <c r="F14" s="65">
        <f>VLOOKUP($A14,'Return Data'!$B$7:$R$2700,11,0)</f>
        <v>6.3100000000000003E-2</v>
      </c>
      <c r="G14" s="66">
        <f t="shared" si="1"/>
        <v>25</v>
      </c>
      <c r="H14" s="65">
        <f>VLOOKUP($A14,'Return Data'!$B$7:$R$2700,12,0)</f>
        <v>0.62319999999999998</v>
      </c>
      <c r="I14" s="66">
        <f t="shared" si="2"/>
        <v>24</v>
      </c>
      <c r="J14" s="65">
        <f>VLOOKUP($A14,'Return Data'!$B$7:$R$2700,13,0)</f>
        <v>0.89810000000000001</v>
      </c>
      <c r="K14" s="66">
        <f t="shared" si="3"/>
        <v>23</v>
      </c>
      <c r="L14" s="65">
        <f>VLOOKUP($A14,'Return Data'!$B$7:$R$2700,17,0)</f>
        <v>3.3837000000000002</v>
      </c>
      <c r="M14" s="66">
        <f t="shared" si="4"/>
        <v>20</v>
      </c>
      <c r="N14" s="65"/>
      <c r="O14" s="66"/>
      <c r="P14" s="65"/>
      <c r="Q14" s="66"/>
      <c r="R14" s="65">
        <f>VLOOKUP($A14,'Return Data'!$B$7:$R$2700,16,0)</f>
        <v>3.6107999999999998</v>
      </c>
      <c r="S14" s="67">
        <f t="shared" si="7"/>
        <v>24</v>
      </c>
    </row>
    <row r="15" spans="1:20" x14ac:dyDescent="0.3">
      <c r="A15" s="63" t="s">
        <v>1816</v>
      </c>
      <c r="B15" s="64">
        <f>VLOOKUP($A15,'Return Data'!$B$7:$R$2700,3,0)</f>
        <v>44118</v>
      </c>
      <c r="C15" s="65">
        <f>VLOOKUP($A15,'Return Data'!$B$7:$R$2700,4,0)</f>
        <v>15.154</v>
      </c>
      <c r="D15" s="65">
        <f>VLOOKUP($A15,'Return Data'!$B$7:$R$2700,10,0)</f>
        <v>0.93920000000000003</v>
      </c>
      <c r="E15" s="66">
        <f t="shared" si="0"/>
        <v>15</v>
      </c>
      <c r="F15" s="65">
        <f>VLOOKUP($A15,'Return Data'!$B$7:$R$2700,11,0)</f>
        <v>1.9236</v>
      </c>
      <c r="G15" s="66">
        <f t="shared" si="1"/>
        <v>19</v>
      </c>
      <c r="H15" s="65">
        <f>VLOOKUP($A15,'Return Data'!$B$7:$R$2700,12,0)</f>
        <v>3.0884</v>
      </c>
      <c r="I15" s="66">
        <f t="shared" si="2"/>
        <v>17</v>
      </c>
      <c r="J15" s="65">
        <f>VLOOKUP($A15,'Return Data'!$B$7:$R$2700,13,0)</f>
        <v>4.3807999999999998</v>
      </c>
      <c r="K15" s="66">
        <f t="shared" si="3"/>
        <v>16</v>
      </c>
      <c r="L15" s="65">
        <f>VLOOKUP($A15,'Return Data'!$B$7:$R$2700,17,0)</f>
        <v>5.5972</v>
      </c>
      <c r="M15" s="66">
        <f t="shared" si="4"/>
        <v>13</v>
      </c>
      <c r="N15" s="65">
        <f>VLOOKUP($A15,'Return Data'!$B$7:$R$2700,14,0)</f>
        <v>5.7641</v>
      </c>
      <c r="O15" s="66">
        <f t="shared" si="5"/>
        <v>15</v>
      </c>
      <c r="P15" s="65">
        <f>VLOOKUP($A15,'Return Data'!$B$7:$R$2700,15,0)</f>
        <v>6.1208</v>
      </c>
      <c r="Q15" s="66">
        <f t="shared" si="6"/>
        <v>14</v>
      </c>
      <c r="R15" s="65">
        <f>VLOOKUP($A15,'Return Data'!$B$7:$R$2700,16,0)</f>
        <v>6.5568999999999997</v>
      </c>
      <c r="S15" s="67">
        <f t="shared" si="7"/>
        <v>17</v>
      </c>
    </row>
    <row r="16" spans="1:20" x14ac:dyDescent="0.3">
      <c r="A16" s="63" t="s">
        <v>1817</v>
      </c>
      <c r="B16" s="64">
        <f>VLOOKUP($A16,'Return Data'!$B$7:$R$2700,3,0)</f>
        <v>44118</v>
      </c>
      <c r="C16" s="65">
        <f>VLOOKUP($A16,'Return Data'!$B$7:$R$2700,4,0)</f>
        <v>27.558900000000001</v>
      </c>
      <c r="D16" s="65">
        <f>VLOOKUP($A16,'Return Data'!$B$7:$R$2700,10,0)</f>
        <v>0.95430000000000004</v>
      </c>
      <c r="E16" s="66">
        <f t="shared" si="0"/>
        <v>13</v>
      </c>
      <c r="F16" s="65">
        <f>VLOOKUP($A16,'Return Data'!$B$7:$R$2700,11,0)</f>
        <v>2.1850999999999998</v>
      </c>
      <c r="G16" s="66">
        <f t="shared" si="1"/>
        <v>10</v>
      </c>
      <c r="H16" s="65">
        <f>VLOOKUP($A16,'Return Data'!$B$7:$R$2700,12,0)</f>
        <v>3.6715</v>
      </c>
      <c r="I16" s="66">
        <f t="shared" si="2"/>
        <v>11</v>
      </c>
      <c r="J16" s="65">
        <f>VLOOKUP($A16,'Return Data'!$B$7:$R$2700,13,0)</f>
        <v>4.9626999999999999</v>
      </c>
      <c r="K16" s="66">
        <f t="shared" si="3"/>
        <v>10</v>
      </c>
      <c r="L16" s="65">
        <f>VLOOKUP($A16,'Return Data'!$B$7:$R$2700,17,0)</f>
        <v>5.9741</v>
      </c>
      <c r="M16" s="66">
        <f t="shared" si="4"/>
        <v>10</v>
      </c>
      <c r="N16" s="65">
        <f>VLOOKUP($A16,'Return Data'!$B$7:$R$2700,14,0)</f>
        <v>6.2325999999999997</v>
      </c>
      <c r="O16" s="66">
        <f t="shared" si="5"/>
        <v>9</v>
      </c>
      <c r="P16" s="65">
        <f>VLOOKUP($A16,'Return Data'!$B$7:$R$2700,15,0)</f>
        <v>6.5002000000000004</v>
      </c>
      <c r="Q16" s="66">
        <f t="shared" si="6"/>
        <v>5</v>
      </c>
      <c r="R16" s="65">
        <f>VLOOKUP($A16,'Return Data'!$B$7:$R$2700,16,0)</f>
        <v>7.5164</v>
      </c>
      <c r="S16" s="67">
        <f t="shared" si="7"/>
        <v>2</v>
      </c>
    </row>
    <row r="17" spans="1:19" x14ac:dyDescent="0.3">
      <c r="A17" s="63" t="s">
        <v>1818</v>
      </c>
      <c r="B17" s="64">
        <f>VLOOKUP($A17,'Return Data'!$B$7:$R$2700,3,0)</f>
        <v>44118</v>
      </c>
      <c r="C17" s="65">
        <f>VLOOKUP($A17,'Return Data'!$B$7:$R$2700,4,0)</f>
        <v>26.273299999999999</v>
      </c>
      <c r="D17" s="65">
        <f>VLOOKUP($A17,'Return Data'!$B$7:$R$2700,10,0)</f>
        <v>0.96960000000000002</v>
      </c>
      <c r="E17" s="66">
        <f t="shared" si="0"/>
        <v>10</v>
      </c>
      <c r="F17" s="65">
        <f>VLOOKUP($A17,'Return Data'!$B$7:$R$2700,11,0)</f>
        <v>2.1644000000000001</v>
      </c>
      <c r="G17" s="66">
        <f t="shared" si="1"/>
        <v>12</v>
      </c>
      <c r="H17" s="65">
        <f>VLOOKUP($A17,'Return Data'!$B$7:$R$2700,12,0)</f>
        <v>3.4157999999999999</v>
      </c>
      <c r="I17" s="66">
        <f t="shared" si="2"/>
        <v>14</v>
      </c>
      <c r="J17" s="65">
        <f>VLOOKUP($A17,'Return Data'!$B$7:$R$2700,13,0)</f>
        <v>4.7016</v>
      </c>
      <c r="K17" s="66">
        <f t="shared" si="3"/>
        <v>15</v>
      </c>
      <c r="L17" s="65">
        <f>VLOOKUP($A17,'Return Data'!$B$7:$R$2700,17,0)</f>
        <v>5.9977999999999998</v>
      </c>
      <c r="M17" s="66">
        <f t="shared" si="4"/>
        <v>9</v>
      </c>
      <c r="N17" s="65">
        <f>VLOOKUP($A17,'Return Data'!$B$7:$R$2700,14,0)</f>
        <v>6.3141999999999996</v>
      </c>
      <c r="O17" s="66">
        <f t="shared" si="5"/>
        <v>6</v>
      </c>
      <c r="P17" s="65">
        <f>VLOOKUP($A17,'Return Data'!$B$7:$R$2700,15,0)</f>
        <v>6.4318999999999997</v>
      </c>
      <c r="Q17" s="66">
        <f t="shared" si="6"/>
        <v>7</v>
      </c>
      <c r="R17" s="65">
        <f>VLOOKUP($A17,'Return Data'!$B$7:$R$2700,16,0)</f>
        <v>7.3680000000000003</v>
      </c>
      <c r="S17" s="67">
        <f t="shared" si="7"/>
        <v>5</v>
      </c>
    </row>
    <row r="18" spans="1:19" x14ac:dyDescent="0.3">
      <c r="A18" s="63" t="s">
        <v>1819</v>
      </c>
      <c r="B18" s="64">
        <f>VLOOKUP($A18,'Return Data'!$B$7:$R$2700,3,0)</f>
        <v>44118</v>
      </c>
      <c r="C18" s="65">
        <f>VLOOKUP($A18,'Return Data'!$B$7:$R$2700,4,0)</f>
        <v>14.6129</v>
      </c>
      <c r="D18" s="65">
        <f>VLOOKUP($A18,'Return Data'!$B$7:$R$2700,10,0)</f>
        <v>0.77580000000000005</v>
      </c>
      <c r="E18" s="66">
        <f t="shared" si="0"/>
        <v>21</v>
      </c>
      <c r="F18" s="65">
        <f>VLOOKUP($A18,'Return Data'!$B$7:$R$2700,11,0)</f>
        <v>1.5864</v>
      </c>
      <c r="G18" s="66">
        <f t="shared" si="1"/>
        <v>21</v>
      </c>
      <c r="H18" s="65">
        <f>VLOOKUP($A18,'Return Data'!$B$7:$R$2700,12,0)</f>
        <v>2.9556</v>
      </c>
      <c r="I18" s="66">
        <f t="shared" si="2"/>
        <v>19</v>
      </c>
      <c r="J18" s="65">
        <f>VLOOKUP($A18,'Return Data'!$B$7:$R$2700,13,0)</f>
        <v>4.1219999999999999</v>
      </c>
      <c r="K18" s="66">
        <f t="shared" si="3"/>
        <v>18</v>
      </c>
      <c r="L18" s="65">
        <f>VLOOKUP($A18,'Return Data'!$B$7:$R$2700,17,0)</f>
        <v>5.4081000000000001</v>
      </c>
      <c r="M18" s="66">
        <f t="shared" si="4"/>
        <v>16</v>
      </c>
      <c r="N18" s="65">
        <f>VLOOKUP($A18,'Return Data'!$B$7:$R$2700,14,0)</f>
        <v>5.7770999999999999</v>
      </c>
      <c r="O18" s="66">
        <f t="shared" si="5"/>
        <v>14</v>
      </c>
      <c r="P18" s="65">
        <f>VLOOKUP($A18,'Return Data'!$B$7:$R$2700,15,0)</f>
        <v>6.2933000000000003</v>
      </c>
      <c r="Q18" s="66">
        <f t="shared" si="6"/>
        <v>11</v>
      </c>
      <c r="R18" s="65">
        <f>VLOOKUP($A18,'Return Data'!$B$7:$R$2700,16,0)</f>
        <v>6.7290000000000001</v>
      </c>
      <c r="S18" s="67">
        <f t="shared" si="7"/>
        <v>13</v>
      </c>
    </row>
    <row r="19" spans="1:19" x14ac:dyDescent="0.3">
      <c r="A19" s="63" t="s">
        <v>1820</v>
      </c>
      <c r="B19" s="64">
        <f>VLOOKUP($A19,'Return Data'!$B$7:$R$2700,3,0)</f>
        <v>44118</v>
      </c>
      <c r="C19" s="65">
        <f>VLOOKUP($A19,'Return Data'!$B$7:$R$2700,4,0)</f>
        <v>25.555599999999998</v>
      </c>
      <c r="D19" s="65">
        <f>VLOOKUP($A19,'Return Data'!$B$7:$R$2700,10,0)</f>
        <v>0.9516</v>
      </c>
      <c r="E19" s="66">
        <f t="shared" si="0"/>
        <v>14</v>
      </c>
      <c r="F19" s="65">
        <f>VLOOKUP($A19,'Return Data'!$B$7:$R$2700,11,0)</f>
        <v>2.3271999999999999</v>
      </c>
      <c r="G19" s="66">
        <f t="shared" si="1"/>
        <v>5</v>
      </c>
      <c r="H19" s="65">
        <f>VLOOKUP($A19,'Return Data'!$B$7:$R$2700,12,0)</f>
        <v>3.8580000000000001</v>
      </c>
      <c r="I19" s="66">
        <f t="shared" si="2"/>
        <v>7</v>
      </c>
      <c r="J19" s="65">
        <f>VLOOKUP($A19,'Return Data'!$B$7:$R$2700,13,0)</f>
        <v>5.0796999999999999</v>
      </c>
      <c r="K19" s="66">
        <f t="shared" si="3"/>
        <v>8</v>
      </c>
      <c r="L19" s="65">
        <f>VLOOKUP($A19,'Return Data'!$B$7:$R$2700,17,0)</f>
        <v>5.9466000000000001</v>
      </c>
      <c r="M19" s="66">
        <f t="shared" si="4"/>
        <v>12</v>
      </c>
      <c r="N19" s="65">
        <f>VLOOKUP($A19,'Return Data'!$B$7:$R$2700,14,0)</f>
        <v>6.2134999999999998</v>
      </c>
      <c r="O19" s="66">
        <f t="shared" si="5"/>
        <v>11</v>
      </c>
      <c r="P19" s="65">
        <f>VLOOKUP($A19,'Return Data'!$B$7:$R$2700,15,0)</f>
        <v>6.3803999999999998</v>
      </c>
      <c r="Q19" s="66">
        <f t="shared" si="6"/>
        <v>10</v>
      </c>
      <c r="R19" s="65">
        <f>VLOOKUP($A19,'Return Data'!$B$7:$R$2700,16,0)</f>
        <v>7.2248999999999999</v>
      </c>
      <c r="S19" s="67">
        <f t="shared" si="7"/>
        <v>6</v>
      </c>
    </row>
    <row r="20" spans="1:19" x14ac:dyDescent="0.3">
      <c r="A20" s="63" t="s">
        <v>1821</v>
      </c>
      <c r="B20" s="64">
        <f>VLOOKUP($A20,'Return Data'!$B$7:$R$2700,3,0)</f>
        <v>44118</v>
      </c>
      <c r="C20" s="65">
        <f>VLOOKUP($A20,'Return Data'!$B$7:$R$2700,4,0)</f>
        <v>10.496700000000001</v>
      </c>
      <c r="D20" s="65">
        <f>VLOOKUP($A20,'Return Data'!$B$7:$R$2700,10,0)</f>
        <v>0.91910000000000003</v>
      </c>
      <c r="E20" s="66">
        <f t="shared" si="0"/>
        <v>17</v>
      </c>
      <c r="F20" s="65">
        <f>VLOOKUP($A20,'Return Data'!$B$7:$R$2700,11,0)</f>
        <v>1.9453</v>
      </c>
      <c r="G20" s="66">
        <f t="shared" si="1"/>
        <v>17</v>
      </c>
      <c r="H20" s="65">
        <f>VLOOKUP($A20,'Return Data'!$B$7:$R$2700,12,0)</f>
        <v>2.8835999999999999</v>
      </c>
      <c r="I20" s="66">
        <f t="shared" si="2"/>
        <v>21</v>
      </c>
      <c r="J20" s="65"/>
      <c r="K20" s="66"/>
      <c r="L20" s="65"/>
      <c r="M20" s="66"/>
      <c r="N20" s="65"/>
      <c r="O20" s="66"/>
      <c r="P20" s="65"/>
      <c r="Q20" s="66"/>
      <c r="R20" s="65">
        <f>VLOOKUP($A20,'Return Data'!$B$7:$R$2700,16,0)</f>
        <v>4.5111999999999997</v>
      </c>
      <c r="S20" s="67">
        <f t="shared" si="7"/>
        <v>22</v>
      </c>
    </row>
    <row r="21" spans="1:19" x14ac:dyDescent="0.3">
      <c r="A21" s="63" t="s">
        <v>1822</v>
      </c>
      <c r="B21" s="64">
        <f>VLOOKUP($A21,'Return Data'!$B$7:$R$2700,3,0)</f>
        <v>44118</v>
      </c>
      <c r="C21" s="65">
        <f>VLOOKUP($A21,'Return Data'!$B$7:$R$2700,4,0)</f>
        <v>26.7254</v>
      </c>
      <c r="D21" s="65">
        <f>VLOOKUP($A21,'Return Data'!$B$7:$R$2700,10,0)</f>
        <v>0.71260000000000001</v>
      </c>
      <c r="E21" s="66">
        <f t="shared" si="0"/>
        <v>23</v>
      </c>
      <c r="F21" s="65">
        <f>VLOOKUP($A21,'Return Data'!$B$7:$R$2700,11,0)</f>
        <v>1.2225999999999999</v>
      </c>
      <c r="G21" s="66">
        <f t="shared" si="1"/>
        <v>23</v>
      </c>
      <c r="H21" s="65">
        <f>VLOOKUP($A21,'Return Data'!$B$7:$R$2700,12,0)</f>
        <v>2.1768999999999998</v>
      </c>
      <c r="I21" s="66">
        <f t="shared" si="2"/>
        <v>22</v>
      </c>
      <c r="J21" s="65">
        <f>VLOOKUP($A21,'Return Data'!$B$7:$R$2700,13,0)</f>
        <v>3.2299000000000002</v>
      </c>
      <c r="K21" s="66">
        <f t="shared" si="3"/>
        <v>21</v>
      </c>
      <c r="L21" s="65">
        <f>VLOOKUP($A21,'Return Data'!$B$7:$R$2700,17,0)</f>
        <v>4.649</v>
      </c>
      <c r="M21" s="66">
        <f t="shared" si="4"/>
        <v>18</v>
      </c>
      <c r="N21" s="65">
        <f>VLOOKUP($A21,'Return Data'!$B$7:$R$2700,14,0)</f>
        <v>5.0260999999999996</v>
      </c>
      <c r="O21" s="66">
        <f t="shared" si="5"/>
        <v>16</v>
      </c>
      <c r="P21" s="65">
        <f>VLOOKUP($A21,'Return Data'!$B$7:$R$2700,15,0)</f>
        <v>5.6509999999999998</v>
      </c>
      <c r="Q21" s="66">
        <f t="shared" si="6"/>
        <v>15</v>
      </c>
      <c r="R21" s="65">
        <f>VLOOKUP($A21,'Return Data'!$B$7:$R$2700,16,0)</f>
        <v>6.8381999999999996</v>
      </c>
      <c r="S21" s="67">
        <f t="shared" si="7"/>
        <v>12</v>
      </c>
    </row>
    <row r="22" spans="1:19" x14ac:dyDescent="0.3">
      <c r="A22" s="63" t="s">
        <v>1823</v>
      </c>
      <c r="B22" s="64">
        <f>VLOOKUP($A22,'Return Data'!$B$7:$R$2700,3,0)</f>
        <v>44118</v>
      </c>
      <c r="C22" s="65">
        <f>VLOOKUP($A22,'Return Data'!$B$7:$R$2700,4,0)</f>
        <v>29.6905</v>
      </c>
      <c r="D22" s="65">
        <f>VLOOKUP($A22,'Return Data'!$B$7:$R$2700,10,0)</f>
        <v>0.98640000000000005</v>
      </c>
      <c r="E22" s="66">
        <f t="shared" si="0"/>
        <v>5</v>
      </c>
      <c r="F22" s="65">
        <f>VLOOKUP($A22,'Return Data'!$B$7:$R$2700,11,0)</f>
        <v>2.2216999999999998</v>
      </c>
      <c r="G22" s="66">
        <f t="shared" si="1"/>
        <v>7</v>
      </c>
      <c r="H22" s="65">
        <f>VLOOKUP($A22,'Return Data'!$B$7:$R$2700,12,0)</f>
        <v>3.6897000000000002</v>
      </c>
      <c r="I22" s="66">
        <f t="shared" si="2"/>
        <v>10</v>
      </c>
      <c r="J22" s="65">
        <f>VLOOKUP($A22,'Return Data'!$B$7:$R$2700,13,0)</f>
        <v>5.0027999999999997</v>
      </c>
      <c r="K22" s="66">
        <f t="shared" si="3"/>
        <v>9</v>
      </c>
      <c r="L22" s="65">
        <f>VLOOKUP($A22,'Return Data'!$B$7:$R$2700,17,0)</f>
        <v>5.9665999999999997</v>
      </c>
      <c r="M22" s="66">
        <f t="shared" si="4"/>
        <v>11</v>
      </c>
      <c r="N22" s="65">
        <f>VLOOKUP($A22,'Return Data'!$B$7:$R$2700,14,0)</f>
        <v>6.2515000000000001</v>
      </c>
      <c r="O22" s="66">
        <f t="shared" si="5"/>
        <v>8</v>
      </c>
      <c r="P22" s="65">
        <f>VLOOKUP($A22,'Return Data'!$B$7:$R$2700,15,0)</f>
        <v>6.4584000000000001</v>
      </c>
      <c r="Q22" s="66">
        <f t="shared" si="6"/>
        <v>6</v>
      </c>
      <c r="R22" s="65">
        <f>VLOOKUP($A22,'Return Data'!$B$7:$R$2700,16,0)</f>
        <v>7.4733999999999998</v>
      </c>
      <c r="S22" s="67">
        <f t="shared" si="7"/>
        <v>3</v>
      </c>
    </row>
    <row r="23" spans="1:19" x14ac:dyDescent="0.3">
      <c r="A23" s="63" t="s">
        <v>1824</v>
      </c>
      <c r="B23" s="64">
        <f>VLOOKUP($A23,'Return Data'!$B$7:$R$2700,3,0)</f>
        <v>44118</v>
      </c>
      <c r="C23" s="65">
        <f>VLOOKUP($A23,'Return Data'!$B$7:$R$2700,4,0)</f>
        <v>15.281000000000001</v>
      </c>
      <c r="D23" s="65">
        <f>VLOOKUP($A23,'Return Data'!$B$7:$R$2700,10,0)</f>
        <v>1.1316999999999999</v>
      </c>
      <c r="E23" s="66">
        <f t="shared" si="0"/>
        <v>3</v>
      </c>
      <c r="F23" s="65">
        <f>VLOOKUP($A23,'Return Data'!$B$7:$R$2700,11,0)</f>
        <v>2.4470000000000001</v>
      </c>
      <c r="G23" s="66">
        <f t="shared" si="1"/>
        <v>2</v>
      </c>
      <c r="H23" s="65">
        <f>VLOOKUP($A23,'Return Data'!$B$7:$R$2700,12,0)</f>
        <v>4.1153000000000004</v>
      </c>
      <c r="I23" s="66">
        <f t="shared" si="2"/>
        <v>2</v>
      </c>
      <c r="J23" s="65">
        <f>VLOOKUP($A23,'Return Data'!$B$7:$R$2700,13,0)</f>
        <v>5.4443999999999999</v>
      </c>
      <c r="K23" s="66">
        <f t="shared" si="3"/>
        <v>2</v>
      </c>
      <c r="L23" s="65">
        <f>VLOOKUP($A23,'Return Data'!$B$7:$R$2700,17,0)</f>
        <v>6.1109</v>
      </c>
      <c r="M23" s="66">
        <f t="shared" si="4"/>
        <v>3</v>
      </c>
      <c r="N23" s="65">
        <f>VLOOKUP($A23,'Return Data'!$B$7:$R$2700,14,0)</f>
        <v>6.3547000000000002</v>
      </c>
      <c r="O23" s="66">
        <f t="shared" si="5"/>
        <v>4</v>
      </c>
      <c r="P23" s="65">
        <f>VLOOKUP($A23,'Return Data'!$B$7:$R$2700,15,0)</f>
        <v>6.52</v>
      </c>
      <c r="Q23" s="66">
        <f t="shared" si="6"/>
        <v>4</v>
      </c>
      <c r="R23" s="65">
        <f>VLOOKUP($A23,'Return Data'!$B$7:$R$2700,16,0)</f>
        <v>6.9668999999999999</v>
      </c>
      <c r="S23" s="67">
        <f t="shared" si="7"/>
        <v>11</v>
      </c>
    </row>
    <row r="24" spans="1:19" x14ac:dyDescent="0.3">
      <c r="A24" s="63" t="s">
        <v>1825</v>
      </c>
      <c r="B24" s="64">
        <f>VLOOKUP($A24,'Return Data'!$B$7:$R$2700,3,0)</f>
        <v>44118</v>
      </c>
      <c r="C24" s="65">
        <f>VLOOKUP($A24,'Return Data'!$B$7:$R$2700,4,0)</f>
        <v>10.954000000000001</v>
      </c>
      <c r="D24" s="65">
        <f>VLOOKUP($A24,'Return Data'!$B$7:$R$2700,10,0)</f>
        <v>0.75609999999999999</v>
      </c>
      <c r="E24" s="66">
        <f t="shared" si="0"/>
        <v>22</v>
      </c>
      <c r="F24" s="65">
        <f>VLOOKUP($A24,'Return Data'!$B$7:$R$2700,11,0)</f>
        <v>1.6867000000000001</v>
      </c>
      <c r="G24" s="66">
        <f t="shared" si="1"/>
        <v>20</v>
      </c>
      <c r="H24" s="65">
        <f>VLOOKUP($A24,'Return Data'!$B$7:$R$2700,12,0)</f>
        <v>3.2004000000000001</v>
      </c>
      <c r="I24" s="66">
        <f t="shared" si="2"/>
        <v>16</v>
      </c>
      <c r="J24" s="65">
        <f>VLOOKUP($A24,'Return Data'!$B$7:$R$2700,13,0)</f>
        <v>4.3625999999999996</v>
      </c>
      <c r="K24" s="66">
        <f t="shared" si="3"/>
        <v>17</v>
      </c>
      <c r="L24" s="65"/>
      <c r="M24" s="66"/>
      <c r="N24" s="65"/>
      <c r="O24" s="66"/>
      <c r="P24" s="65"/>
      <c r="Q24" s="66"/>
      <c r="R24" s="65">
        <f>VLOOKUP($A24,'Return Data'!$B$7:$R$2700,16,0)</f>
        <v>5.4386999999999999</v>
      </c>
      <c r="S24" s="67">
        <f t="shared" si="7"/>
        <v>21</v>
      </c>
    </row>
    <row r="25" spans="1:19" x14ac:dyDescent="0.3">
      <c r="A25" s="63" t="s">
        <v>1826</v>
      </c>
      <c r="B25" s="64">
        <f>VLOOKUP($A25,'Return Data'!$B$7:$R$2700,3,0)</f>
        <v>44118</v>
      </c>
      <c r="C25" s="65">
        <f>VLOOKUP($A25,'Return Data'!$B$7:$R$2700,4,0)</f>
        <v>10.049099999999999</v>
      </c>
      <c r="D25" s="65"/>
      <c r="E25" s="66"/>
      <c r="F25" s="65"/>
      <c r="G25" s="66"/>
      <c r="H25" s="65"/>
      <c r="I25" s="66"/>
      <c r="J25" s="65"/>
      <c r="K25" s="66"/>
      <c r="L25" s="65"/>
      <c r="M25" s="66"/>
      <c r="N25" s="65"/>
      <c r="O25" s="66"/>
      <c r="P25" s="65"/>
      <c r="Q25" s="66"/>
      <c r="R25" s="65">
        <f>VLOOKUP($A25,'Return Data'!$B$7:$R$2700,16,0)</f>
        <v>0.49099999999999999</v>
      </c>
      <c r="S25" s="67">
        <f t="shared" si="7"/>
        <v>27</v>
      </c>
    </row>
    <row r="26" spans="1:19" x14ac:dyDescent="0.3">
      <c r="A26" s="63" t="s">
        <v>1827</v>
      </c>
      <c r="B26" s="64">
        <f>VLOOKUP($A26,'Return Data'!$B$7:$R$2700,3,0)</f>
        <v>44118</v>
      </c>
      <c r="C26" s="65">
        <f>VLOOKUP($A26,'Return Data'!$B$7:$R$2700,4,0)</f>
        <v>10.118</v>
      </c>
      <c r="D26" s="65"/>
      <c r="E26" s="66"/>
      <c r="F26" s="65"/>
      <c r="G26" s="66"/>
      <c r="H26" s="65"/>
      <c r="I26" s="66"/>
      <c r="J26" s="65"/>
      <c r="K26" s="66"/>
      <c r="L26" s="65"/>
      <c r="M26" s="66"/>
      <c r="N26" s="65"/>
      <c r="O26" s="66"/>
      <c r="P26" s="65"/>
      <c r="Q26" s="66"/>
      <c r="R26" s="65">
        <f>VLOOKUP($A26,'Return Data'!$B$7:$R$2700,16,0)</f>
        <v>1.18</v>
      </c>
      <c r="S26" s="67">
        <f t="shared" si="7"/>
        <v>26</v>
      </c>
    </row>
    <row r="27" spans="1:19" x14ac:dyDescent="0.3">
      <c r="A27" s="63" t="s">
        <v>1828</v>
      </c>
      <c r="B27" s="64">
        <f>VLOOKUP($A27,'Return Data'!$B$7:$R$2700,3,0)</f>
        <v>44118</v>
      </c>
      <c r="C27" s="65">
        <f>VLOOKUP($A27,'Return Data'!$B$7:$R$2700,4,0)</f>
        <v>21.423400000000001</v>
      </c>
      <c r="D27" s="65">
        <f>VLOOKUP($A27,'Return Data'!$B$7:$R$2700,10,0)</f>
        <v>0.96609999999999996</v>
      </c>
      <c r="E27" s="66">
        <f t="shared" si="0"/>
        <v>12</v>
      </c>
      <c r="F27" s="65">
        <f>VLOOKUP($A27,'Return Data'!$B$7:$R$2700,11,0)</f>
        <v>2.4302999999999999</v>
      </c>
      <c r="G27" s="66">
        <f t="shared" si="1"/>
        <v>3</v>
      </c>
      <c r="H27" s="65">
        <f>VLOOKUP($A27,'Return Data'!$B$7:$R$2700,12,0)</f>
        <v>3.8786</v>
      </c>
      <c r="I27" s="66">
        <f t="shared" si="2"/>
        <v>5</v>
      </c>
      <c r="J27" s="65">
        <f>VLOOKUP($A27,'Return Data'!$B$7:$R$2700,13,0)</f>
        <v>5.1109999999999998</v>
      </c>
      <c r="K27" s="66">
        <f t="shared" si="3"/>
        <v>6</v>
      </c>
      <c r="L27" s="65">
        <f>VLOOKUP($A27,'Return Data'!$B$7:$R$2700,17,0)</f>
        <v>6.2309999999999999</v>
      </c>
      <c r="M27" s="66">
        <f t="shared" si="4"/>
        <v>2</v>
      </c>
      <c r="N27" s="65">
        <f>VLOOKUP($A27,'Return Data'!$B$7:$R$2700,14,0)</f>
        <v>6.5823</v>
      </c>
      <c r="O27" s="66">
        <f t="shared" si="5"/>
        <v>1</v>
      </c>
      <c r="P27" s="65">
        <f>VLOOKUP($A27,'Return Data'!$B$7:$R$2700,15,0)</f>
        <v>6.6382000000000003</v>
      </c>
      <c r="Q27" s="66">
        <f t="shared" si="6"/>
        <v>2</v>
      </c>
      <c r="R27" s="65">
        <f>VLOOKUP($A27,'Return Data'!$B$7:$R$2700,16,0)</f>
        <v>7.5679999999999996</v>
      </c>
      <c r="S27" s="67">
        <f t="shared" si="7"/>
        <v>1</v>
      </c>
    </row>
    <row r="28" spans="1:19" x14ac:dyDescent="0.3">
      <c r="A28" s="63" t="s">
        <v>1829</v>
      </c>
      <c r="B28" s="64">
        <f>VLOOKUP($A28,'Return Data'!$B$7:$R$2700,3,0)</f>
        <v>44118</v>
      </c>
      <c r="C28" s="65">
        <f>VLOOKUP($A28,'Return Data'!$B$7:$R$2700,4,0)</f>
        <v>14.8827</v>
      </c>
      <c r="D28" s="65">
        <f>VLOOKUP($A28,'Return Data'!$B$7:$R$2700,10,0)</f>
        <v>1.2021999999999999</v>
      </c>
      <c r="E28" s="66">
        <f t="shared" si="0"/>
        <v>2</v>
      </c>
      <c r="F28" s="65">
        <f>VLOOKUP($A28,'Return Data'!$B$7:$R$2700,11,0)</f>
        <v>2.2008999999999999</v>
      </c>
      <c r="G28" s="66">
        <f t="shared" si="1"/>
        <v>8</v>
      </c>
      <c r="H28" s="65">
        <f>VLOOKUP($A28,'Return Data'!$B$7:$R$2700,12,0)</f>
        <v>3.3736000000000002</v>
      </c>
      <c r="I28" s="66">
        <f t="shared" si="2"/>
        <v>15</v>
      </c>
      <c r="J28" s="65">
        <f>VLOOKUP($A28,'Return Data'!$B$7:$R$2700,13,0)</f>
        <v>4.7119</v>
      </c>
      <c r="K28" s="66">
        <f t="shared" si="3"/>
        <v>14</v>
      </c>
      <c r="L28" s="65">
        <f>VLOOKUP($A28,'Return Data'!$B$7:$R$2700,17,0)</f>
        <v>5.5945</v>
      </c>
      <c r="M28" s="66">
        <f t="shared" si="4"/>
        <v>14</v>
      </c>
      <c r="N28" s="65">
        <f>VLOOKUP($A28,'Return Data'!$B$7:$R$2700,14,0)</f>
        <v>5.8617999999999997</v>
      </c>
      <c r="O28" s="66">
        <f t="shared" si="5"/>
        <v>13</v>
      </c>
      <c r="P28" s="65">
        <f>VLOOKUP($A28,'Return Data'!$B$7:$R$2700,15,0)</f>
        <v>6.2366000000000001</v>
      </c>
      <c r="Q28" s="66">
        <f t="shared" si="6"/>
        <v>12</v>
      </c>
      <c r="R28" s="65">
        <f>VLOOKUP($A28,'Return Data'!$B$7:$R$2700,16,0)</f>
        <v>6.6935000000000002</v>
      </c>
      <c r="S28" s="67">
        <f t="shared" si="7"/>
        <v>14</v>
      </c>
    </row>
    <row r="29" spans="1:19" x14ac:dyDescent="0.3">
      <c r="A29" s="63" t="s">
        <v>1830</v>
      </c>
      <c r="B29" s="64">
        <f>VLOOKUP($A29,'Return Data'!$B$7:$R$2700,3,0)</f>
        <v>44118</v>
      </c>
      <c r="C29" s="65">
        <f>VLOOKUP($A29,'Return Data'!$B$7:$R$2700,4,0)</f>
        <v>11.7651</v>
      </c>
      <c r="D29" s="65">
        <f>VLOOKUP($A29,'Return Data'!$B$7:$R$2700,10,0)</f>
        <v>0.504</v>
      </c>
      <c r="E29" s="66">
        <f t="shared" si="0"/>
        <v>24</v>
      </c>
      <c r="F29" s="65">
        <f>VLOOKUP($A29,'Return Data'!$B$7:$R$2700,11,0)</f>
        <v>0.81399999999999995</v>
      </c>
      <c r="G29" s="66">
        <f t="shared" si="1"/>
        <v>24</v>
      </c>
      <c r="H29" s="65">
        <f>VLOOKUP($A29,'Return Data'!$B$7:$R$2700,12,0)</f>
        <v>2.0230999999999999</v>
      </c>
      <c r="I29" s="66">
        <f t="shared" si="2"/>
        <v>23</v>
      </c>
      <c r="J29" s="65">
        <f>VLOOKUP($A29,'Return Data'!$B$7:$R$2700,13,0)</f>
        <v>2.7233000000000001</v>
      </c>
      <c r="K29" s="66">
        <f t="shared" si="3"/>
        <v>22</v>
      </c>
      <c r="L29" s="65">
        <f>VLOOKUP($A29,'Return Data'!$B$7:$R$2700,17,0)</f>
        <v>3.6757</v>
      </c>
      <c r="M29" s="66">
        <f t="shared" si="4"/>
        <v>19</v>
      </c>
      <c r="N29" s="65">
        <f>VLOOKUP($A29,'Return Data'!$B$7:$R$2700,14,0)</f>
        <v>2.4996</v>
      </c>
      <c r="O29" s="66">
        <f t="shared" si="5"/>
        <v>17</v>
      </c>
      <c r="P29" s="65"/>
      <c r="Q29" s="66"/>
      <c r="R29" s="65">
        <f>VLOOKUP($A29,'Return Data'!$B$7:$R$2700,16,0)</f>
        <v>3.6909000000000001</v>
      </c>
      <c r="S29" s="67">
        <f t="shared" si="7"/>
        <v>23</v>
      </c>
    </row>
    <row r="30" spans="1:19" x14ac:dyDescent="0.3">
      <c r="A30" s="63" t="s">
        <v>1831</v>
      </c>
      <c r="B30" s="64">
        <f>VLOOKUP($A30,'Return Data'!$B$7:$R$2700,3,0)</f>
        <v>44118</v>
      </c>
      <c r="C30" s="65">
        <f>VLOOKUP($A30,'Return Data'!$B$7:$R$2700,4,0)</f>
        <v>26.8429</v>
      </c>
      <c r="D30" s="65">
        <f>VLOOKUP($A30,'Return Data'!$B$7:$R$2700,10,0)</f>
        <v>0.77980000000000005</v>
      </c>
      <c r="E30" s="66">
        <f t="shared" si="0"/>
        <v>20</v>
      </c>
      <c r="F30" s="65">
        <f>VLOOKUP($A30,'Return Data'!$B$7:$R$2700,11,0)</f>
        <v>1.5472999999999999</v>
      </c>
      <c r="G30" s="66">
        <f t="shared" si="1"/>
        <v>22</v>
      </c>
      <c r="H30" s="65">
        <f>VLOOKUP($A30,'Return Data'!$B$7:$R$2700,12,0)</f>
        <v>2.9363000000000001</v>
      </c>
      <c r="I30" s="66">
        <f t="shared" si="2"/>
        <v>20</v>
      </c>
      <c r="J30" s="65">
        <f>VLOOKUP($A30,'Return Data'!$B$7:$R$2700,13,0)</f>
        <v>4.0971000000000002</v>
      </c>
      <c r="K30" s="66">
        <f t="shared" si="3"/>
        <v>19</v>
      </c>
      <c r="L30" s="65">
        <f>VLOOKUP($A30,'Return Data'!$B$7:$R$2700,17,0)</f>
        <v>5.5373999999999999</v>
      </c>
      <c r="M30" s="66">
        <f t="shared" si="4"/>
        <v>15</v>
      </c>
      <c r="N30" s="65">
        <f>VLOOKUP($A30,'Return Data'!$B$7:$R$2700,14,0)</f>
        <v>6.0090000000000003</v>
      </c>
      <c r="O30" s="66">
        <f t="shared" si="5"/>
        <v>12</v>
      </c>
      <c r="P30" s="65">
        <f>VLOOKUP($A30,'Return Data'!$B$7:$R$2700,15,0)</f>
        <v>6.1577000000000002</v>
      </c>
      <c r="Q30" s="66">
        <f t="shared" si="6"/>
        <v>13</v>
      </c>
      <c r="R30" s="65">
        <f>VLOOKUP($A30,'Return Data'!$B$7:$R$2700,16,0)</f>
        <v>7.1478999999999999</v>
      </c>
      <c r="S30" s="67">
        <f t="shared" si="7"/>
        <v>7</v>
      </c>
    </row>
    <row r="31" spans="1:19" x14ac:dyDescent="0.3">
      <c r="A31" s="63" t="s">
        <v>1832</v>
      </c>
      <c r="B31" s="64">
        <f>VLOOKUP($A31,'Return Data'!$B$7:$R$2700,3,0)</f>
        <v>44118</v>
      </c>
      <c r="C31" s="65">
        <f>VLOOKUP($A31,'Return Data'!$B$7:$R$2700,4,0)</f>
        <v>10.3001</v>
      </c>
      <c r="D31" s="65">
        <f>VLOOKUP($A31,'Return Data'!$B$7:$R$2700,10,0)</f>
        <v>1.345</v>
      </c>
      <c r="E31" s="66">
        <f t="shared" si="0"/>
        <v>1</v>
      </c>
      <c r="F31" s="65">
        <f>VLOOKUP($A31,'Return Data'!$B$7:$R$2700,11,0)</f>
        <v>1.9297</v>
      </c>
      <c r="G31" s="66">
        <f t="shared" si="1"/>
        <v>18</v>
      </c>
      <c r="H31" s="65"/>
      <c r="I31" s="66"/>
      <c r="J31" s="65"/>
      <c r="K31" s="66"/>
      <c r="L31" s="65"/>
      <c r="M31" s="66"/>
      <c r="N31" s="65"/>
      <c r="O31" s="66"/>
      <c r="P31" s="65"/>
      <c r="Q31" s="66"/>
      <c r="R31" s="65">
        <f>VLOOKUP($A31,'Return Data'!$B$7:$R$2700,16,0)</f>
        <v>3.0009999999999999</v>
      </c>
      <c r="S31" s="67">
        <f t="shared" si="7"/>
        <v>25</v>
      </c>
    </row>
    <row r="32" spans="1:19" x14ac:dyDescent="0.3">
      <c r="A32" s="63" t="s">
        <v>1833</v>
      </c>
      <c r="B32" s="64">
        <f>VLOOKUP($A32,'Return Data'!$B$7:$R$2700,3,0)</f>
        <v>44118</v>
      </c>
      <c r="C32" s="65">
        <f>VLOOKUP($A32,'Return Data'!$B$7:$R$2700,4,0)</f>
        <v>11.239100000000001</v>
      </c>
      <c r="D32" s="65">
        <f>VLOOKUP($A32,'Return Data'!$B$7:$R$2700,10,0)</f>
        <v>1.0791999999999999</v>
      </c>
      <c r="E32" s="66">
        <f t="shared" si="0"/>
        <v>4</v>
      </c>
      <c r="F32" s="65">
        <f>VLOOKUP($A32,'Return Data'!$B$7:$R$2700,11,0)</f>
        <v>2.6063999999999998</v>
      </c>
      <c r="G32" s="66">
        <f t="shared" si="1"/>
        <v>1</v>
      </c>
      <c r="H32" s="65">
        <f>VLOOKUP($A32,'Return Data'!$B$7:$R$2700,12,0)</f>
        <v>4.4535999999999998</v>
      </c>
      <c r="I32" s="66">
        <f t="shared" si="2"/>
        <v>1</v>
      </c>
      <c r="J32" s="65">
        <f>VLOOKUP($A32,'Return Data'!$B$7:$R$2700,13,0)</f>
        <v>5.8743999999999996</v>
      </c>
      <c r="K32" s="66">
        <f t="shared" si="3"/>
        <v>1</v>
      </c>
      <c r="L32" s="65"/>
      <c r="M32" s="66"/>
      <c r="N32" s="65"/>
      <c r="O32" s="66"/>
      <c r="P32" s="65"/>
      <c r="Q32" s="66"/>
      <c r="R32" s="65">
        <f>VLOOKUP($A32,'Return Data'!$B$7:$R$2700,16,0)</f>
        <v>6.6113</v>
      </c>
      <c r="S32" s="67">
        <f t="shared" si="7"/>
        <v>15</v>
      </c>
    </row>
    <row r="33" spans="1:19" x14ac:dyDescent="0.3">
      <c r="A33" s="63" t="s">
        <v>1834</v>
      </c>
      <c r="B33" s="64">
        <f>VLOOKUP($A33,'Return Data'!$B$7:$R$2700,3,0)</f>
        <v>44118</v>
      </c>
      <c r="C33" s="65">
        <f>VLOOKUP($A33,'Return Data'!$B$7:$R$2700,4,0)</f>
        <v>11.004099999999999</v>
      </c>
      <c r="D33" s="65">
        <f>VLOOKUP($A33,'Return Data'!$B$7:$R$2700,10,0)</f>
        <v>0.9032</v>
      </c>
      <c r="E33" s="66">
        <f t="shared" si="0"/>
        <v>18</v>
      </c>
      <c r="F33" s="65">
        <f>VLOOKUP($A33,'Return Data'!$B$7:$R$2700,11,0)</f>
        <v>2.2439</v>
      </c>
      <c r="G33" s="66">
        <f t="shared" si="1"/>
        <v>6</v>
      </c>
      <c r="H33" s="65">
        <f>VLOOKUP($A33,'Return Data'!$B$7:$R$2700,12,0)</f>
        <v>3.8662000000000001</v>
      </c>
      <c r="I33" s="66">
        <f t="shared" si="2"/>
        <v>6</v>
      </c>
      <c r="J33" s="65">
        <f>VLOOKUP($A33,'Return Data'!$B$7:$R$2700,13,0)</f>
        <v>5.1825999999999999</v>
      </c>
      <c r="K33" s="66">
        <f t="shared" si="3"/>
        <v>5</v>
      </c>
      <c r="L33" s="65"/>
      <c r="M33" s="66"/>
      <c r="N33" s="65"/>
      <c r="O33" s="66"/>
      <c r="P33" s="65"/>
      <c r="Q33" s="66"/>
      <c r="R33" s="65">
        <f>VLOOKUP($A33,'Return Data'!$B$7:$R$2700,16,0)</f>
        <v>5.9729000000000001</v>
      </c>
      <c r="S33" s="67">
        <f t="shared" si="7"/>
        <v>19</v>
      </c>
    </row>
    <row r="34" spans="1:19" x14ac:dyDescent="0.3">
      <c r="A34" s="63" t="s">
        <v>1835</v>
      </c>
      <c r="B34" s="64">
        <f>VLOOKUP($A34,'Return Data'!$B$7:$R$2700,3,0)</f>
        <v>44118</v>
      </c>
      <c r="C34" s="65">
        <f>VLOOKUP($A34,'Return Data'!$B$7:$R$2700,4,0)</f>
        <v>27.946100000000001</v>
      </c>
      <c r="D34" s="65">
        <f>VLOOKUP($A34,'Return Data'!$B$7:$R$2700,10,0)</f>
        <v>0.97009999999999996</v>
      </c>
      <c r="E34" s="66">
        <f t="shared" si="0"/>
        <v>9</v>
      </c>
      <c r="F34" s="65">
        <f>VLOOKUP($A34,'Return Data'!$B$7:$R$2700,11,0)</f>
        <v>2.3673999999999999</v>
      </c>
      <c r="G34" s="66">
        <f t="shared" si="1"/>
        <v>4</v>
      </c>
      <c r="H34" s="65">
        <f>VLOOKUP($A34,'Return Data'!$B$7:$R$2700,12,0)</f>
        <v>3.7608000000000001</v>
      </c>
      <c r="I34" s="66">
        <f t="shared" si="2"/>
        <v>8</v>
      </c>
      <c r="J34" s="65">
        <f>VLOOKUP($A34,'Return Data'!$B$7:$R$2700,13,0)</f>
        <v>5.0838000000000001</v>
      </c>
      <c r="K34" s="66">
        <f t="shared" si="3"/>
        <v>7</v>
      </c>
      <c r="L34" s="65">
        <f>VLOOKUP($A34,'Return Data'!$B$7:$R$2700,17,0)</f>
        <v>6.0536000000000003</v>
      </c>
      <c r="M34" s="66">
        <f t="shared" si="4"/>
        <v>7</v>
      </c>
      <c r="N34" s="65">
        <f>VLOOKUP($A34,'Return Data'!$B$7:$R$2700,14,0)</f>
        <v>6.2847999999999997</v>
      </c>
      <c r="O34" s="66">
        <f t="shared" si="5"/>
        <v>7</v>
      </c>
      <c r="P34" s="65">
        <f>VLOOKUP($A34,'Return Data'!$B$7:$R$2700,15,0)</f>
        <v>6.4028999999999998</v>
      </c>
      <c r="Q34" s="66">
        <f t="shared" si="6"/>
        <v>9</v>
      </c>
      <c r="R34" s="65">
        <f>VLOOKUP($A34,'Return Data'!$B$7:$R$2700,16,0)</f>
        <v>7.1048999999999998</v>
      </c>
      <c r="S34" s="67">
        <f t="shared" si="7"/>
        <v>9</v>
      </c>
    </row>
    <row r="35" spans="1:19" x14ac:dyDescent="0.3">
      <c r="A35" s="69"/>
      <c r="B35" s="70"/>
      <c r="C35" s="70"/>
      <c r="D35" s="71"/>
      <c r="E35" s="70"/>
      <c r="F35" s="71"/>
      <c r="G35" s="70"/>
      <c r="H35" s="71"/>
      <c r="I35" s="70"/>
      <c r="J35" s="71"/>
      <c r="K35" s="70"/>
      <c r="L35" s="71"/>
      <c r="M35" s="70"/>
      <c r="N35" s="71"/>
      <c r="O35" s="70"/>
      <c r="P35" s="71"/>
      <c r="Q35" s="70"/>
      <c r="R35" s="71"/>
      <c r="S35" s="72"/>
    </row>
    <row r="36" spans="1:19" x14ac:dyDescent="0.3">
      <c r="A36" s="73" t="s">
        <v>27</v>
      </c>
      <c r="B36" s="74"/>
      <c r="C36" s="74"/>
      <c r="D36" s="75">
        <f>AVERAGE(D8:D34)</f>
        <v>0.8942840000000003</v>
      </c>
      <c r="E36" s="74"/>
      <c r="F36" s="75">
        <f>AVERAGE(F8:F34)</f>
        <v>1.9438679999999999</v>
      </c>
      <c r="G36" s="74"/>
      <c r="H36" s="75">
        <f>AVERAGE(H8:H34)</f>
        <v>3.3255333333333339</v>
      </c>
      <c r="I36" s="74"/>
      <c r="J36" s="75">
        <f>AVERAGE(J8:J34)</f>
        <v>4.5364695652173905</v>
      </c>
      <c r="K36" s="74"/>
      <c r="L36" s="75">
        <f>AVERAGE(L8:L34)</f>
        <v>5.599075</v>
      </c>
      <c r="M36" s="74"/>
      <c r="N36" s="75">
        <f>AVERAGE(N8:N34)</f>
        <v>5.9196882352941174</v>
      </c>
      <c r="O36" s="74"/>
      <c r="P36" s="75">
        <f>AVERAGE(P8:P34)</f>
        <v>6.3633999999999995</v>
      </c>
      <c r="Q36" s="74"/>
      <c r="R36" s="75">
        <f>AVERAGE(R8:R34)</f>
        <v>5.9053851851851853</v>
      </c>
      <c r="S36" s="76"/>
    </row>
    <row r="37" spans="1:19" x14ac:dyDescent="0.3">
      <c r="A37" s="73" t="s">
        <v>28</v>
      </c>
      <c r="B37" s="74"/>
      <c r="C37" s="74"/>
      <c r="D37" s="75">
        <f>MIN(D8:D34)</f>
        <v>-0.22109999999999999</v>
      </c>
      <c r="E37" s="74"/>
      <c r="F37" s="75">
        <f>MIN(F8:F34)</f>
        <v>6.3100000000000003E-2</v>
      </c>
      <c r="G37" s="74"/>
      <c r="H37" s="75">
        <f>MIN(H8:H34)</f>
        <v>0.62319999999999998</v>
      </c>
      <c r="I37" s="74"/>
      <c r="J37" s="75">
        <f>MIN(J8:J34)</f>
        <v>0.89810000000000001</v>
      </c>
      <c r="K37" s="74"/>
      <c r="L37" s="75">
        <f>MIN(L8:L34)</f>
        <v>3.3837000000000002</v>
      </c>
      <c r="M37" s="74"/>
      <c r="N37" s="75">
        <f>MIN(N8:N34)</f>
        <v>2.4996</v>
      </c>
      <c r="O37" s="74"/>
      <c r="P37" s="75">
        <f>MIN(P8:P34)</f>
        <v>5.6509999999999998</v>
      </c>
      <c r="Q37" s="74"/>
      <c r="R37" s="75">
        <f>MIN(R8:R34)</f>
        <v>0.49099999999999999</v>
      </c>
      <c r="S37" s="76"/>
    </row>
    <row r="38" spans="1:19" ht="15" thickBot="1" x14ac:dyDescent="0.35">
      <c r="A38" s="77" t="s">
        <v>29</v>
      </c>
      <c r="B38" s="78"/>
      <c r="C38" s="78"/>
      <c r="D38" s="79">
        <f>MAX(D8:D34)</f>
        <v>1.345</v>
      </c>
      <c r="E38" s="78"/>
      <c r="F38" s="79">
        <f>MAX(F8:F34)</f>
        <v>2.6063999999999998</v>
      </c>
      <c r="G38" s="78"/>
      <c r="H38" s="79">
        <f>MAX(H8:H34)</f>
        <v>4.4535999999999998</v>
      </c>
      <c r="I38" s="78"/>
      <c r="J38" s="79">
        <f>MAX(J8:J34)</f>
        <v>5.8743999999999996</v>
      </c>
      <c r="K38" s="78"/>
      <c r="L38" s="79">
        <f>MAX(L8:L34)</f>
        <v>6.3299000000000003</v>
      </c>
      <c r="M38" s="78"/>
      <c r="N38" s="79">
        <f>MAX(N8:N34)</f>
        <v>6.5823</v>
      </c>
      <c r="O38" s="78"/>
      <c r="P38" s="79">
        <f>MAX(P8:P34)</f>
        <v>6.6736000000000004</v>
      </c>
      <c r="Q38" s="78"/>
      <c r="R38" s="79">
        <f>MAX(R8:R34)</f>
        <v>7.5679999999999996</v>
      </c>
      <c r="S38" s="80"/>
    </row>
    <row r="39" spans="1:19" x14ac:dyDescent="0.3">
      <c r="A39" s="112" t="s">
        <v>433</v>
      </c>
    </row>
    <row r="40" spans="1:19" x14ac:dyDescent="0.3">
      <c r="A40" s="14" t="s">
        <v>340</v>
      </c>
    </row>
  </sheetData>
  <sheetProtection algorithmName="SHA-512" hashValue="pUykSOaOojCE37EL9WwHBnMi0YO9v75MC3abEryr0jPdBoMXKLtNWgZLj7lwXK1gO6NvIHnp1p0pYV19Kmu1Mw==" saltValue="h62NKfaSdWnXzUw/ZYRM4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2D8CFE19-7E7B-4869-9BDC-1CB5262E9389}"/>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B4203A-8AA6-40A2-881B-974882009AA9}">
  <sheetPr codeName="Sheet30"/>
  <dimension ref="A1:T40"/>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8" t="s">
        <v>347</v>
      </c>
    </row>
    <row r="3" spans="1:20" ht="15" thickBot="1" x14ac:dyDescent="0.35">
      <c r="A3" s="149"/>
    </row>
    <row r="4" spans="1:20" ht="15" thickBot="1" x14ac:dyDescent="0.35"/>
    <row r="5" spans="1:20" x14ac:dyDescent="0.3">
      <c r="A5" s="29" t="s">
        <v>1755</v>
      </c>
      <c r="B5" s="146" t="s">
        <v>8</v>
      </c>
      <c r="C5" s="146" t="s">
        <v>9</v>
      </c>
      <c r="D5" s="152" t="s">
        <v>1</v>
      </c>
      <c r="E5" s="152"/>
      <c r="F5" s="152" t="s">
        <v>2</v>
      </c>
      <c r="G5" s="152"/>
      <c r="H5" s="152" t="s">
        <v>3</v>
      </c>
      <c r="I5" s="152"/>
      <c r="J5" s="152" t="s">
        <v>4</v>
      </c>
      <c r="K5" s="152"/>
      <c r="L5" s="152" t="s">
        <v>382</v>
      </c>
      <c r="M5" s="152"/>
      <c r="N5" s="152" t="s">
        <v>5</v>
      </c>
      <c r="O5" s="152"/>
      <c r="P5" s="152" t="s">
        <v>6</v>
      </c>
      <c r="Q5" s="152"/>
      <c r="R5" s="150" t="s">
        <v>46</v>
      </c>
      <c r="S5" s="151"/>
      <c r="T5" s="12"/>
    </row>
    <row r="6" spans="1:20" x14ac:dyDescent="0.3">
      <c r="A6" s="17" t="s">
        <v>7</v>
      </c>
      <c r="B6" s="147"/>
      <c r="C6" s="147"/>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1836</v>
      </c>
      <c r="B8" s="64">
        <f>VLOOKUP($A8,'Return Data'!$B$7:$R$2700,3,0)</f>
        <v>44118</v>
      </c>
      <c r="C8" s="65">
        <f>VLOOKUP($A8,'Return Data'!$B$7:$R$2700,4,0)</f>
        <v>20.4787</v>
      </c>
      <c r="D8" s="65">
        <f>VLOOKUP($A8,'Return Data'!$B$7:$R$2700,10,0)</f>
        <v>0.78049999999999997</v>
      </c>
      <c r="E8" s="66">
        <f>RANK(D8,D$8:D$34,0)</f>
        <v>13</v>
      </c>
      <c r="F8" s="65">
        <f>VLOOKUP($A8,'Return Data'!$B$7:$R$2700,11,0)</f>
        <v>1.837</v>
      </c>
      <c r="G8" s="66">
        <f>RANK(F8,F$8:F$34,0)</f>
        <v>11</v>
      </c>
      <c r="H8" s="65">
        <f>VLOOKUP($A8,'Return Data'!$B$7:$R$2700,12,0)</f>
        <v>3.1074999999999999</v>
      </c>
      <c r="I8" s="66">
        <f>RANK(H8,H$8:H$34,0)</f>
        <v>12</v>
      </c>
      <c r="J8" s="65">
        <f>VLOOKUP($A8,'Return Data'!$B$7:$R$2700,13,0)</f>
        <v>4.2746000000000004</v>
      </c>
      <c r="K8" s="66">
        <f>RANK(J8,J$8:J$34,0)</f>
        <v>11</v>
      </c>
      <c r="L8" s="65">
        <f>VLOOKUP($A8,'Return Data'!$B$7:$R$2700,17,0)</f>
        <v>5.3815</v>
      </c>
      <c r="M8" s="66">
        <f>RANK(L8,L$8:L$34,0)</f>
        <v>9</v>
      </c>
      <c r="N8" s="65">
        <f>VLOOKUP($A8,'Return Data'!$B$7:$R$2700,14,0)</f>
        <v>5.5911999999999997</v>
      </c>
      <c r="O8" s="66">
        <f>RANK(N8,N$8:N$34,0)</f>
        <v>8</v>
      </c>
      <c r="P8" s="65">
        <f>VLOOKUP($A8,'Return Data'!$B$7:$R$2700,15,0)</f>
        <v>5.7621000000000002</v>
      </c>
      <c r="Q8" s="66">
        <f>RANK(P8,P$8:P$34,0)</f>
        <v>7</v>
      </c>
      <c r="R8" s="65">
        <f>VLOOKUP($A8,'Return Data'!$B$7:$R$2700,16,0)</f>
        <v>6.5892999999999997</v>
      </c>
      <c r="S8" s="67">
        <f>RANK(R8,R$8:R$34,0)</f>
        <v>10</v>
      </c>
    </row>
    <row r="9" spans="1:20" x14ac:dyDescent="0.3">
      <c r="A9" s="63" t="s">
        <v>1837</v>
      </c>
      <c r="B9" s="64">
        <f>VLOOKUP($A9,'Return Data'!$B$7:$R$2700,3,0)</f>
        <v>44118</v>
      </c>
      <c r="C9" s="65">
        <f>VLOOKUP($A9,'Return Data'!$B$7:$R$2700,4,0)</f>
        <v>14.433999999999999</v>
      </c>
      <c r="D9" s="65">
        <f>VLOOKUP($A9,'Return Data'!$B$7:$R$2700,10,0)</f>
        <v>0.70469999999999999</v>
      </c>
      <c r="E9" s="66">
        <f t="shared" ref="E9:E34" si="0">RANK(D9,D$8:D$34,0)</f>
        <v>19</v>
      </c>
      <c r="F9" s="65">
        <f>VLOOKUP($A9,'Return Data'!$B$7:$R$2700,11,0)</f>
        <v>1.7410000000000001</v>
      </c>
      <c r="G9" s="66">
        <f t="shared" ref="G9:G34" si="1">RANK(F9,F$8:F$34,0)</f>
        <v>15</v>
      </c>
      <c r="H9" s="65">
        <f>VLOOKUP($A9,'Return Data'!$B$7:$R$2700,12,0)</f>
        <v>3.1448999999999998</v>
      </c>
      <c r="I9" s="66">
        <f t="shared" ref="I9:I34" si="2">RANK(H9,H$8:H$34,0)</f>
        <v>11</v>
      </c>
      <c r="J9" s="65">
        <f>VLOOKUP($A9,'Return Data'!$B$7:$R$2700,13,0)</f>
        <v>4.1745000000000001</v>
      </c>
      <c r="K9" s="66">
        <f t="shared" ref="K9:K34" si="3">RANK(J9,J$8:J$34,0)</f>
        <v>13</v>
      </c>
      <c r="L9" s="65">
        <f>VLOOKUP($A9,'Return Data'!$B$7:$R$2700,17,0)</f>
        <v>5.2953999999999999</v>
      </c>
      <c r="M9" s="66">
        <f t="shared" ref="M9:M34" si="4">RANK(L9,L$8:L$34,0)</f>
        <v>10</v>
      </c>
      <c r="N9" s="65">
        <f>VLOOKUP($A9,'Return Data'!$B$7:$R$2700,14,0)</f>
        <v>5.5370999999999997</v>
      </c>
      <c r="O9" s="66">
        <f t="shared" ref="O9:O34" si="5">RANK(N9,N$8:N$34,0)</f>
        <v>11</v>
      </c>
      <c r="P9" s="65">
        <f>VLOOKUP($A9,'Return Data'!$B$7:$R$2700,15,0)</f>
        <v>5.7477999999999998</v>
      </c>
      <c r="Q9" s="66">
        <f t="shared" ref="Q9:Q34" si="6">RANK(P9,P$8:P$34,0)</f>
        <v>8</v>
      </c>
      <c r="R9" s="65">
        <f>VLOOKUP($A9,'Return Data'!$B$7:$R$2700,16,0)</f>
        <v>6.1260000000000003</v>
      </c>
      <c r="S9" s="67">
        <f t="shared" ref="S9:S34" si="7">RANK(R9,R$8:R$34,0)</f>
        <v>13</v>
      </c>
    </row>
    <row r="10" spans="1:20" x14ac:dyDescent="0.3">
      <c r="A10" s="63" t="s">
        <v>1838</v>
      </c>
      <c r="B10" s="64">
        <f>VLOOKUP($A10,'Return Data'!$B$7:$R$2700,3,0)</f>
        <v>44118</v>
      </c>
      <c r="C10" s="65">
        <f>VLOOKUP($A10,'Return Data'!$B$7:$R$2700,4,0)</f>
        <v>12.454000000000001</v>
      </c>
      <c r="D10" s="65">
        <f>VLOOKUP($A10,'Return Data'!$B$7:$R$2700,10,0)</f>
        <v>0.82579999999999998</v>
      </c>
      <c r="E10" s="66">
        <f t="shared" si="0"/>
        <v>7</v>
      </c>
      <c r="F10" s="65">
        <f>VLOOKUP($A10,'Return Data'!$B$7:$R$2700,11,0)</f>
        <v>1.7733000000000001</v>
      </c>
      <c r="G10" s="66">
        <f t="shared" si="1"/>
        <v>13</v>
      </c>
      <c r="H10" s="65">
        <f>VLOOKUP($A10,'Return Data'!$B$7:$R$2700,12,0)</f>
        <v>3.4729000000000001</v>
      </c>
      <c r="I10" s="66">
        <f t="shared" si="2"/>
        <v>4</v>
      </c>
      <c r="J10" s="65">
        <f>VLOOKUP($A10,'Return Data'!$B$7:$R$2700,13,0)</f>
        <v>4.6291000000000002</v>
      </c>
      <c r="K10" s="66">
        <f t="shared" si="3"/>
        <v>4</v>
      </c>
      <c r="L10" s="65">
        <f>VLOOKUP($A10,'Return Data'!$B$7:$R$2700,17,0)</f>
        <v>5.5019</v>
      </c>
      <c r="M10" s="66">
        <f t="shared" si="4"/>
        <v>4</v>
      </c>
      <c r="N10" s="65">
        <f>VLOOKUP($A10,'Return Data'!$B$7:$R$2700,14,0)</f>
        <v>5.7824999999999998</v>
      </c>
      <c r="O10" s="66">
        <f t="shared" si="5"/>
        <v>2</v>
      </c>
      <c r="P10" s="65"/>
      <c r="Q10" s="66"/>
      <c r="R10" s="65">
        <f>VLOOKUP($A10,'Return Data'!$B$7:$R$2700,16,0)</f>
        <v>5.9496000000000002</v>
      </c>
      <c r="S10" s="67">
        <f t="shared" si="7"/>
        <v>16</v>
      </c>
    </row>
    <row r="11" spans="1:20" x14ac:dyDescent="0.3">
      <c r="A11" s="63" t="s">
        <v>1839</v>
      </c>
      <c r="B11" s="64">
        <f>VLOOKUP($A11,'Return Data'!$B$7:$R$2700,3,0)</f>
        <v>44118</v>
      </c>
      <c r="C11" s="65">
        <f>VLOOKUP($A11,'Return Data'!$B$7:$R$2700,4,0)</f>
        <v>11.133800000000001</v>
      </c>
      <c r="D11" s="65">
        <f>VLOOKUP($A11,'Return Data'!$B$7:$R$2700,10,0)</f>
        <v>0.78029999999999999</v>
      </c>
      <c r="E11" s="66">
        <f t="shared" si="0"/>
        <v>14</v>
      </c>
      <c r="F11" s="65">
        <f>VLOOKUP($A11,'Return Data'!$B$7:$R$2700,11,0)</f>
        <v>1.5792999999999999</v>
      </c>
      <c r="G11" s="66">
        <f t="shared" si="1"/>
        <v>18</v>
      </c>
      <c r="H11" s="65">
        <f>VLOOKUP($A11,'Return Data'!$B$7:$R$2700,12,0)</f>
        <v>2.4796999999999998</v>
      </c>
      <c r="I11" s="66">
        <f t="shared" si="2"/>
        <v>19</v>
      </c>
      <c r="J11" s="65">
        <f>VLOOKUP($A11,'Return Data'!$B$7:$R$2700,13,0)</f>
        <v>3.26</v>
      </c>
      <c r="K11" s="66">
        <f t="shared" si="3"/>
        <v>20</v>
      </c>
      <c r="L11" s="65">
        <f>VLOOKUP($A11,'Return Data'!$B$7:$R$2700,17,0)</f>
        <v>4.5162000000000004</v>
      </c>
      <c r="M11" s="66">
        <f t="shared" si="4"/>
        <v>17</v>
      </c>
      <c r="N11" s="65"/>
      <c r="O11" s="66"/>
      <c r="P11" s="65"/>
      <c r="Q11" s="66"/>
      <c r="R11" s="65">
        <f>VLOOKUP($A11,'Return Data'!$B$7:$R$2700,16,0)</f>
        <v>4.7256</v>
      </c>
      <c r="S11" s="67">
        <f t="shared" si="7"/>
        <v>21</v>
      </c>
    </row>
    <row r="12" spans="1:20" x14ac:dyDescent="0.3">
      <c r="A12" s="63" t="s">
        <v>1840</v>
      </c>
      <c r="B12" s="64">
        <f>VLOOKUP($A12,'Return Data'!$B$7:$R$2700,3,0)</f>
        <v>44118</v>
      </c>
      <c r="C12" s="65">
        <f>VLOOKUP($A12,'Return Data'!$B$7:$R$2700,4,0)</f>
        <v>11.592000000000001</v>
      </c>
      <c r="D12" s="65">
        <f>VLOOKUP($A12,'Return Data'!$B$7:$R$2700,10,0)</f>
        <v>0.80879999999999996</v>
      </c>
      <c r="E12" s="66">
        <f t="shared" si="0"/>
        <v>9</v>
      </c>
      <c r="F12" s="65">
        <f>VLOOKUP($A12,'Return Data'!$B$7:$R$2700,11,0)</f>
        <v>1.8629</v>
      </c>
      <c r="G12" s="66">
        <f t="shared" si="1"/>
        <v>10</v>
      </c>
      <c r="H12" s="65">
        <f>VLOOKUP($A12,'Return Data'!$B$7:$R$2700,12,0)</f>
        <v>3.0491999999999999</v>
      </c>
      <c r="I12" s="66">
        <f t="shared" si="2"/>
        <v>13</v>
      </c>
      <c r="J12" s="65">
        <f>VLOOKUP($A12,'Return Data'!$B$7:$R$2700,13,0)</f>
        <v>4.2351999999999999</v>
      </c>
      <c r="K12" s="66">
        <f t="shared" si="3"/>
        <v>12</v>
      </c>
      <c r="L12" s="65">
        <f>VLOOKUP($A12,'Return Data'!$B$7:$R$2700,17,0)</f>
        <v>5.4710999999999999</v>
      </c>
      <c r="M12" s="66">
        <f t="shared" si="4"/>
        <v>6</v>
      </c>
      <c r="N12" s="65"/>
      <c r="O12" s="66"/>
      <c r="P12" s="65"/>
      <c r="Q12" s="66"/>
      <c r="R12" s="65">
        <f>VLOOKUP($A12,'Return Data'!$B$7:$R$2700,16,0)</f>
        <v>5.5803000000000003</v>
      </c>
      <c r="S12" s="67">
        <f t="shared" si="7"/>
        <v>18</v>
      </c>
    </row>
    <row r="13" spans="1:20" x14ac:dyDescent="0.3">
      <c r="A13" s="63" t="s">
        <v>1841</v>
      </c>
      <c r="B13" s="64">
        <f>VLOOKUP($A13,'Return Data'!$B$7:$R$2700,3,0)</f>
        <v>44118</v>
      </c>
      <c r="C13" s="65">
        <f>VLOOKUP($A13,'Return Data'!$B$7:$R$2700,4,0)</f>
        <v>14.8828</v>
      </c>
      <c r="D13" s="65">
        <f>VLOOKUP($A13,'Return Data'!$B$7:$R$2700,10,0)</f>
        <v>0.80189999999999995</v>
      </c>
      <c r="E13" s="66">
        <f t="shared" si="0"/>
        <v>10</v>
      </c>
      <c r="F13" s="65">
        <f>VLOOKUP($A13,'Return Data'!$B$7:$R$2700,11,0)</f>
        <v>1.8253999999999999</v>
      </c>
      <c r="G13" s="66">
        <f t="shared" si="1"/>
        <v>12</v>
      </c>
      <c r="H13" s="65">
        <f>VLOOKUP($A13,'Return Data'!$B$7:$R$2700,12,0)</f>
        <v>3.4706000000000001</v>
      </c>
      <c r="I13" s="66">
        <f t="shared" si="2"/>
        <v>5</v>
      </c>
      <c r="J13" s="65">
        <f>VLOOKUP($A13,'Return Data'!$B$7:$R$2700,13,0)</f>
        <v>4.6029</v>
      </c>
      <c r="K13" s="66">
        <f t="shared" si="3"/>
        <v>5</v>
      </c>
      <c r="L13" s="65">
        <f>VLOOKUP($A13,'Return Data'!$B$7:$R$2700,17,0)</f>
        <v>5.5799000000000003</v>
      </c>
      <c r="M13" s="66">
        <f t="shared" si="4"/>
        <v>1</v>
      </c>
      <c r="N13" s="65">
        <f>VLOOKUP($A13,'Return Data'!$B$7:$R$2700,14,0)</f>
        <v>5.76</v>
      </c>
      <c r="O13" s="66">
        <f t="shared" si="5"/>
        <v>4</v>
      </c>
      <c r="P13" s="65">
        <f>VLOOKUP($A13,'Return Data'!$B$7:$R$2700,15,0)</f>
        <v>5.9710000000000001</v>
      </c>
      <c r="Q13" s="66">
        <f t="shared" si="6"/>
        <v>1</v>
      </c>
      <c r="R13" s="65">
        <f>VLOOKUP($A13,'Return Data'!$B$7:$R$2700,16,0)</f>
        <v>6.5105000000000004</v>
      </c>
      <c r="S13" s="67">
        <f t="shared" si="7"/>
        <v>11</v>
      </c>
    </row>
    <row r="14" spans="1:20" x14ac:dyDescent="0.3">
      <c r="A14" s="63" t="s">
        <v>1842</v>
      </c>
      <c r="B14" s="64">
        <f>VLOOKUP($A14,'Return Data'!$B$7:$R$2700,3,0)</f>
        <v>44118</v>
      </c>
      <c r="C14" s="65">
        <f>VLOOKUP($A14,'Return Data'!$B$7:$R$2700,4,0)</f>
        <v>10.6546</v>
      </c>
      <c r="D14" s="65">
        <f>VLOOKUP($A14,'Return Data'!$B$7:$R$2700,10,0)</f>
        <v>-0.36940000000000001</v>
      </c>
      <c r="E14" s="66">
        <f t="shared" si="0"/>
        <v>25</v>
      </c>
      <c r="F14" s="65">
        <f>VLOOKUP($A14,'Return Data'!$B$7:$R$2700,11,0)</f>
        <v>-0.20699999999999999</v>
      </c>
      <c r="G14" s="66">
        <f t="shared" si="1"/>
        <v>25</v>
      </c>
      <c r="H14" s="65">
        <f>VLOOKUP($A14,'Return Data'!$B$7:$R$2700,12,0)</f>
        <v>0.23330000000000001</v>
      </c>
      <c r="I14" s="66">
        <f t="shared" si="2"/>
        <v>24</v>
      </c>
      <c r="J14" s="65">
        <f>VLOOKUP($A14,'Return Data'!$B$7:$R$2700,13,0)</f>
        <v>0.38540000000000002</v>
      </c>
      <c r="K14" s="66">
        <f t="shared" si="3"/>
        <v>23</v>
      </c>
      <c r="L14" s="65">
        <f>VLOOKUP($A14,'Return Data'!$B$7:$R$2700,17,0)</f>
        <v>2.8060999999999998</v>
      </c>
      <c r="M14" s="66">
        <f t="shared" si="4"/>
        <v>20</v>
      </c>
      <c r="N14" s="65"/>
      <c r="O14" s="66"/>
      <c r="P14" s="65"/>
      <c r="Q14" s="66"/>
      <c r="R14" s="65">
        <f>VLOOKUP($A14,'Return Data'!$B$7:$R$2700,16,0)</f>
        <v>3.0194000000000001</v>
      </c>
      <c r="S14" s="67">
        <f t="shared" si="7"/>
        <v>24</v>
      </c>
    </row>
    <row r="15" spans="1:20" x14ac:dyDescent="0.3">
      <c r="A15" s="63" t="s">
        <v>1843</v>
      </c>
      <c r="B15" s="64">
        <f>VLOOKUP($A15,'Return Data'!$B$7:$R$2700,3,0)</f>
        <v>44118</v>
      </c>
      <c r="C15" s="65">
        <f>VLOOKUP($A15,'Return Data'!$B$7:$R$2700,4,0)</f>
        <v>23.606000000000002</v>
      </c>
      <c r="D15" s="65">
        <f>VLOOKUP($A15,'Return Data'!$B$7:$R$2700,10,0)</f>
        <v>0.79849999999999999</v>
      </c>
      <c r="E15" s="66">
        <f t="shared" si="0"/>
        <v>11</v>
      </c>
      <c r="F15" s="65">
        <f>VLOOKUP($A15,'Return Data'!$B$7:$R$2700,11,0)</f>
        <v>1.6405000000000001</v>
      </c>
      <c r="G15" s="66">
        <f t="shared" si="1"/>
        <v>16</v>
      </c>
      <c r="H15" s="65">
        <f>VLOOKUP($A15,'Return Data'!$B$7:$R$2700,12,0)</f>
        <v>2.6659999999999999</v>
      </c>
      <c r="I15" s="66">
        <f t="shared" si="2"/>
        <v>17</v>
      </c>
      <c r="J15" s="65">
        <f>VLOOKUP($A15,'Return Data'!$B$7:$R$2700,13,0)</f>
        <v>3.8174000000000001</v>
      </c>
      <c r="K15" s="66">
        <f t="shared" si="3"/>
        <v>16</v>
      </c>
      <c r="L15" s="65">
        <f>VLOOKUP($A15,'Return Data'!$B$7:$R$2700,17,0)</f>
        <v>5.0507</v>
      </c>
      <c r="M15" s="66">
        <f t="shared" si="4"/>
        <v>13</v>
      </c>
      <c r="N15" s="65">
        <f>VLOOKUP($A15,'Return Data'!$B$7:$R$2700,14,0)</f>
        <v>5.2122000000000002</v>
      </c>
      <c r="O15" s="66">
        <f t="shared" si="5"/>
        <v>14</v>
      </c>
      <c r="P15" s="65">
        <f>VLOOKUP($A15,'Return Data'!$B$7:$R$2700,15,0)</f>
        <v>5.5777999999999999</v>
      </c>
      <c r="Q15" s="66">
        <f t="shared" si="6"/>
        <v>14</v>
      </c>
      <c r="R15" s="65">
        <f>VLOOKUP($A15,'Return Data'!$B$7:$R$2700,16,0)</f>
        <v>6.8376000000000001</v>
      </c>
      <c r="S15" s="67">
        <f t="shared" si="7"/>
        <v>9</v>
      </c>
    </row>
    <row r="16" spans="1:20" x14ac:dyDescent="0.3">
      <c r="A16" s="63" t="s">
        <v>1844</v>
      </c>
      <c r="B16" s="64">
        <f>VLOOKUP($A16,'Return Data'!$B$7:$R$2700,3,0)</f>
        <v>44118</v>
      </c>
      <c r="C16" s="65">
        <f>VLOOKUP($A16,'Return Data'!$B$7:$R$2700,4,0)</f>
        <v>26.3932</v>
      </c>
      <c r="D16" s="65">
        <f>VLOOKUP($A16,'Return Data'!$B$7:$R$2700,10,0)</f>
        <v>0.81940000000000002</v>
      </c>
      <c r="E16" s="66">
        <f t="shared" si="0"/>
        <v>8</v>
      </c>
      <c r="F16" s="65">
        <f>VLOOKUP($A16,'Return Data'!$B$7:$R$2700,11,0)</f>
        <v>1.9222999999999999</v>
      </c>
      <c r="G16" s="66">
        <f t="shared" si="1"/>
        <v>8</v>
      </c>
      <c r="H16" s="65">
        <f>VLOOKUP($A16,'Return Data'!$B$7:$R$2700,12,0)</f>
        <v>3.2694999999999999</v>
      </c>
      <c r="I16" s="66">
        <f t="shared" si="2"/>
        <v>9</v>
      </c>
      <c r="J16" s="65">
        <f>VLOOKUP($A16,'Return Data'!$B$7:$R$2700,13,0)</f>
        <v>4.4084000000000003</v>
      </c>
      <c r="K16" s="66">
        <f t="shared" si="3"/>
        <v>8</v>
      </c>
      <c r="L16" s="65">
        <f>VLOOKUP($A16,'Return Data'!$B$7:$R$2700,17,0)</f>
        <v>5.3815999999999997</v>
      </c>
      <c r="M16" s="66">
        <f t="shared" si="4"/>
        <v>8</v>
      </c>
      <c r="N16" s="65">
        <f>VLOOKUP($A16,'Return Data'!$B$7:$R$2700,14,0)</f>
        <v>5.6245000000000003</v>
      </c>
      <c r="O16" s="66">
        <f t="shared" si="5"/>
        <v>7</v>
      </c>
      <c r="P16" s="65">
        <f>VLOOKUP($A16,'Return Data'!$B$7:$R$2700,15,0)</f>
        <v>5.8689999999999998</v>
      </c>
      <c r="Q16" s="66">
        <f t="shared" si="6"/>
        <v>6</v>
      </c>
      <c r="R16" s="65">
        <f>VLOOKUP($A16,'Return Data'!$B$7:$R$2700,16,0)</f>
        <v>7.2859999999999996</v>
      </c>
      <c r="S16" s="67">
        <f t="shared" si="7"/>
        <v>2</v>
      </c>
    </row>
    <row r="17" spans="1:19" x14ac:dyDescent="0.3">
      <c r="A17" s="63" t="s">
        <v>1845</v>
      </c>
      <c r="B17" s="64">
        <f>VLOOKUP($A17,'Return Data'!$B$7:$R$2700,3,0)</f>
        <v>44118</v>
      </c>
      <c r="C17" s="65">
        <f>VLOOKUP($A17,'Return Data'!$B$7:$R$2700,4,0)</f>
        <v>25.091200000000001</v>
      </c>
      <c r="D17" s="65">
        <f>VLOOKUP($A17,'Return Data'!$B$7:$R$2700,10,0)</f>
        <v>0.77559999999999996</v>
      </c>
      <c r="E17" s="66">
        <f t="shared" si="0"/>
        <v>15</v>
      </c>
      <c r="F17" s="65">
        <f>VLOOKUP($A17,'Return Data'!$B$7:$R$2700,11,0)</f>
        <v>1.7655000000000001</v>
      </c>
      <c r="G17" s="66">
        <f t="shared" si="1"/>
        <v>14</v>
      </c>
      <c r="H17" s="65">
        <f>VLOOKUP($A17,'Return Data'!$B$7:$R$2700,12,0)</f>
        <v>2.8126000000000002</v>
      </c>
      <c r="I17" s="66">
        <f t="shared" si="2"/>
        <v>15</v>
      </c>
      <c r="J17" s="65">
        <f>VLOOKUP($A17,'Return Data'!$B$7:$R$2700,13,0)</f>
        <v>3.9085000000000001</v>
      </c>
      <c r="K17" s="66">
        <f t="shared" si="3"/>
        <v>15</v>
      </c>
      <c r="L17" s="65">
        <f>VLOOKUP($A17,'Return Data'!$B$7:$R$2700,17,0)</f>
        <v>5.2439</v>
      </c>
      <c r="M17" s="66">
        <f t="shared" si="4"/>
        <v>12</v>
      </c>
      <c r="N17" s="65">
        <f>VLOOKUP($A17,'Return Data'!$B$7:$R$2700,14,0)</f>
        <v>5.5538999999999996</v>
      </c>
      <c r="O17" s="66">
        <f t="shared" si="5"/>
        <v>9</v>
      </c>
      <c r="P17" s="65">
        <f>VLOOKUP($A17,'Return Data'!$B$7:$R$2700,15,0)</f>
        <v>5.7294</v>
      </c>
      <c r="Q17" s="66">
        <f t="shared" si="6"/>
        <v>10</v>
      </c>
      <c r="R17" s="65">
        <f>VLOOKUP($A17,'Return Data'!$B$7:$R$2700,16,0)</f>
        <v>6.8807</v>
      </c>
      <c r="S17" s="67">
        <f t="shared" si="7"/>
        <v>6</v>
      </c>
    </row>
    <row r="18" spans="1:19" x14ac:dyDescent="0.3">
      <c r="A18" s="63" t="s">
        <v>1846</v>
      </c>
      <c r="B18" s="64">
        <f>VLOOKUP($A18,'Return Data'!$B$7:$R$2700,3,0)</f>
        <v>44118</v>
      </c>
      <c r="C18" s="65">
        <f>VLOOKUP($A18,'Return Data'!$B$7:$R$2700,4,0)</f>
        <v>14.120200000000001</v>
      </c>
      <c r="D18" s="65">
        <f>VLOOKUP($A18,'Return Data'!$B$7:$R$2700,10,0)</f>
        <v>0.59850000000000003</v>
      </c>
      <c r="E18" s="66">
        <f t="shared" si="0"/>
        <v>23</v>
      </c>
      <c r="F18" s="65">
        <f>VLOOKUP($A18,'Return Data'!$B$7:$R$2700,11,0)</f>
        <v>1.2287999999999999</v>
      </c>
      <c r="G18" s="66">
        <f t="shared" si="1"/>
        <v>22</v>
      </c>
      <c r="H18" s="65">
        <f>VLOOKUP($A18,'Return Data'!$B$7:$R$2700,12,0)</f>
        <v>2.4339</v>
      </c>
      <c r="I18" s="66">
        <f t="shared" si="2"/>
        <v>20</v>
      </c>
      <c r="J18" s="65">
        <f>VLOOKUP($A18,'Return Data'!$B$7:$R$2700,13,0)</f>
        <v>3.4628999999999999</v>
      </c>
      <c r="K18" s="66">
        <f t="shared" si="3"/>
        <v>19</v>
      </c>
      <c r="L18" s="65">
        <f>VLOOKUP($A18,'Return Data'!$B$7:$R$2700,17,0)</f>
        <v>4.8098000000000001</v>
      </c>
      <c r="M18" s="66">
        <f t="shared" si="4"/>
        <v>16</v>
      </c>
      <c r="N18" s="65">
        <f>VLOOKUP($A18,'Return Data'!$B$7:$R$2700,14,0)</f>
        <v>5.2117000000000004</v>
      </c>
      <c r="O18" s="66">
        <f t="shared" si="5"/>
        <v>15</v>
      </c>
      <c r="P18" s="65">
        <f>VLOOKUP($A18,'Return Data'!$B$7:$R$2700,15,0)</f>
        <v>5.6832000000000003</v>
      </c>
      <c r="Q18" s="66">
        <f t="shared" si="6"/>
        <v>11</v>
      </c>
      <c r="R18" s="65">
        <f>VLOOKUP($A18,'Return Data'!$B$7:$R$2700,16,0)</f>
        <v>6.1024000000000003</v>
      </c>
      <c r="S18" s="67">
        <f t="shared" si="7"/>
        <v>14</v>
      </c>
    </row>
    <row r="19" spans="1:19" x14ac:dyDescent="0.3">
      <c r="A19" s="63" t="s">
        <v>1847</v>
      </c>
      <c r="B19" s="64">
        <f>VLOOKUP($A19,'Return Data'!$B$7:$R$2700,3,0)</f>
        <v>44118</v>
      </c>
      <c r="C19" s="65">
        <f>VLOOKUP($A19,'Return Data'!$B$7:$R$2700,4,0)</f>
        <v>24.3872</v>
      </c>
      <c r="D19" s="65">
        <f>VLOOKUP($A19,'Return Data'!$B$7:$R$2700,10,0)</f>
        <v>0.77110000000000001</v>
      </c>
      <c r="E19" s="66">
        <f t="shared" si="0"/>
        <v>16</v>
      </c>
      <c r="F19" s="65">
        <f>VLOOKUP($A19,'Return Data'!$B$7:$R$2700,11,0)</f>
        <v>1.9625999999999999</v>
      </c>
      <c r="G19" s="66">
        <f t="shared" si="1"/>
        <v>6</v>
      </c>
      <c r="H19" s="65">
        <f>VLOOKUP($A19,'Return Data'!$B$7:$R$2700,12,0)</f>
        <v>3.3128000000000002</v>
      </c>
      <c r="I19" s="66">
        <f t="shared" si="2"/>
        <v>7</v>
      </c>
      <c r="J19" s="65">
        <f>VLOOKUP($A19,'Return Data'!$B$7:$R$2700,13,0)</f>
        <v>4.3681999999999999</v>
      </c>
      <c r="K19" s="66">
        <f t="shared" si="3"/>
        <v>10</v>
      </c>
      <c r="L19" s="65">
        <f>VLOOKUP($A19,'Return Data'!$B$7:$R$2700,17,0)</f>
        <v>5.2724000000000002</v>
      </c>
      <c r="M19" s="66">
        <f t="shared" si="4"/>
        <v>11</v>
      </c>
      <c r="N19" s="65">
        <f>VLOOKUP($A19,'Return Data'!$B$7:$R$2700,14,0)</f>
        <v>5.5518999999999998</v>
      </c>
      <c r="O19" s="66">
        <f t="shared" si="5"/>
        <v>10</v>
      </c>
      <c r="P19" s="65">
        <f>VLOOKUP($A19,'Return Data'!$B$7:$R$2700,15,0)</f>
        <v>5.7458999999999998</v>
      </c>
      <c r="Q19" s="66">
        <f t="shared" si="6"/>
        <v>9</v>
      </c>
      <c r="R19" s="65">
        <f>VLOOKUP($A19,'Return Data'!$B$7:$R$2700,16,0)</f>
        <v>6.8429000000000002</v>
      </c>
      <c r="S19" s="67">
        <f t="shared" si="7"/>
        <v>8</v>
      </c>
    </row>
    <row r="20" spans="1:19" x14ac:dyDescent="0.3">
      <c r="A20" s="63" t="s">
        <v>1848</v>
      </c>
      <c r="B20" s="64">
        <f>VLOOKUP($A20,'Return Data'!$B$7:$R$2700,3,0)</f>
        <v>44118</v>
      </c>
      <c r="C20" s="65">
        <f>VLOOKUP($A20,'Return Data'!$B$7:$R$2700,4,0)</f>
        <v>10.410600000000001</v>
      </c>
      <c r="D20" s="65">
        <f>VLOOKUP($A20,'Return Data'!$B$7:$R$2700,10,0)</f>
        <v>0.72860000000000003</v>
      </c>
      <c r="E20" s="66">
        <f t="shared" si="0"/>
        <v>18</v>
      </c>
      <c r="F20" s="65">
        <f>VLOOKUP($A20,'Return Data'!$B$7:$R$2700,11,0)</f>
        <v>1.5609</v>
      </c>
      <c r="G20" s="66">
        <f t="shared" si="1"/>
        <v>19</v>
      </c>
      <c r="H20" s="65">
        <f>VLOOKUP($A20,'Return Data'!$B$7:$R$2700,12,0)</f>
        <v>2.3083999999999998</v>
      </c>
      <c r="I20" s="66">
        <f t="shared" si="2"/>
        <v>21</v>
      </c>
      <c r="J20" s="65"/>
      <c r="K20" s="66"/>
      <c r="L20" s="65"/>
      <c r="M20" s="66"/>
      <c r="N20" s="65"/>
      <c r="O20" s="66"/>
      <c r="P20" s="65"/>
      <c r="Q20" s="66"/>
      <c r="R20" s="65">
        <f>VLOOKUP($A20,'Return Data'!$B$7:$R$2700,16,0)</f>
        <v>3.7305999999999999</v>
      </c>
      <c r="S20" s="67">
        <f t="shared" si="7"/>
        <v>22</v>
      </c>
    </row>
    <row r="21" spans="1:19" x14ac:dyDescent="0.3">
      <c r="A21" s="63" t="s">
        <v>1849</v>
      </c>
      <c r="B21" s="64">
        <f>VLOOKUP($A21,'Return Data'!$B$7:$R$2700,3,0)</f>
        <v>44118</v>
      </c>
      <c r="C21" s="65">
        <f>VLOOKUP($A21,'Return Data'!$B$7:$R$2700,4,0)</f>
        <v>25.7852</v>
      </c>
      <c r="D21" s="65">
        <f>VLOOKUP($A21,'Return Data'!$B$7:$R$2700,10,0)</f>
        <v>0.61099999999999999</v>
      </c>
      <c r="E21" s="66">
        <f t="shared" si="0"/>
        <v>22</v>
      </c>
      <c r="F21" s="65">
        <f>VLOOKUP($A21,'Return Data'!$B$7:$R$2700,11,0)</f>
        <v>1.0185999999999999</v>
      </c>
      <c r="G21" s="66">
        <f t="shared" si="1"/>
        <v>23</v>
      </c>
      <c r="H21" s="65">
        <f>VLOOKUP($A21,'Return Data'!$B$7:$R$2700,12,0)</f>
        <v>1.8707</v>
      </c>
      <c r="I21" s="66">
        <f t="shared" si="2"/>
        <v>22</v>
      </c>
      <c r="J21" s="65">
        <f>VLOOKUP($A21,'Return Data'!$B$7:$R$2700,13,0)</f>
        <v>2.8170999999999999</v>
      </c>
      <c r="K21" s="66">
        <f t="shared" si="3"/>
        <v>21</v>
      </c>
      <c r="L21" s="65">
        <f>VLOOKUP($A21,'Return Data'!$B$7:$R$2700,17,0)</f>
        <v>4.2314999999999996</v>
      </c>
      <c r="M21" s="66">
        <f t="shared" si="4"/>
        <v>18</v>
      </c>
      <c r="N21" s="65">
        <f>VLOOKUP($A21,'Return Data'!$B$7:$R$2700,14,0)</f>
        <v>4.6135999999999999</v>
      </c>
      <c r="O21" s="66">
        <f t="shared" si="5"/>
        <v>16</v>
      </c>
      <c r="P21" s="65">
        <f>VLOOKUP($A21,'Return Data'!$B$7:$R$2700,15,0)</f>
        <v>5.1978</v>
      </c>
      <c r="Q21" s="66">
        <f t="shared" si="6"/>
        <v>15</v>
      </c>
      <c r="R21" s="65">
        <f>VLOOKUP($A21,'Return Data'!$B$7:$R$2700,16,0)</f>
        <v>6.8719999999999999</v>
      </c>
      <c r="S21" s="67">
        <f t="shared" si="7"/>
        <v>7</v>
      </c>
    </row>
    <row r="22" spans="1:19" x14ac:dyDescent="0.3">
      <c r="A22" s="63" t="s">
        <v>1850</v>
      </c>
      <c r="B22" s="64">
        <f>VLOOKUP($A22,'Return Data'!$B$7:$R$2700,3,0)</f>
        <v>44118</v>
      </c>
      <c r="C22" s="65">
        <f>VLOOKUP($A22,'Return Data'!$B$7:$R$2700,4,0)</f>
        <v>28.5627</v>
      </c>
      <c r="D22" s="65">
        <f>VLOOKUP($A22,'Return Data'!$B$7:$R$2700,10,0)</f>
        <v>0.84450000000000003</v>
      </c>
      <c r="E22" s="66">
        <f t="shared" si="0"/>
        <v>5</v>
      </c>
      <c r="F22" s="65">
        <f>VLOOKUP($A22,'Return Data'!$B$7:$R$2700,11,0)</f>
        <v>1.9390000000000001</v>
      </c>
      <c r="G22" s="66">
        <f t="shared" si="1"/>
        <v>7</v>
      </c>
      <c r="H22" s="65">
        <f>VLOOKUP($A22,'Return Data'!$B$7:$R$2700,12,0)</f>
        <v>3.2658</v>
      </c>
      <c r="I22" s="66">
        <f t="shared" si="2"/>
        <v>10</v>
      </c>
      <c r="J22" s="65">
        <f>VLOOKUP($A22,'Return Data'!$B$7:$R$2700,13,0)</f>
        <v>4.4313000000000002</v>
      </c>
      <c r="K22" s="66">
        <f t="shared" si="3"/>
        <v>7</v>
      </c>
      <c r="L22" s="65">
        <f>VLOOKUP($A22,'Return Data'!$B$7:$R$2700,17,0)</f>
        <v>5.4225000000000003</v>
      </c>
      <c r="M22" s="66">
        <f t="shared" si="4"/>
        <v>7</v>
      </c>
      <c r="N22" s="65">
        <f>VLOOKUP($A22,'Return Data'!$B$7:$R$2700,14,0)</f>
        <v>5.7220000000000004</v>
      </c>
      <c r="O22" s="66">
        <f t="shared" si="5"/>
        <v>6</v>
      </c>
      <c r="P22" s="65">
        <f>VLOOKUP($A22,'Return Data'!$B$7:$R$2700,15,0)</f>
        <v>5.9340000000000002</v>
      </c>
      <c r="Q22" s="66">
        <f t="shared" si="6"/>
        <v>3</v>
      </c>
      <c r="R22" s="65">
        <f>VLOOKUP($A22,'Return Data'!$B$7:$R$2700,16,0)</f>
        <v>7.2214</v>
      </c>
      <c r="S22" s="67">
        <f t="shared" si="7"/>
        <v>3</v>
      </c>
    </row>
    <row r="23" spans="1:19" x14ac:dyDescent="0.3">
      <c r="A23" s="63" t="s">
        <v>1851</v>
      </c>
      <c r="B23" s="64">
        <f>VLOOKUP($A23,'Return Data'!$B$7:$R$2700,3,0)</f>
        <v>44118</v>
      </c>
      <c r="C23" s="65">
        <f>VLOOKUP($A23,'Return Data'!$B$7:$R$2700,4,0)</f>
        <v>14.731999999999999</v>
      </c>
      <c r="D23" s="65">
        <f>VLOOKUP($A23,'Return Data'!$B$7:$R$2700,10,0)</f>
        <v>1.0009999999999999</v>
      </c>
      <c r="E23" s="66">
        <f t="shared" si="0"/>
        <v>3</v>
      </c>
      <c r="F23" s="65">
        <f>VLOOKUP($A23,'Return Data'!$B$7:$R$2700,11,0)</f>
        <v>2.1920000000000002</v>
      </c>
      <c r="G23" s="66">
        <f t="shared" si="1"/>
        <v>2</v>
      </c>
      <c r="H23" s="65">
        <f>VLOOKUP($A23,'Return Data'!$B$7:$R$2700,12,0)</f>
        <v>3.7319</v>
      </c>
      <c r="I23" s="66">
        <f t="shared" si="2"/>
        <v>2</v>
      </c>
      <c r="J23" s="65">
        <f>VLOOKUP($A23,'Return Data'!$B$7:$R$2700,13,0)</f>
        <v>4.9212999999999996</v>
      </c>
      <c r="K23" s="66">
        <f t="shared" si="3"/>
        <v>2</v>
      </c>
      <c r="L23" s="65">
        <f>VLOOKUP($A23,'Return Data'!$B$7:$R$2700,17,0)</f>
        <v>5.5643000000000002</v>
      </c>
      <c r="M23" s="66">
        <f t="shared" si="4"/>
        <v>2</v>
      </c>
      <c r="N23" s="65">
        <f>VLOOKUP($A23,'Return Data'!$B$7:$R$2700,14,0)</f>
        <v>5.7709000000000001</v>
      </c>
      <c r="O23" s="66">
        <f t="shared" si="5"/>
        <v>3</v>
      </c>
      <c r="P23" s="65">
        <f>VLOOKUP($A23,'Return Data'!$B$7:$R$2700,15,0)</f>
        <v>5.9119000000000002</v>
      </c>
      <c r="Q23" s="66">
        <f t="shared" si="6"/>
        <v>4</v>
      </c>
      <c r="R23" s="65">
        <f>VLOOKUP($A23,'Return Data'!$B$7:$R$2700,16,0)</f>
        <v>6.3471000000000002</v>
      </c>
      <c r="S23" s="67">
        <f t="shared" si="7"/>
        <v>12</v>
      </c>
    </row>
    <row r="24" spans="1:19" x14ac:dyDescent="0.3">
      <c r="A24" s="63" t="s">
        <v>1852</v>
      </c>
      <c r="B24" s="64">
        <f>VLOOKUP($A24,'Return Data'!$B$7:$R$2700,3,0)</f>
        <v>44118</v>
      </c>
      <c r="C24" s="65">
        <f>VLOOKUP($A24,'Return Data'!$B$7:$R$2700,4,0)</f>
        <v>10.835100000000001</v>
      </c>
      <c r="D24" s="65">
        <f>VLOOKUP($A24,'Return Data'!$B$7:$R$2700,10,0)</f>
        <v>0.61470000000000002</v>
      </c>
      <c r="E24" s="66">
        <f t="shared" si="0"/>
        <v>21</v>
      </c>
      <c r="F24" s="65">
        <f>VLOOKUP($A24,'Return Data'!$B$7:$R$2700,11,0)</f>
        <v>1.3811</v>
      </c>
      <c r="G24" s="66">
        <f t="shared" si="1"/>
        <v>20</v>
      </c>
      <c r="H24" s="65">
        <f>VLOOKUP($A24,'Return Data'!$B$7:$R$2700,12,0)</f>
        <v>2.7256999999999998</v>
      </c>
      <c r="I24" s="66">
        <f t="shared" si="2"/>
        <v>16</v>
      </c>
      <c r="J24" s="65">
        <f>VLOOKUP($A24,'Return Data'!$B$7:$R$2700,13,0)</f>
        <v>3.7139000000000002</v>
      </c>
      <c r="K24" s="66">
        <f t="shared" si="3"/>
        <v>17</v>
      </c>
      <c r="L24" s="65"/>
      <c r="M24" s="66"/>
      <c r="N24" s="65"/>
      <c r="O24" s="66"/>
      <c r="P24" s="65"/>
      <c r="Q24" s="66"/>
      <c r="R24" s="65">
        <f>VLOOKUP($A24,'Return Data'!$B$7:$R$2700,16,0)</f>
        <v>4.7720000000000002</v>
      </c>
      <c r="S24" s="67">
        <f t="shared" si="7"/>
        <v>20</v>
      </c>
    </row>
    <row r="25" spans="1:19" x14ac:dyDescent="0.3">
      <c r="A25" s="63" t="s">
        <v>1853</v>
      </c>
      <c r="B25" s="64">
        <f>VLOOKUP($A25,'Return Data'!$B$7:$R$2700,3,0)</f>
        <v>44118</v>
      </c>
      <c r="C25" s="65">
        <f>VLOOKUP($A25,'Return Data'!$B$7:$R$2700,4,0)</f>
        <v>10.036899999999999</v>
      </c>
      <c r="D25" s="65"/>
      <c r="E25" s="66"/>
      <c r="F25" s="65"/>
      <c r="G25" s="66"/>
      <c r="H25" s="65"/>
      <c r="I25" s="66"/>
      <c r="J25" s="65"/>
      <c r="K25" s="66"/>
      <c r="L25" s="65"/>
      <c r="M25" s="66"/>
      <c r="N25" s="65"/>
      <c r="O25" s="66"/>
      <c r="P25" s="65"/>
      <c r="Q25" s="66"/>
      <c r="R25" s="65">
        <f>VLOOKUP($A25,'Return Data'!$B$7:$R$2700,16,0)</f>
        <v>0.36899999999999999</v>
      </c>
      <c r="S25" s="67">
        <f t="shared" si="7"/>
        <v>27</v>
      </c>
    </row>
    <row r="26" spans="1:19" x14ac:dyDescent="0.3">
      <c r="A26" s="63" t="s">
        <v>1854</v>
      </c>
      <c r="B26" s="64">
        <f>VLOOKUP($A26,'Return Data'!$B$7:$R$2700,3,0)</f>
        <v>44118</v>
      </c>
      <c r="C26" s="65">
        <f>VLOOKUP($A26,'Return Data'!$B$7:$R$2700,4,0)</f>
        <v>10.095000000000001</v>
      </c>
      <c r="D26" s="65"/>
      <c r="E26" s="66"/>
      <c r="F26" s="65"/>
      <c r="G26" s="66"/>
      <c r="H26" s="65"/>
      <c r="I26" s="66"/>
      <c r="J26" s="65"/>
      <c r="K26" s="66"/>
      <c r="L26" s="65"/>
      <c r="M26" s="66"/>
      <c r="N26" s="65"/>
      <c r="O26" s="66"/>
      <c r="P26" s="65"/>
      <c r="Q26" s="66"/>
      <c r="R26" s="65">
        <f>VLOOKUP($A26,'Return Data'!$B$7:$R$2700,16,0)</f>
        <v>0.95</v>
      </c>
      <c r="S26" s="67">
        <f t="shared" si="7"/>
        <v>26</v>
      </c>
    </row>
    <row r="27" spans="1:19" x14ac:dyDescent="0.3">
      <c r="A27" s="63" t="s">
        <v>1855</v>
      </c>
      <c r="B27" s="64">
        <f>VLOOKUP($A27,'Return Data'!$B$7:$R$2700,3,0)</f>
        <v>44118</v>
      </c>
      <c r="C27" s="65">
        <f>VLOOKUP($A27,'Return Data'!$B$7:$R$2700,4,0)</f>
        <v>20.5063</v>
      </c>
      <c r="D27" s="65">
        <f>VLOOKUP($A27,'Return Data'!$B$7:$R$2700,10,0)</f>
        <v>0.79330000000000001</v>
      </c>
      <c r="E27" s="66">
        <f t="shared" si="0"/>
        <v>12</v>
      </c>
      <c r="F27" s="65">
        <f>VLOOKUP($A27,'Return Data'!$B$7:$R$2700,11,0)</f>
        <v>2.06</v>
      </c>
      <c r="G27" s="66">
        <f t="shared" si="1"/>
        <v>4</v>
      </c>
      <c r="H27" s="65">
        <f>VLOOKUP($A27,'Return Data'!$B$7:$R$2700,12,0)</f>
        <v>3.2948</v>
      </c>
      <c r="I27" s="66">
        <f t="shared" si="2"/>
        <v>8</v>
      </c>
      <c r="J27" s="65">
        <f>VLOOKUP($A27,'Return Data'!$B$7:$R$2700,13,0)</f>
        <v>4.3684000000000003</v>
      </c>
      <c r="K27" s="66">
        <f t="shared" si="3"/>
        <v>9</v>
      </c>
      <c r="L27" s="65">
        <f>VLOOKUP($A27,'Return Data'!$B$7:$R$2700,17,0)</f>
        <v>5.4984000000000002</v>
      </c>
      <c r="M27" s="66">
        <f t="shared" si="4"/>
        <v>5</v>
      </c>
      <c r="N27" s="65">
        <f>VLOOKUP($A27,'Return Data'!$B$7:$R$2700,14,0)</f>
        <v>5.8727999999999998</v>
      </c>
      <c r="O27" s="66">
        <f t="shared" si="5"/>
        <v>1</v>
      </c>
      <c r="P27" s="65">
        <f>VLOOKUP($A27,'Return Data'!$B$7:$R$2700,15,0)</f>
        <v>5.9580000000000002</v>
      </c>
      <c r="Q27" s="66">
        <f t="shared" si="6"/>
        <v>2</v>
      </c>
      <c r="R27" s="65">
        <f>VLOOKUP($A27,'Return Data'!$B$7:$R$2700,16,0)</f>
        <v>7.4393000000000002</v>
      </c>
      <c r="S27" s="67">
        <f t="shared" si="7"/>
        <v>1</v>
      </c>
    </row>
    <row r="28" spans="1:19" x14ac:dyDescent="0.3">
      <c r="A28" s="63" t="s">
        <v>1856</v>
      </c>
      <c r="B28" s="64">
        <f>VLOOKUP($A28,'Return Data'!$B$7:$R$2700,3,0)</f>
        <v>44118</v>
      </c>
      <c r="C28" s="65">
        <f>VLOOKUP($A28,'Return Data'!$B$7:$R$2700,4,0)</f>
        <v>14.382199999999999</v>
      </c>
      <c r="D28" s="65">
        <f>VLOOKUP($A28,'Return Data'!$B$7:$R$2700,10,0)</f>
        <v>1.0426</v>
      </c>
      <c r="E28" s="66">
        <f t="shared" si="0"/>
        <v>2</v>
      </c>
      <c r="F28" s="65">
        <f>VLOOKUP($A28,'Return Data'!$B$7:$R$2700,11,0)</f>
        <v>1.8822000000000001</v>
      </c>
      <c r="G28" s="66">
        <f t="shared" si="1"/>
        <v>9</v>
      </c>
      <c r="H28" s="65">
        <f>VLOOKUP($A28,'Return Data'!$B$7:$R$2700,12,0)</f>
        <v>2.9049</v>
      </c>
      <c r="I28" s="66">
        <f t="shared" si="2"/>
        <v>14</v>
      </c>
      <c r="J28" s="65">
        <f>VLOOKUP($A28,'Return Data'!$B$7:$R$2700,13,0)</f>
        <v>4.0891000000000002</v>
      </c>
      <c r="K28" s="66">
        <f t="shared" si="3"/>
        <v>14</v>
      </c>
      <c r="L28" s="65">
        <f>VLOOKUP($A28,'Return Data'!$B$7:$R$2700,17,0)</f>
        <v>5.0274999999999999</v>
      </c>
      <c r="M28" s="66">
        <f t="shared" si="4"/>
        <v>15</v>
      </c>
      <c r="N28" s="65">
        <f>VLOOKUP($A28,'Return Data'!$B$7:$R$2700,14,0)</f>
        <v>5.2607999999999997</v>
      </c>
      <c r="O28" s="66">
        <f t="shared" si="5"/>
        <v>13</v>
      </c>
      <c r="P28" s="65">
        <f>VLOOKUP($A28,'Return Data'!$B$7:$R$2700,15,0)</f>
        <v>5.6376999999999997</v>
      </c>
      <c r="Q28" s="66">
        <f t="shared" si="6"/>
        <v>12</v>
      </c>
      <c r="R28" s="65">
        <f>VLOOKUP($A28,'Return Data'!$B$7:$R$2700,16,0)</f>
        <v>6.1003999999999996</v>
      </c>
      <c r="S28" s="67">
        <f t="shared" si="7"/>
        <v>15</v>
      </c>
    </row>
    <row r="29" spans="1:19" x14ac:dyDescent="0.3">
      <c r="A29" s="63" t="s">
        <v>1857</v>
      </c>
      <c r="B29" s="64">
        <f>VLOOKUP($A29,'Return Data'!$B$7:$R$2700,3,0)</f>
        <v>44118</v>
      </c>
      <c r="C29" s="65">
        <f>VLOOKUP($A29,'Return Data'!$B$7:$R$2700,4,0)</f>
        <v>11.468999999999999</v>
      </c>
      <c r="D29" s="65">
        <f>VLOOKUP($A29,'Return Data'!$B$7:$R$2700,10,0)</f>
        <v>0.39389999999999997</v>
      </c>
      <c r="E29" s="66">
        <f t="shared" si="0"/>
        <v>24</v>
      </c>
      <c r="F29" s="65">
        <f>VLOOKUP($A29,'Return Data'!$B$7:$R$2700,11,0)</f>
        <v>0.58499999999999996</v>
      </c>
      <c r="G29" s="66">
        <f t="shared" si="1"/>
        <v>24</v>
      </c>
      <c r="H29" s="65">
        <f>VLOOKUP($A29,'Return Data'!$B$7:$R$2700,12,0)</f>
        <v>1.6773</v>
      </c>
      <c r="I29" s="66">
        <f t="shared" si="2"/>
        <v>23</v>
      </c>
      <c r="J29" s="65">
        <f>VLOOKUP($A29,'Return Data'!$B$7:$R$2700,13,0)</f>
        <v>2.2675999999999998</v>
      </c>
      <c r="K29" s="66">
        <f t="shared" si="3"/>
        <v>22</v>
      </c>
      <c r="L29" s="65">
        <f>VLOOKUP($A29,'Return Data'!$B$7:$R$2700,17,0)</f>
        <v>3.2138</v>
      </c>
      <c r="M29" s="66">
        <f t="shared" si="4"/>
        <v>19</v>
      </c>
      <c r="N29" s="65">
        <f>VLOOKUP($A29,'Return Data'!$B$7:$R$2700,14,0)</f>
        <v>1.9843999999999999</v>
      </c>
      <c r="O29" s="66">
        <f t="shared" si="5"/>
        <v>17</v>
      </c>
      <c r="P29" s="65"/>
      <c r="Q29" s="66"/>
      <c r="R29" s="65">
        <f>VLOOKUP($A29,'Return Data'!$B$7:$R$2700,16,0)</f>
        <v>3.1032000000000002</v>
      </c>
      <c r="S29" s="67">
        <f t="shared" si="7"/>
        <v>23</v>
      </c>
    </row>
    <row r="30" spans="1:19" x14ac:dyDescent="0.3">
      <c r="A30" s="63" t="s">
        <v>1858</v>
      </c>
      <c r="B30" s="64">
        <f>VLOOKUP($A30,'Return Data'!$B$7:$R$2700,3,0)</f>
        <v>44118</v>
      </c>
      <c r="C30" s="65">
        <f>VLOOKUP($A30,'Return Data'!$B$7:$R$2700,4,0)</f>
        <v>25.835899999999999</v>
      </c>
      <c r="D30" s="65">
        <f>VLOOKUP($A30,'Return Data'!$B$7:$R$2700,10,0)</f>
        <v>0.66590000000000005</v>
      </c>
      <c r="E30" s="66">
        <f t="shared" si="0"/>
        <v>20</v>
      </c>
      <c r="F30" s="65">
        <f>VLOOKUP($A30,'Return Data'!$B$7:$R$2700,11,0)</f>
        <v>1.3172999999999999</v>
      </c>
      <c r="G30" s="66">
        <f t="shared" si="1"/>
        <v>21</v>
      </c>
      <c r="H30" s="65">
        <f>VLOOKUP($A30,'Return Data'!$B$7:$R$2700,12,0)</f>
        <v>2.5901999999999998</v>
      </c>
      <c r="I30" s="66">
        <f t="shared" si="2"/>
        <v>18</v>
      </c>
      <c r="J30" s="65">
        <f>VLOOKUP($A30,'Return Data'!$B$7:$R$2700,13,0)</f>
        <v>3.6295999999999999</v>
      </c>
      <c r="K30" s="66">
        <f t="shared" si="3"/>
        <v>18</v>
      </c>
      <c r="L30" s="65">
        <f>VLOOKUP($A30,'Return Data'!$B$7:$R$2700,17,0)</f>
        <v>5.0396000000000001</v>
      </c>
      <c r="M30" s="66">
        <f t="shared" si="4"/>
        <v>14</v>
      </c>
      <c r="N30" s="65">
        <f>VLOOKUP($A30,'Return Data'!$B$7:$R$2700,14,0)</f>
        <v>5.4518000000000004</v>
      </c>
      <c r="O30" s="66">
        <f t="shared" si="5"/>
        <v>12</v>
      </c>
      <c r="P30" s="65">
        <f>VLOOKUP($A30,'Return Data'!$B$7:$R$2700,15,0)</f>
        <v>5.6022999999999996</v>
      </c>
      <c r="Q30" s="66">
        <f t="shared" si="6"/>
        <v>13</v>
      </c>
      <c r="R30" s="65">
        <f>VLOOKUP($A30,'Return Data'!$B$7:$R$2700,16,0)</f>
        <v>7.0377999999999998</v>
      </c>
      <c r="S30" s="67">
        <f t="shared" si="7"/>
        <v>5</v>
      </c>
    </row>
    <row r="31" spans="1:19" x14ac:dyDescent="0.3">
      <c r="A31" s="63" t="s">
        <v>1859</v>
      </c>
      <c r="B31" s="64">
        <f>VLOOKUP($A31,'Return Data'!$B$7:$R$2700,3,0)</f>
        <v>44118</v>
      </c>
      <c r="C31" s="65">
        <f>VLOOKUP($A31,'Return Data'!$B$7:$R$2700,4,0)</f>
        <v>10.252599999999999</v>
      </c>
      <c r="D31" s="65">
        <f>VLOOKUP($A31,'Return Data'!$B$7:$R$2700,10,0)</f>
        <v>1.1713</v>
      </c>
      <c r="E31" s="66">
        <f t="shared" si="0"/>
        <v>1</v>
      </c>
      <c r="F31" s="65">
        <f>VLOOKUP($A31,'Return Data'!$B$7:$R$2700,11,0)</f>
        <v>1.5904</v>
      </c>
      <c r="G31" s="66">
        <f t="shared" si="1"/>
        <v>17</v>
      </c>
      <c r="H31" s="65"/>
      <c r="I31" s="66"/>
      <c r="J31" s="65"/>
      <c r="K31" s="66"/>
      <c r="L31" s="65"/>
      <c r="M31" s="66"/>
      <c r="N31" s="65"/>
      <c r="O31" s="66"/>
      <c r="P31" s="65"/>
      <c r="Q31" s="66"/>
      <c r="R31" s="65">
        <f>VLOOKUP($A31,'Return Data'!$B$7:$R$2700,16,0)</f>
        <v>2.5259999999999998</v>
      </c>
      <c r="S31" s="67">
        <f t="shared" si="7"/>
        <v>25</v>
      </c>
    </row>
    <row r="32" spans="1:19" x14ac:dyDescent="0.3">
      <c r="A32" s="63" t="s">
        <v>1860</v>
      </c>
      <c r="B32" s="64">
        <f>VLOOKUP($A32,'Return Data'!$B$7:$R$2700,3,0)</f>
        <v>44118</v>
      </c>
      <c r="C32" s="65">
        <f>VLOOKUP($A32,'Return Data'!$B$7:$R$2700,4,0)</f>
        <v>11.0862</v>
      </c>
      <c r="D32" s="65">
        <f>VLOOKUP($A32,'Return Data'!$B$7:$R$2700,10,0)</f>
        <v>0.8891</v>
      </c>
      <c r="E32" s="66">
        <f t="shared" si="0"/>
        <v>4</v>
      </c>
      <c r="F32" s="65">
        <f>VLOOKUP($A32,'Return Data'!$B$7:$R$2700,11,0)</f>
        <v>2.2212000000000001</v>
      </c>
      <c r="G32" s="66">
        <f t="shared" si="1"/>
        <v>1</v>
      </c>
      <c r="H32" s="65">
        <f>VLOOKUP($A32,'Return Data'!$B$7:$R$2700,12,0)</f>
        <v>3.851</v>
      </c>
      <c r="I32" s="66">
        <f t="shared" si="2"/>
        <v>1</v>
      </c>
      <c r="J32" s="65">
        <f>VLOOKUP($A32,'Return Data'!$B$7:$R$2700,13,0)</f>
        <v>5.0506000000000002</v>
      </c>
      <c r="K32" s="66">
        <f t="shared" si="3"/>
        <v>1</v>
      </c>
      <c r="L32" s="65"/>
      <c r="M32" s="66"/>
      <c r="N32" s="65"/>
      <c r="O32" s="66"/>
      <c r="P32" s="65"/>
      <c r="Q32" s="66"/>
      <c r="R32" s="65">
        <f>VLOOKUP($A32,'Return Data'!$B$7:$R$2700,16,0)</f>
        <v>5.8140000000000001</v>
      </c>
      <c r="S32" s="67">
        <f t="shared" si="7"/>
        <v>17</v>
      </c>
    </row>
    <row r="33" spans="1:19" x14ac:dyDescent="0.3">
      <c r="A33" s="63" t="s">
        <v>1861</v>
      </c>
      <c r="B33" s="64">
        <f>VLOOKUP($A33,'Return Data'!$B$7:$R$2700,3,0)</f>
        <v>44118</v>
      </c>
      <c r="C33" s="65">
        <f>VLOOKUP($A33,'Return Data'!$B$7:$R$2700,4,0)</f>
        <v>10.9109</v>
      </c>
      <c r="D33" s="65">
        <f>VLOOKUP($A33,'Return Data'!$B$7:$R$2700,10,0)</f>
        <v>0.75719999999999998</v>
      </c>
      <c r="E33" s="66">
        <f t="shared" si="0"/>
        <v>17</v>
      </c>
      <c r="F33" s="65">
        <f>VLOOKUP($A33,'Return Data'!$B$7:$R$2700,11,0)</f>
        <v>1.9662999999999999</v>
      </c>
      <c r="G33" s="66">
        <f t="shared" si="1"/>
        <v>5</v>
      </c>
      <c r="H33" s="65">
        <f>VLOOKUP($A33,'Return Data'!$B$7:$R$2700,12,0)</f>
        <v>3.52</v>
      </c>
      <c r="I33" s="66">
        <f t="shared" si="2"/>
        <v>3</v>
      </c>
      <c r="J33" s="65">
        <f>VLOOKUP($A33,'Return Data'!$B$7:$R$2700,13,0)</f>
        <v>4.6468999999999996</v>
      </c>
      <c r="K33" s="66">
        <f t="shared" si="3"/>
        <v>3</v>
      </c>
      <c r="L33" s="65"/>
      <c r="M33" s="66"/>
      <c r="N33" s="65"/>
      <c r="O33" s="66"/>
      <c r="P33" s="65"/>
      <c r="Q33" s="66"/>
      <c r="R33" s="65">
        <f>VLOOKUP($A33,'Return Data'!$B$7:$R$2700,16,0)</f>
        <v>5.4278000000000004</v>
      </c>
      <c r="S33" s="67">
        <f t="shared" si="7"/>
        <v>19</v>
      </c>
    </row>
    <row r="34" spans="1:19" x14ac:dyDescent="0.3">
      <c r="A34" s="63" t="s">
        <v>1862</v>
      </c>
      <c r="B34" s="64">
        <f>VLOOKUP($A34,'Return Data'!$B$7:$R$2700,3,0)</f>
        <v>44118</v>
      </c>
      <c r="C34" s="65">
        <f>VLOOKUP($A34,'Return Data'!$B$7:$R$2700,4,0)</f>
        <v>26.9499</v>
      </c>
      <c r="D34" s="65">
        <f>VLOOKUP($A34,'Return Data'!$B$7:$R$2700,10,0)</f>
        <v>0.82640000000000002</v>
      </c>
      <c r="E34" s="66">
        <f t="shared" si="0"/>
        <v>6</v>
      </c>
      <c r="F34" s="65">
        <f>VLOOKUP($A34,'Return Data'!$B$7:$R$2700,11,0)</f>
        <v>2.0741000000000001</v>
      </c>
      <c r="G34" s="66">
        <f t="shared" si="1"/>
        <v>3</v>
      </c>
      <c r="H34" s="65">
        <f>VLOOKUP($A34,'Return Data'!$B$7:$R$2700,12,0)</f>
        <v>3.33</v>
      </c>
      <c r="I34" s="66">
        <f t="shared" si="2"/>
        <v>6</v>
      </c>
      <c r="J34" s="65">
        <f>VLOOKUP($A34,'Return Data'!$B$7:$R$2700,13,0)</f>
        <v>4.5186000000000002</v>
      </c>
      <c r="K34" s="66">
        <f t="shared" si="3"/>
        <v>6</v>
      </c>
      <c r="L34" s="65">
        <f>VLOOKUP($A34,'Return Data'!$B$7:$R$2700,17,0)</f>
        <v>5.5147000000000004</v>
      </c>
      <c r="M34" s="66">
        <f t="shared" si="4"/>
        <v>3</v>
      </c>
      <c r="N34" s="65">
        <f>VLOOKUP($A34,'Return Data'!$B$7:$R$2700,14,0)</f>
        <v>5.7504999999999997</v>
      </c>
      <c r="O34" s="66">
        <f t="shared" si="5"/>
        <v>5</v>
      </c>
      <c r="P34" s="65">
        <f>VLOOKUP($A34,'Return Data'!$B$7:$R$2700,15,0)</f>
        <v>5.8693999999999997</v>
      </c>
      <c r="Q34" s="66">
        <f t="shared" si="6"/>
        <v>5</v>
      </c>
      <c r="R34" s="65">
        <f>VLOOKUP($A34,'Return Data'!$B$7:$R$2700,16,0)</f>
        <v>7.1767000000000003</v>
      </c>
      <c r="S34" s="67">
        <f t="shared" si="7"/>
        <v>4</v>
      </c>
    </row>
    <row r="35" spans="1:19" x14ac:dyDescent="0.3">
      <c r="A35" s="69"/>
      <c r="B35" s="70"/>
      <c r="C35" s="70"/>
      <c r="D35" s="71"/>
      <c r="E35" s="70"/>
      <c r="F35" s="71"/>
      <c r="G35" s="70"/>
      <c r="H35" s="71"/>
      <c r="I35" s="70"/>
      <c r="J35" s="71"/>
      <c r="K35" s="70"/>
      <c r="L35" s="71"/>
      <c r="M35" s="70"/>
      <c r="N35" s="71"/>
      <c r="O35" s="70"/>
      <c r="P35" s="71"/>
      <c r="Q35" s="70"/>
      <c r="R35" s="71"/>
      <c r="S35" s="72"/>
    </row>
    <row r="36" spans="1:19" x14ac:dyDescent="0.3">
      <c r="A36" s="73" t="s">
        <v>27</v>
      </c>
      <c r="B36" s="74"/>
      <c r="C36" s="74"/>
      <c r="D36" s="75">
        <f>AVERAGE(D8:D34)</f>
        <v>0.73740800000000017</v>
      </c>
      <c r="E36" s="74"/>
      <c r="F36" s="75">
        <f>AVERAGE(F8:F34)</f>
        <v>1.6287880000000001</v>
      </c>
      <c r="G36" s="74"/>
      <c r="H36" s="75">
        <f>AVERAGE(H8:H34)</f>
        <v>2.8551500000000001</v>
      </c>
      <c r="I36" s="74"/>
      <c r="J36" s="75">
        <f>AVERAGE(J8:J34)</f>
        <v>3.912239130434783</v>
      </c>
      <c r="K36" s="74"/>
      <c r="L36" s="75">
        <f>AVERAGE(L8:L34)</f>
        <v>4.9911400000000015</v>
      </c>
      <c r="M36" s="74"/>
      <c r="N36" s="75">
        <f>AVERAGE(N8:N34)</f>
        <v>5.3089294117647059</v>
      </c>
      <c r="O36" s="74"/>
      <c r="P36" s="75">
        <f>AVERAGE(P8:P34)</f>
        <v>5.7464866666666667</v>
      </c>
      <c r="Q36" s="74"/>
      <c r="R36" s="75">
        <f>AVERAGE(R8:R34)</f>
        <v>5.4569481481481485</v>
      </c>
      <c r="S36" s="76"/>
    </row>
    <row r="37" spans="1:19" x14ac:dyDescent="0.3">
      <c r="A37" s="73" t="s">
        <v>28</v>
      </c>
      <c r="B37" s="74"/>
      <c r="C37" s="74"/>
      <c r="D37" s="75">
        <f>MIN(D8:D34)</f>
        <v>-0.36940000000000001</v>
      </c>
      <c r="E37" s="74"/>
      <c r="F37" s="75">
        <f>MIN(F8:F34)</f>
        <v>-0.20699999999999999</v>
      </c>
      <c r="G37" s="74"/>
      <c r="H37" s="75">
        <f>MIN(H8:H34)</f>
        <v>0.23330000000000001</v>
      </c>
      <c r="I37" s="74"/>
      <c r="J37" s="75">
        <f>MIN(J8:J34)</f>
        <v>0.38540000000000002</v>
      </c>
      <c r="K37" s="74"/>
      <c r="L37" s="75">
        <f>MIN(L8:L34)</f>
        <v>2.8060999999999998</v>
      </c>
      <c r="M37" s="74"/>
      <c r="N37" s="75">
        <f>MIN(N8:N34)</f>
        <v>1.9843999999999999</v>
      </c>
      <c r="O37" s="74"/>
      <c r="P37" s="75">
        <f>MIN(P8:P34)</f>
        <v>5.1978</v>
      </c>
      <c r="Q37" s="74"/>
      <c r="R37" s="75">
        <f>MIN(R8:R34)</f>
        <v>0.36899999999999999</v>
      </c>
      <c r="S37" s="76"/>
    </row>
    <row r="38" spans="1:19" ht="15" thickBot="1" x14ac:dyDescent="0.35">
      <c r="A38" s="77" t="s">
        <v>29</v>
      </c>
      <c r="B38" s="78"/>
      <c r="C38" s="78"/>
      <c r="D38" s="79">
        <f>MAX(D8:D34)</f>
        <v>1.1713</v>
      </c>
      <c r="E38" s="78"/>
      <c r="F38" s="79">
        <f>MAX(F8:F34)</f>
        <v>2.2212000000000001</v>
      </c>
      <c r="G38" s="78"/>
      <c r="H38" s="79">
        <f>MAX(H8:H34)</f>
        <v>3.851</v>
      </c>
      <c r="I38" s="78"/>
      <c r="J38" s="79">
        <f>MAX(J8:J34)</f>
        <v>5.0506000000000002</v>
      </c>
      <c r="K38" s="78"/>
      <c r="L38" s="79">
        <f>MAX(L8:L34)</f>
        <v>5.5799000000000003</v>
      </c>
      <c r="M38" s="78"/>
      <c r="N38" s="79">
        <f>MAX(N8:N34)</f>
        <v>5.8727999999999998</v>
      </c>
      <c r="O38" s="78"/>
      <c r="P38" s="79">
        <f>MAX(P8:P34)</f>
        <v>5.9710000000000001</v>
      </c>
      <c r="Q38" s="78"/>
      <c r="R38" s="79">
        <f>MAX(R8:R34)</f>
        <v>7.4393000000000002</v>
      </c>
      <c r="S38" s="80"/>
    </row>
    <row r="39" spans="1:19" x14ac:dyDescent="0.3">
      <c r="A39" s="112" t="s">
        <v>433</v>
      </c>
    </row>
    <row r="40" spans="1:19" x14ac:dyDescent="0.3">
      <c r="A40" s="14" t="s">
        <v>340</v>
      </c>
    </row>
  </sheetData>
  <sheetProtection algorithmName="SHA-512" hashValue="B/Yb2SS+A3ADcV7OCuLVKXzCFkDoY2S6Q7Rr/GtjB+KYCuDG0ze+9cAv56Txc3rmumI7eK44mKxGK9HgqvT5GA==" saltValue="Yt71MW99iDBMiM0cn+p5x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E9B7FB30-9F7D-4C54-B160-159766F96ECA}"/>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BE1AEA-38B6-4E2F-A08A-BF4C0B71A165}">
  <sheetPr codeName="Sheet31"/>
  <dimension ref="A1:T1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8" t="s">
        <v>347</v>
      </c>
    </row>
    <row r="3" spans="1:20" ht="15" thickBot="1" x14ac:dyDescent="0.35">
      <c r="A3" s="149"/>
    </row>
    <row r="4" spans="1:20" ht="15" thickBot="1" x14ac:dyDescent="0.35"/>
    <row r="5" spans="1:20" x14ac:dyDescent="0.3">
      <c r="A5" s="29" t="s">
        <v>1663</v>
      </c>
      <c r="B5" s="146" t="s">
        <v>8</v>
      </c>
      <c r="C5" s="146" t="s">
        <v>9</v>
      </c>
      <c r="D5" s="152" t="s">
        <v>1</v>
      </c>
      <c r="E5" s="152"/>
      <c r="F5" s="152" t="s">
        <v>2</v>
      </c>
      <c r="G5" s="152"/>
      <c r="H5" s="152" t="s">
        <v>3</v>
      </c>
      <c r="I5" s="152"/>
      <c r="J5" s="152" t="s">
        <v>4</v>
      </c>
      <c r="K5" s="152"/>
      <c r="L5" s="152" t="s">
        <v>382</v>
      </c>
      <c r="M5" s="152"/>
      <c r="N5" s="152" t="s">
        <v>5</v>
      </c>
      <c r="O5" s="152"/>
      <c r="P5" s="152" t="s">
        <v>6</v>
      </c>
      <c r="Q5" s="152"/>
      <c r="R5" s="150" t="s">
        <v>46</v>
      </c>
      <c r="S5" s="151"/>
      <c r="T5" s="12"/>
    </row>
    <row r="6" spans="1:20" x14ac:dyDescent="0.3">
      <c r="A6" s="17" t="s">
        <v>7</v>
      </c>
      <c r="B6" s="147"/>
      <c r="C6" s="147"/>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617</v>
      </c>
      <c r="B8" s="64">
        <f>VLOOKUP($A8,'Return Data'!$B$7:$R$2700,3,0)</f>
        <v>44118</v>
      </c>
      <c r="C8" s="65">
        <f>VLOOKUP($A8,'Return Data'!$B$7:$R$2700,4,0)</f>
        <v>56.1</v>
      </c>
      <c r="D8" s="65">
        <f>VLOOKUP($A8,'Return Data'!$B$7:$R$2700,10,0)</f>
        <v>10.5855</v>
      </c>
      <c r="E8" s="66">
        <f>RANK(D8,D$8:D$10,0)</f>
        <v>3</v>
      </c>
      <c r="F8" s="65">
        <f>VLOOKUP($A8,'Return Data'!$B$7:$R$2700,11,0)</f>
        <v>31.782900000000001</v>
      </c>
      <c r="G8" s="66">
        <f>RANK(F8,F$8:F$10,0)</f>
        <v>3</v>
      </c>
      <c r="H8" s="65">
        <f>VLOOKUP($A8,'Return Data'!$B$7:$R$2700,12,0)</f>
        <v>1.5568</v>
      </c>
      <c r="I8" s="66">
        <f>RANK(H8,H$8:H$10,0)</f>
        <v>1</v>
      </c>
      <c r="J8" s="65">
        <f>VLOOKUP($A8,'Return Data'!$B$7:$R$2700,13,0)</f>
        <v>11.3316</v>
      </c>
      <c r="K8" s="66">
        <f>RANK(J8,J$8:J$10,0)</f>
        <v>1</v>
      </c>
      <c r="L8" s="65">
        <f>VLOOKUP($A8,'Return Data'!$B$7:$R$2700,17,0)</f>
        <v>7.8619000000000003</v>
      </c>
      <c r="M8" s="66">
        <f>RANK(L8,L$8:L$10,0)</f>
        <v>2</v>
      </c>
      <c r="N8" s="65">
        <f>VLOOKUP($A8,'Return Data'!$B$7:$R$2700,14,0)</f>
        <v>6.9124999999999996</v>
      </c>
      <c r="O8" s="66">
        <f>RANK(N8,N$8:N$10,0)</f>
        <v>2</v>
      </c>
      <c r="P8" s="65">
        <f>VLOOKUP($A8,'Return Data'!$B$7:$R$2700,15,0)</f>
        <v>12.2784</v>
      </c>
      <c r="Q8" s="66">
        <f>RANK(P8,P$8:P$10,0)</f>
        <v>1</v>
      </c>
      <c r="R8" s="65">
        <f>VLOOKUP($A8,'Return Data'!$B$7:$R$2700,16,0)</f>
        <v>16.1495</v>
      </c>
      <c r="S8" s="67">
        <f>RANK(R8,R$8:R$10,0)</f>
        <v>1</v>
      </c>
    </row>
    <row r="9" spans="1:20" x14ac:dyDescent="0.3">
      <c r="A9" s="63" t="s">
        <v>619</v>
      </c>
      <c r="B9" s="64">
        <f>VLOOKUP($A9,'Return Data'!$B$7:$R$2700,3,0)</f>
        <v>44118</v>
      </c>
      <c r="C9" s="65">
        <f>VLOOKUP($A9,'Return Data'!$B$7:$R$2700,4,0)</f>
        <v>60.57</v>
      </c>
      <c r="D9" s="65">
        <f>VLOOKUP($A9,'Return Data'!$B$7:$R$2700,10,0)</f>
        <v>12.961600000000001</v>
      </c>
      <c r="E9" s="66">
        <f>RANK(D9,D$8:D$10,0)</f>
        <v>2</v>
      </c>
      <c r="F9" s="65">
        <f>VLOOKUP($A9,'Return Data'!$B$7:$R$2700,11,0)</f>
        <v>33.372999999999998</v>
      </c>
      <c r="G9" s="66">
        <f>RANK(F9,F$8:F$10,0)</f>
        <v>2</v>
      </c>
      <c r="H9" s="65">
        <f>VLOOKUP($A9,'Return Data'!$B$7:$R$2700,12,0)</f>
        <v>-1.7168000000000001</v>
      </c>
      <c r="I9" s="66">
        <f>RANK(H9,H$8:H$10,0)</f>
        <v>3</v>
      </c>
      <c r="J9" s="65">
        <f>VLOOKUP($A9,'Return Data'!$B$7:$R$2700,13,0)</f>
        <v>6.7350000000000003</v>
      </c>
      <c r="K9" s="66">
        <f>RANK(J9,J$8:J$10,0)</f>
        <v>3</v>
      </c>
      <c r="L9" s="65">
        <f>VLOOKUP($A9,'Return Data'!$B$7:$R$2700,17,0)</f>
        <v>8.2383000000000006</v>
      </c>
      <c r="M9" s="66">
        <f>RANK(L9,L$8:L$10,0)</f>
        <v>1</v>
      </c>
      <c r="N9" s="65">
        <f>VLOOKUP($A9,'Return Data'!$B$7:$R$2700,14,0)</f>
        <v>6.9610000000000003</v>
      </c>
      <c r="O9" s="66">
        <f>RANK(N9,N$8:N$10,0)</f>
        <v>1</v>
      </c>
      <c r="P9" s="65">
        <f>VLOOKUP($A9,'Return Data'!$B$7:$R$2700,15,0)</f>
        <v>11.2134</v>
      </c>
      <c r="Q9" s="66">
        <f>RANK(P9,P$8:P$10,0)</f>
        <v>2</v>
      </c>
      <c r="R9" s="65">
        <f>VLOOKUP($A9,'Return Data'!$B$7:$R$2700,16,0)</f>
        <v>12.9641</v>
      </c>
      <c r="S9" s="67">
        <f>RANK(R9,R$8:R$10,0)</f>
        <v>2</v>
      </c>
    </row>
    <row r="10" spans="1:20" x14ac:dyDescent="0.3">
      <c r="A10" s="63" t="s">
        <v>620</v>
      </c>
      <c r="B10" s="64">
        <f>VLOOKUP($A10,'Return Data'!$B$7:$R$2700,3,0)</f>
        <v>44118</v>
      </c>
      <c r="C10" s="65">
        <f>VLOOKUP($A10,'Return Data'!$B$7:$R$2700,4,0)</f>
        <v>32.938351208944098</v>
      </c>
      <c r="D10" s="65">
        <f>VLOOKUP($A10,'Return Data'!$B$7:$R$2700,10,0)</f>
        <v>14.4026</v>
      </c>
      <c r="E10" s="66">
        <f>RANK(D10,D$8:D$10,0)</f>
        <v>1</v>
      </c>
      <c r="F10" s="65">
        <f>VLOOKUP($A10,'Return Data'!$B$7:$R$2700,11,0)</f>
        <v>34.624099999999999</v>
      </c>
      <c r="G10" s="66">
        <f>RANK(F10,F$8:F$10,0)</f>
        <v>1</v>
      </c>
      <c r="H10" s="65">
        <f>VLOOKUP($A10,'Return Data'!$B$7:$R$2700,12,0)</f>
        <v>1.1169</v>
      </c>
      <c r="I10" s="66">
        <f>RANK(H10,H$8:H$10,0)</f>
        <v>2</v>
      </c>
      <c r="J10" s="65">
        <f>VLOOKUP($A10,'Return Data'!$B$7:$R$2700,13,0)</f>
        <v>10.339499999999999</v>
      </c>
      <c r="K10" s="66">
        <f>RANK(J10,J$8:J$10,0)</f>
        <v>2</v>
      </c>
      <c r="L10" s="65">
        <f>VLOOKUP($A10,'Return Data'!$B$7:$R$2700,17,0)</f>
        <v>3.4285999999999999</v>
      </c>
      <c r="M10" s="66">
        <f>RANK(L10,L$8:L$10,0)</f>
        <v>3</v>
      </c>
      <c r="N10" s="65">
        <f>VLOOKUP($A10,'Return Data'!$B$7:$R$2700,14,0)</f>
        <v>-0.64180000000000004</v>
      </c>
      <c r="O10" s="66">
        <f>RANK(N10,N$8:N$10,0)</f>
        <v>3</v>
      </c>
      <c r="P10" s="65">
        <f>VLOOKUP($A10,'Return Data'!$B$7:$R$2700,15,0)</f>
        <v>5.2446999999999999</v>
      </c>
      <c r="Q10" s="66">
        <f>RANK(P10,P$8:P$10,0)</f>
        <v>3</v>
      </c>
      <c r="R10" s="65">
        <f>VLOOKUP($A10,'Return Data'!$B$7:$R$2700,16,0)</f>
        <v>8.6346000000000007</v>
      </c>
      <c r="S10" s="67">
        <f>RANK(R10,R$8:R$10,0)</f>
        <v>3</v>
      </c>
    </row>
    <row r="11" spans="1:20" x14ac:dyDescent="0.3">
      <c r="A11" s="69"/>
      <c r="B11" s="70"/>
      <c r="C11" s="70"/>
      <c r="D11" s="71"/>
      <c r="E11" s="70"/>
      <c r="F11" s="71"/>
      <c r="G11" s="70"/>
      <c r="H11" s="71"/>
      <c r="I11" s="70"/>
      <c r="J11" s="71"/>
      <c r="K11" s="70"/>
      <c r="L11" s="71"/>
      <c r="M11" s="70"/>
      <c r="N11" s="71"/>
      <c r="O11" s="70"/>
      <c r="P11" s="71"/>
      <c r="Q11" s="70"/>
      <c r="R11" s="71"/>
      <c r="S11" s="72"/>
    </row>
    <row r="12" spans="1:20" x14ac:dyDescent="0.3">
      <c r="A12" s="73" t="s">
        <v>27</v>
      </c>
      <c r="B12" s="74"/>
      <c r="C12" s="74"/>
      <c r="D12" s="75">
        <f>AVERAGE(D8:D10)</f>
        <v>12.649900000000001</v>
      </c>
      <c r="E12" s="74"/>
      <c r="F12" s="75">
        <f>AVERAGE(F8:F10)</f>
        <v>33.26</v>
      </c>
      <c r="G12" s="74"/>
      <c r="H12" s="75">
        <f>AVERAGE(H8:H10)</f>
        <v>0.31896666666666662</v>
      </c>
      <c r="I12" s="74"/>
      <c r="J12" s="75">
        <f>AVERAGE(J8:J10)</f>
        <v>9.4687000000000001</v>
      </c>
      <c r="K12" s="74"/>
      <c r="L12" s="75">
        <f>AVERAGE(L8:L10)</f>
        <v>6.5095999999999998</v>
      </c>
      <c r="M12" s="74"/>
      <c r="N12" s="75">
        <f>AVERAGE(N8:N10)</f>
        <v>4.410566666666667</v>
      </c>
      <c r="O12" s="74"/>
      <c r="P12" s="75">
        <f>AVERAGE(P8:P10)</f>
        <v>9.5788333333333338</v>
      </c>
      <c r="Q12" s="74"/>
      <c r="R12" s="75">
        <f>AVERAGE(R8:R10)</f>
        <v>12.582733333333332</v>
      </c>
      <c r="S12" s="76"/>
    </row>
    <row r="13" spans="1:20" x14ac:dyDescent="0.3">
      <c r="A13" s="73" t="s">
        <v>28</v>
      </c>
      <c r="B13" s="74"/>
      <c r="C13" s="74"/>
      <c r="D13" s="75">
        <f>MIN(D8:D10)</f>
        <v>10.5855</v>
      </c>
      <c r="E13" s="74"/>
      <c r="F13" s="75">
        <f>MIN(F8:F10)</f>
        <v>31.782900000000001</v>
      </c>
      <c r="G13" s="74"/>
      <c r="H13" s="75">
        <f>MIN(H8:H10)</f>
        <v>-1.7168000000000001</v>
      </c>
      <c r="I13" s="74"/>
      <c r="J13" s="75">
        <f>MIN(J8:J10)</f>
        <v>6.7350000000000003</v>
      </c>
      <c r="K13" s="74"/>
      <c r="L13" s="75">
        <f>MIN(L8:L10)</f>
        <v>3.4285999999999999</v>
      </c>
      <c r="M13" s="74"/>
      <c r="N13" s="75">
        <f>MIN(N8:N10)</f>
        <v>-0.64180000000000004</v>
      </c>
      <c r="O13" s="74"/>
      <c r="P13" s="75">
        <f>MIN(P8:P10)</f>
        <v>5.2446999999999999</v>
      </c>
      <c r="Q13" s="74"/>
      <c r="R13" s="75">
        <f>MIN(R8:R10)</f>
        <v>8.6346000000000007</v>
      </c>
      <c r="S13" s="76"/>
    </row>
    <row r="14" spans="1:20" ht="15" thickBot="1" x14ac:dyDescent="0.35">
      <c r="A14" s="77" t="s">
        <v>29</v>
      </c>
      <c r="B14" s="78"/>
      <c r="C14" s="78"/>
      <c r="D14" s="79">
        <f>MAX(D8:D10)</f>
        <v>14.4026</v>
      </c>
      <c r="E14" s="78"/>
      <c r="F14" s="79">
        <f>MAX(F8:F10)</f>
        <v>34.624099999999999</v>
      </c>
      <c r="G14" s="78"/>
      <c r="H14" s="79">
        <f>MAX(H8:H10)</f>
        <v>1.5568</v>
      </c>
      <c r="I14" s="78"/>
      <c r="J14" s="79">
        <f>MAX(J8:J10)</f>
        <v>11.3316</v>
      </c>
      <c r="K14" s="78"/>
      <c r="L14" s="79">
        <f>MAX(L8:L10)</f>
        <v>8.2383000000000006</v>
      </c>
      <c r="M14" s="78"/>
      <c r="N14" s="79">
        <f>MAX(N8:N10)</f>
        <v>6.9610000000000003</v>
      </c>
      <c r="O14" s="78"/>
      <c r="P14" s="79">
        <f>MAX(P8:P10)</f>
        <v>12.2784</v>
      </c>
      <c r="Q14" s="78"/>
      <c r="R14" s="79">
        <f>MAX(R8:R10)</f>
        <v>16.1495</v>
      </c>
      <c r="S14" s="80"/>
    </row>
    <row r="15" spans="1:20" x14ac:dyDescent="0.3">
      <c r="A15" s="112" t="s">
        <v>433</v>
      </c>
    </row>
    <row r="16" spans="1:20" x14ac:dyDescent="0.3">
      <c r="A16" s="14" t="s">
        <v>340</v>
      </c>
    </row>
  </sheetData>
  <sheetProtection algorithmName="SHA-512" hashValue="or2DOAFtVreGSKpxNIWA/UeyTirqUoPp1JFukaGtwoRKe+WDrXVJPjJlXWf+mzzMV9DCvSN8GX0po60KX/zxHw==" saltValue="zJPsg6Esfnva7WrVt2aYE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AFA2CDA9-A616-40D8-A3FE-50C5DF5A16AF}"/>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D35AE8-9F66-42DF-91EE-87DE4CDBE9EE}">
  <sheetPr codeName="Sheet32"/>
  <dimension ref="A1:T1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8" t="s">
        <v>347</v>
      </c>
    </row>
    <row r="3" spans="1:20" ht="15" thickBot="1" x14ac:dyDescent="0.35">
      <c r="A3" s="149"/>
    </row>
    <row r="4" spans="1:20" ht="15" thickBot="1" x14ac:dyDescent="0.35"/>
    <row r="5" spans="1:20" x14ac:dyDescent="0.3">
      <c r="A5" s="29" t="s">
        <v>1664</v>
      </c>
      <c r="B5" s="146" t="s">
        <v>8</v>
      </c>
      <c r="C5" s="146" t="s">
        <v>9</v>
      </c>
      <c r="D5" s="152" t="s">
        <v>1</v>
      </c>
      <c r="E5" s="152"/>
      <c r="F5" s="152" t="s">
        <v>2</v>
      </c>
      <c r="G5" s="152"/>
      <c r="H5" s="152" t="s">
        <v>3</v>
      </c>
      <c r="I5" s="152"/>
      <c r="J5" s="152" t="s">
        <v>4</v>
      </c>
      <c r="K5" s="152"/>
      <c r="L5" s="152" t="s">
        <v>382</v>
      </c>
      <c r="M5" s="152"/>
      <c r="N5" s="152" t="s">
        <v>5</v>
      </c>
      <c r="O5" s="152"/>
      <c r="P5" s="152" t="s">
        <v>6</v>
      </c>
      <c r="Q5" s="152"/>
      <c r="R5" s="150" t="s">
        <v>46</v>
      </c>
      <c r="S5" s="151"/>
      <c r="T5" s="12"/>
    </row>
    <row r="6" spans="1:20" x14ac:dyDescent="0.3">
      <c r="A6" s="17" t="s">
        <v>7</v>
      </c>
      <c r="B6" s="147"/>
      <c r="C6" s="147"/>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616</v>
      </c>
      <c r="B8" s="64">
        <f>VLOOKUP($A8,'Return Data'!$B$7:$R$2700,3,0)</f>
        <v>44118</v>
      </c>
      <c r="C8" s="65">
        <f>VLOOKUP($A8,'Return Data'!$B$7:$R$2700,4,0)</f>
        <v>50.68</v>
      </c>
      <c r="D8" s="65">
        <f>VLOOKUP($A8,'Return Data'!$B$7:$R$2700,10,0)</f>
        <v>10.245799999999999</v>
      </c>
      <c r="E8" s="66">
        <f>RANK(D8,D$8:D$10,0)</f>
        <v>3</v>
      </c>
      <c r="F8" s="65">
        <f>VLOOKUP($A8,'Return Data'!$B$7:$R$2700,11,0)</f>
        <v>30.989899999999999</v>
      </c>
      <c r="G8" s="66">
        <f>RANK(F8,F$8:F$10,0)</f>
        <v>3</v>
      </c>
      <c r="H8" s="65">
        <f>VLOOKUP($A8,'Return Data'!$B$7:$R$2700,12,0)</f>
        <v>0.6754</v>
      </c>
      <c r="I8" s="66">
        <f>RANK(H8,H$8:H$10,0)</f>
        <v>2</v>
      </c>
      <c r="J8" s="65">
        <f>VLOOKUP($A8,'Return Data'!$B$7:$R$2700,13,0)</f>
        <v>10.078200000000001</v>
      </c>
      <c r="K8" s="66">
        <f>RANK(J8,J$8:J$10,0)</f>
        <v>1</v>
      </c>
      <c r="L8" s="65">
        <f>VLOOKUP($A8,'Return Data'!$B$7:$R$2700,17,0)</f>
        <v>6.6539999999999999</v>
      </c>
      <c r="M8" s="66">
        <f>RANK(L8,L$8:L$10,0)</f>
        <v>2</v>
      </c>
      <c r="N8" s="65">
        <f>VLOOKUP($A8,'Return Data'!$B$7:$R$2700,14,0)</f>
        <v>5.62</v>
      </c>
      <c r="O8" s="66">
        <f>RANK(N8,N$8:N$10,0)</f>
        <v>1</v>
      </c>
      <c r="P8" s="65">
        <f>VLOOKUP($A8,'Return Data'!$B$7:$R$2700,15,0)</f>
        <v>10.721</v>
      </c>
      <c r="Q8" s="66">
        <f>RANK(P8,P$8:P$10,0)</f>
        <v>1</v>
      </c>
      <c r="R8" s="65">
        <f>VLOOKUP($A8,'Return Data'!$B$7:$R$2700,16,0)</f>
        <v>12.7537</v>
      </c>
      <c r="S8" s="67">
        <f>RANK(R8,R$8:R$10,0)</f>
        <v>2</v>
      </c>
    </row>
    <row r="9" spans="1:20" x14ac:dyDescent="0.3">
      <c r="A9" s="63" t="s">
        <v>618</v>
      </c>
      <c r="B9" s="64">
        <f>VLOOKUP($A9,'Return Data'!$B$7:$R$2700,3,0)</f>
        <v>44118</v>
      </c>
      <c r="C9" s="65">
        <f>VLOOKUP($A9,'Return Data'!$B$7:$R$2700,4,0)</f>
        <v>54.767000000000003</v>
      </c>
      <c r="D9" s="65">
        <f>VLOOKUP($A9,'Return Data'!$B$7:$R$2700,10,0)</f>
        <v>12.578099999999999</v>
      </c>
      <c r="E9" s="66">
        <f>RANK(D9,D$8:D$10,0)</f>
        <v>2</v>
      </c>
      <c r="F9" s="65">
        <f>VLOOKUP($A9,'Return Data'!$B$7:$R$2700,11,0)</f>
        <v>32.4666</v>
      </c>
      <c r="G9" s="66">
        <f>RANK(F9,F$8:F$10,0)</f>
        <v>2</v>
      </c>
      <c r="H9" s="65">
        <f>VLOOKUP($A9,'Return Data'!$B$7:$R$2700,12,0)</f>
        <v>-2.6918000000000002</v>
      </c>
      <c r="I9" s="66">
        <f>RANK(H9,H$8:H$10,0)</f>
        <v>3</v>
      </c>
      <c r="J9" s="65">
        <f>VLOOKUP($A9,'Return Data'!$B$7:$R$2700,13,0)</f>
        <v>5.3190999999999997</v>
      </c>
      <c r="K9" s="66">
        <f>RANK(J9,J$8:J$10,0)</f>
        <v>3</v>
      </c>
      <c r="L9" s="65">
        <f>VLOOKUP($A9,'Return Data'!$B$7:$R$2700,17,0)</f>
        <v>6.7502000000000004</v>
      </c>
      <c r="M9" s="66">
        <f>RANK(L9,L$8:L$10,0)</f>
        <v>1</v>
      </c>
      <c r="N9" s="65">
        <f>VLOOKUP($A9,'Return Data'!$B$7:$R$2700,14,0)</f>
        <v>5.5237999999999996</v>
      </c>
      <c r="O9" s="66">
        <f>RANK(N9,N$8:N$10,0)</f>
        <v>2</v>
      </c>
      <c r="P9" s="65">
        <f>VLOOKUP($A9,'Return Data'!$B$7:$R$2700,15,0)</f>
        <v>9.5714000000000006</v>
      </c>
      <c r="Q9" s="66">
        <f>RANK(P9,P$8:P$10,0)</f>
        <v>2</v>
      </c>
      <c r="R9" s="65">
        <f>VLOOKUP($A9,'Return Data'!$B$7:$R$2700,16,0)</f>
        <v>11.8148</v>
      </c>
      <c r="S9" s="67">
        <f>RANK(R9,R$8:R$10,0)</f>
        <v>3</v>
      </c>
    </row>
    <row r="10" spans="1:20" x14ac:dyDescent="0.3">
      <c r="A10" s="63" t="s">
        <v>621</v>
      </c>
      <c r="B10" s="64">
        <f>VLOOKUP($A10,'Return Data'!$B$7:$R$2700,3,0)</f>
        <v>44118</v>
      </c>
      <c r="C10" s="65">
        <f>VLOOKUP($A10,'Return Data'!$B$7:$R$2700,4,0)</f>
        <v>273.22062180612102</v>
      </c>
      <c r="D10" s="65">
        <f>VLOOKUP($A10,'Return Data'!$B$7:$R$2700,10,0)</f>
        <v>14.229699999999999</v>
      </c>
      <c r="E10" s="66">
        <f>RANK(D10,D$8:D$10,0)</f>
        <v>1</v>
      </c>
      <c r="F10" s="65">
        <f>VLOOKUP($A10,'Return Data'!$B$7:$R$2700,11,0)</f>
        <v>34.2194</v>
      </c>
      <c r="G10" s="66">
        <f>RANK(F10,F$8:F$10,0)</f>
        <v>1</v>
      </c>
      <c r="H10" s="65">
        <f>VLOOKUP($A10,'Return Data'!$B$7:$R$2700,12,0)</f>
        <v>0.69</v>
      </c>
      <c r="I10" s="66">
        <f>RANK(H10,H$8:H$10,0)</f>
        <v>1</v>
      </c>
      <c r="J10" s="65">
        <f>VLOOKUP($A10,'Return Data'!$B$7:$R$2700,13,0)</f>
        <v>9.7027999999999999</v>
      </c>
      <c r="K10" s="66">
        <f>RANK(J10,J$8:J$10,0)</f>
        <v>2</v>
      </c>
      <c r="L10" s="65">
        <f>VLOOKUP($A10,'Return Data'!$B$7:$R$2700,17,0)</f>
        <v>2.831</v>
      </c>
      <c r="M10" s="66">
        <f>RANK(L10,L$8:L$10,0)</f>
        <v>3</v>
      </c>
      <c r="N10" s="65">
        <f>VLOOKUP($A10,'Return Data'!$B$7:$R$2700,14,0)</f>
        <v>-1.2850999999999999</v>
      </c>
      <c r="O10" s="66">
        <f>RANK(N10,N$8:N$10,0)</f>
        <v>3</v>
      </c>
      <c r="P10" s="65">
        <f>VLOOKUP($A10,'Return Data'!$B$7:$R$2700,15,0)</f>
        <v>4.5605000000000002</v>
      </c>
      <c r="Q10" s="66">
        <f>RANK(P10,P$8:P$10,0)</f>
        <v>3</v>
      </c>
      <c r="R10" s="65">
        <f>VLOOKUP($A10,'Return Data'!$B$7:$R$2700,16,0)</f>
        <v>16.805599999999998</v>
      </c>
      <c r="S10" s="67">
        <f>RANK(R10,R$8:R$10,0)</f>
        <v>1</v>
      </c>
    </row>
    <row r="11" spans="1:20" x14ac:dyDescent="0.3">
      <c r="A11" s="69"/>
      <c r="B11" s="70"/>
      <c r="C11" s="70"/>
      <c r="D11" s="71"/>
      <c r="E11" s="70"/>
      <c r="F11" s="71"/>
      <c r="G11" s="70"/>
      <c r="H11" s="71"/>
      <c r="I11" s="70"/>
      <c r="J11" s="71"/>
      <c r="K11" s="70"/>
      <c r="L11" s="71"/>
      <c r="M11" s="70"/>
      <c r="N11" s="71"/>
      <c r="O11" s="70"/>
      <c r="P11" s="71"/>
      <c r="Q11" s="70"/>
      <c r="R11" s="71"/>
      <c r="S11" s="72"/>
    </row>
    <row r="12" spans="1:20" x14ac:dyDescent="0.3">
      <c r="A12" s="73" t="s">
        <v>27</v>
      </c>
      <c r="B12" s="74"/>
      <c r="C12" s="74"/>
      <c r="D12" s="75">
        <f>AVERAGE(D8:D10)</f>
        <v>12.351199999999999</v>
      </c>
      <c r="E12" s="74"/>
      <c r="F12" s="75">
        <f>AVERAGE(F8:F10)</f>
        <v>32.558633333333333</v>
      </c>
      <c r="G12" s="74"/>
      <c r="H12" s="75">
        <f>AVERAGE(H8:H10)</f>
        <v>-0.44213333333333332</v>
      </c>
      <c r="I12" s="74"/>
      <c r="J12" s="75">
        <f>AVERAGE(J8:J10)</f>
        <v>8.3666999999999998</v>
      </c>
      <c r="K12" s="74"/>
      <c r="L12" s="75">
        <f>AVERAGE(L8:L10)</f>
        <v>5.4117333333333333</v>
      </c>
      <c r="M12" s="74"/>
      <c r="N12" s="75">
        <f>AVERAGE(N8:N10)</f>
        <v>3.2862333333333331</v>
      </c>
      <c r="O12" s="74"/>
      <c r="P12" s="75">
        <f>AVERAGE(P8:P10)</f>
        <v>8.2843</v>
      </c>
      <c r="Q12" s="74"/>
      <c r="R12" s="75">
        <f>AVERAGE(R8:R10)</f>
        <v>13.791366666666667</v>
      </c>
      <c r="S12" s="76"/>
    </row>
    <row r="13" spans="1:20" x14ac:dyDescent="0.3">
      <c r="A13" s="73" t="s">
        <v>28</v>
      </c>
      <c r="B13" s="74"/>
      <c r="C13" s="74"/>
      <c r="D13" s="75">
        <f>MIN(D8:D10)</f>
        <v>10.245799999999999</v>
      </c>
      <c r="E13" s="74"/>
      <c r="F13" s="75">
        <f>MIN(F8:F10)</f>
        <v>30.989899999999999</v>
      </c>
      <c r="G13" s="74"/>
      <c r="H13" s="75">
        <f>MIN(H8:H10)</f>
        <v>-2.6918000000000002</v>
      </c>
      <c r="I13" s="74"/>
      <c r="J13" s="75">
        <f>MIN(J8:J10)</f>
        <v>5.3190999999999997</v>
      </c>
      <c r="K13" s="74"/>
      <c r="L13" s="75">
        <f>MIN(L8:L10)</f>
        <v>2.831</v>
      </c>
      <c r="M13" s="74"/>
      <c r="N13" s="75">
        <f>MIN(N8:N10)</f>
        <v>-1.2850999999999999</v>
      </c>
      <c r="O13" s="74"/>
      <c r="P13" s="75">
        <f>MIN(P8:P10)</f>
        <v>4.5605000000000002</v>
      </c>
      <c r="Q13" s="74"/>
      <c r="R13" s="75">
        <f>MIN(R8:R10)</f>
        <v>11.8148</v>
      </c>
      <c r="S13" s="76"/>
    </row>
    <row r="14" spans="1:20" ht="15" thickBot="1" x14ac:dyDescent="0.35">
      <c r="A14" s="77" t="s">
        <v>29</v>
      </c>
      <c r="B14" s="78"/>
      <c r="C14" s="78"/>
      <c r="D14" s="79">
        <f>MAX(D8:D10)</f>
        <v>14.229699999999999</v>
      </c>
      <c r="E14" s="78"/>
      <c r="F14" s="79">
        <f>MAX(F8:F10)</f>
        <v>34.2194</v>
      </c>
      <c r="G14" s="78"/>
      <c r="H14" s="79">
        <f>MAX(H8:H10)</f>
        <v>0.69</v>
      </c>
      <c r="I14" s="78"/>
      <c r="J14" s="79">
        <f>MAX(J8:J10)</f>
        <v>10.078200000000001</v>
      </c>
      <c r="K14" s="78"/>
      <c r="L14" s="79">
        <f>MAX(L8:L10)</f>
        <v>6.7502000000000004</v>
      </c>
      <c r="M14" s="78"/>
      <c r="N14" s="79">
        <f>MAX(N8:N10)</f>
        <v>5.62</v>
      </c>
      <c r="O14" s="78"/>
      <c r="P14" s="79">
        <f>MAX(P8:P10)</f>
        <v>10.721</v>
      </c>
      <c r="Q14" s="78"/>
      <c r="R14" s="79">
        <f>MAX(R8:R10)</f>
        <v>16.805599999999998</v>
      </c>
      <c r="S14" s="80"/>
    </row>
    <row r="15" spans="1:20" x14ac:dyDescent="0.3">
      <c r="A15" s="112" t="s">
        <v>433</v>
      </c>
    </row>
    <row r="16" spans="1:20" x14ac:dyDescent="0.3">
      <c r="A16" s="14" t="s">
        <v>340</v>
      </c>
    </row>
  </sheetData>
  <sheetProtection algorithmName="SHA-512" hashValue="3M+GUWCRgFU8i2pMqkUDIZuL3A7fJdlfjvK8zwV13rZDxCUSbliDZ0/M8v45sLCvHMj1DzSJxssoct+kaE5mEQ==" saltValue="n8eTt3meNqkNucytfCXJS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5326EF56-EA74-463B-80AF-25117A64E61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S29"/>
  <sheetViews>
    <sheetView showRowColHeaders="0" zoomScaleNormal="10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9.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19" ht="15" thickBot="1" x14ac:dyDescent="0.35"/>
    <row r="2" spans="1:19" x14ac:dyDescent="0.3">
      <c r="A2" s="148" t="s">
        <v>347</v>
      </c>
    </row>
    <row r="3" spans="1:19" ht="15" thickBot="1" x14ac:dyDescent="0.35">
      <c r="A3" s="149"/>
    </row>
    <row r="4" spans="1:19" ht="15" thickBot="1" x14ac:dyDescent="0.35">
      <c r="A4" s="1"/>
      <c r="B4" s="2"/>
      <c r="C4" s="2"/>
      <c r="D4" s="2"/>
      <c r="E4" s="2"/>
      <c r="F4" s="2"/>
      <c r="G4" s="2"/>
      <c r="H4" s="2"/>
      <c r="I4" s="2"/>
      <c r="J4" s="2"/>
      <c r="K4" s="2"/>
      <c r="L4" s="2"/>
      <c r="M4" s="2"/>
      <c r="N4" s="2"/>
      <c r="O4" s="2"/>
      <c r="P4" s="2"/>
      <c r="Q4" s="2"/>
      <c r="R4" s="2"/>
      <c r="S4" s="2"/>
    </row>
    <row r="5" spans="1:19" s="12" customFormat="1" x14ac:dyDescent="0.3">
      <c r="A5" s="29" t="s">
        <v>341</v>
      </c>
      <c r="B5" s="146" t="s">
        <v>8</v>
      </c>
      <c r="C5" s="146" t="s">
        <v>9</v>
      </c>
      <c r="D5" s="152" t="s">
        <v>1</v>
      </c>
      <c r="E5" s="152"/>
      <c r="F5" s="152" t="s">
        <v>2</v>
      </c>
      <c r="G5" s="152"/>
      <c r="H5" s="152" t="s">
        <v>3</v>
      </c>
      <c r="I5" s="152"/>
      <c r="J5" s="152" t="s">
        <v>4</v>
      </c>
      <c r="K5" s="152"/>
      <c r="L5" s="152" t="s">
        <v>382</v>
      </c>
      <c r="M5" s="152"/>
      <c r="N5" s="152" t="s">
        <v>5</v>
      </c>
      <c r="O5" s="152"/>
      <c r="P5" s="152" t="s">
        <v>6</v>
      </c>
      <c r="Q5" s="152"/>
      <c r="R5" s="150" t="s">
        <v>46</v>
      </c>
      <c r="S5" s="151"/>
    </row>
    <row r="6" spans="1:19" s="12" customFormat="1" x14ac:dyDescent="0.3">
      <c r="A6" s="17" t="s">
        <v>7</v>
      </c>
      <c r="B6" s="147"/>
      <c r="C6" s="147"/>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row>
    <row r="7" spans="1:19" s="12" customFormat="1" x14ac:dyDescent="0.3">
      <c r="A7" s="19"/>
      <c r="B7" s="11"/>
      <c r="C7" s="11"/>
      <c r="D7" s="11"/>
      <c r="E7" s="11"/>
      <c r="F7" s="11"/>
      <c r="G7" s="11"/>
      <c r="H7" s="11"/>
      <c r="I7" s="11"/>
      <c r="J7" s="11"/>
      <c r="K7" s="11"/>
      <c r="L7" s="11"/>
      <c r="M7" s="11"/>
      <c r="N7" s="11"/>
      <c r="O7" s="11"/>
      <c r="P7" s="11"/>
      <c r="Q7" s="11"/>
      <c r="R7" s="11"/>
      <c r="S7" s="20"/>
    </row>
    <row r="8" spans="1:19" s="68" customFormat="1" x14ac:dyDescent="0.3">
      <c r="A8" s="63" t="s">
        <v>11</v>
      </c>
      <c r="B8" s="64">
        <f>VLOOKUP($A8,'Return Data'!$B$7:$R$2700,3,0)</f>
        <v>44118</v>
      </c>
      <c r="C8" s="65">
        <f>VLOOKUP($A8,'Return Data'!$B$7:$R$2700,4,0)</f>
        <v>48.679400000000001</v>
      </c>
      <c r="D8" s="65">
        <f>VLOOKUP($A8,'Return Data'!$B$7:$R$2700,10,0)</f>
        <v>14.138299999999999</v>
      </c>
      <c r="E8" s="66">
        <f>RANK(D8,D$8:D$23,0)</f>
        <v>5</v>
      </c>
      <c r="F8" s="65">
        <f>VLOOKUP($A8,'Return Data'!$B$7:$R$2700,11,0)</f>
        <v>29.401399999999999</v>
      </c>
      <c r="G8" s="66">
        <f>RANK(F8,F$8:F$23,0)</f>
        <v>9</v>
      </c>
      <c r="H8" s="65">
        <f>VLOOKUP($A8,'Return Data'!$B$7:$R$2700,12,0)</f>
        <v>-5.4775999999999998</v>
      </c>
      <c r="I8" s="66">
        <f>RANK(H8,H$8:H$23,0)</f>
        <v>13</v>
      </c>
      <c r="J8" s="65">
        <f>VLOOKUP($A8,'Return Data'!$B$7:$R$2700,13,0)</f>
        <v>2.2553999999999998</v>
      </c>
      <c r="K8" s="66">
        <f>RANK(J8,J$8:J$23,0)</f>
        <v>13</v>
      </c>
      <c r="L8" s="65">
        <f>VLOOKUP($A8,'Return Data'!$B$7:$R$2700,17,0)</f>
        <v>-4.5061999999999998</v>
      </c>
      <c r="M8" s="66">
        <f>RANK(L8,L$8:L$23,0)</f>
        <v>15</v>
      </c>
      <c r="N8" s="65">
        <f>VLOOKUP($A8,'Return Data'!$B$7:$R$2700,14,0)</f>
        <v>-9.0952999999999999</v>
      </c>
      <c r="O8" s="66">
        <f>RANK(N8,N$8:N$23,0)</f>
        <v>12</v>
      </c>
      <c r="P8" s="65">
        <f>VLOOKUP($A8,'Return Data'!$B$7:$R$2700,15,0)</f>
        <v>4.2789000000000001</v>
      </c>
      <c r="Q8" s="66">
        <f>RANK(P8,P$8:P$23,0)</f>
        <v>10</v>
      </c>
      <c r="R8" s="65">
        <f>VLOOKUP($A8,'Return Data'!$B$7:$R$2700,16,0)</f>
        <v>13.2745</v>
      </c>
      <c r="S8" s="67">
        <f>RANK(R8,R$8:R$23,0)</f>
        <v>4</v>
      </c>
    </row>
    <row r="9" spans="1:19" s="68" customFormat="1" x14ac:dyDescent="0.3">
      <c r="A9" s="63" t="s">
        <v>12</v>
      </c>
      <c r="B9" s="64">
        <f>VLOOKUP($A9,'Return Data'!$B$7:$R$2700,3,0)</f>
        <v>44118</v>
      </c>
      <c r="C9" s="65">
        <f>VLOOKUP($A9,'Return Data'!$B$7:$R$2700,4,0)</f>
        <v>297.79300000000001</v>
      </c>
      <c r="D9" s="65">
        <f>VLOOKUP($A9,'Return Data'!$B$7:$R$2700,10,0)</f>
        <v>14.5463</v>
      </c>
      <c r="E9" s="66">
        <f t="shared" ref="E9:E23" si="0">RANK(D9,D$8:D$23,0)</f>
        <v>4</v>
      </c>
      <c r="F9" s="65">
        <f>VLOOKUP($A9,'Return Data'!$B$7:$R$2700,11,0)</f>
        <v>33.9895</v>
      </c>
      <c r="G9" s="66">
        <f t="shared" ref="G9:I9" si="1">RANK(F9,F$8:F$23,0)</f>
        <v>3</v>
      </c>
      <c r="H9" s="65">
        <f>VLOOKUP($A9,'Return Data'!$B$7:$R$2700,12,0)</f>
        <v>-3.5245000000000002</v>
      </c>
      <c r="I9" s="66">
        <f t="shared" si="1"/>
        <v>8</v>
      </c>
      <c r="J9" s="65">
        <f>VLOOKUP($A9,'Return Data'!$B$7:$R$2700,13,0)</f>
        <v>4.5284000000000004</v>
      </c>
      <c r="K9" s="66">
        <f t="shared" ref="K9" si="2">RANK(J9,J$8:J$23,0)</f>
        <v>7</v>
      </c>
      <c r="L9" s="65">
        <f>VLOOKUP($A9,'Return Data'!$B$7:$R$2700,17,0)</f>
        <v>1.2485999999999999</v>
      </c>
      <c r="M9" s="66">
        <f t="shared" ref="M9" si="3">RANK(L9,L$8:L$23,0)</f>
        <v>10</v>
      </c>
      <c r="N9" s="65">
        <f>VLOOKUP($A9,'Return Data'!$B$7:$R$2700,14,0)</f>
        <v>1.2689999999999999</v>
      </c>
      <c r="O9" s="66">
        <f>RANK(N9,N$8:N$23,0)</f>
        <v>5</v>
      </c>
      <c r="P9" s="65">
        <f>VLOOKUP($A9,'Return Data'!$B$7:$R$2700,15,0)</f>
        <v>8.1103000000000005</v>
      </c>
      <c r="Q9" s="66">
        <f t="shared" ref="Q9:S23" si="4">RANK(P9,P$8:P$23,0)</f>
        <v>4</v>
      </c>
      <c r="R9" s="65">
        <f>VLOOKUP($A9,'Return Data'!$B$7:$R$2700,16,0)</f>
        <v>12.765499999999999</v>
      </c>
      <c r="S9" s="67">
        <f t="shared" si="4"/>
        <v>5</v>
      </c>
    </row>
    <row r="10" spans="1:19" s="68" customFormat="1" x14ac:dyDescent="0.3">
      <c r="A10" s="63" t="s">
        <v>13</v>
      </c>
      <c r="B10" s="64">
        <f>VLOOKUP($A10,'Return Data'!$B$7:$R$2700,3,0)</f>
        <v>44118</v>
      </c>
      <c r="C10" s="65">
        <f>VLOOKUP($A10,'Return Data'!$B$7:$R$2700,4,0)</f>
        <v>159.16</v>
      </c>
      <c r="D10" s="65">
        <f>VLOOKUP($A10,'Return Data'!$B$7:$R$2700,10,0)</f>
        <v>8.3901000000000003</v>
      </c>
      <c r="E10" s="66">
        <f t="shared" si="0"/>
        <v>15</v>
      </c>
      <c r="F10" s="65">
        <f>VLOOKUP($A10,'Return Data'!$B$7:$R$2700,11,0)</f>
        <v>28.045100000000001</v>
      </c>
      <c r="G10" s="66">
        <f t="shared" ref="G10:I10" si="5">RANK(F10,F$8:F$23,0)</f>
        <v>10</v>
      </c>
      <c r="H10" s="65">
        <f>VLOOKUP($A10,'Return Data'!$B$7:$R$2700,12,0)</f>
        <v>2.3010999999999999</v>
      </c>
      <c r="I10" s="66">
        <f t="shared" si="5"/>
        <v>1</v>
      </c>
      <c r="J10" s="65">
        <f>VLOOKUP($A10,'Return Data'!$B$7:$R$2700,13,0)</f>
        <v>8.6936</v>
      </c>
      <c r="K10" s="66">
        <f t="shared" ref="K10" si="6">RANK(J10,J$8:J$23,0)</f>
        <v>2</v>
      </c>
      <c r="L10" s="65">
        <f>VLOOKUP($A10,'Return Data'!$B$7:$R$2700,17,0)</f>
        <v>3.1223000000000001</v>
      </c>
      <c r="M10" s="66">
        <f t="shared" ref="M10" si="7">RANK(L10,L$8:L$23,0)</f>
        <v>8</v>
      </c>
      <c r="N10" s="65">
        <f>VLOOKUP($A10,'Return Data'!$B$7:$R$2700,14,0)</f>
        <v>3.1297999999999999</v>
      </c>
      <c r="O10" s="66">
        <f>RANK(N10,N$8:N$23,0)</f>
        <v>2</v>
      </c>
      <c r="P10" s="65">
        <f>VLOOKUP($A10,'Return Data'!$B$7:$R$2700,15,0)</f>
        <v>6.4192</v>
      </c>
      <c r="Q10" s="66">
        <f t="shared" si="4"/>
        <v>8</v>
      </c>
      <c r="R10" s="65">
        <f>VLOOKUP($A10,'Return Data'!$B$7:$R$2700,16,0)</f>
        <v>13.827299999999999</v>
      </c>
      <c r="S10" s="67">
        <f t="shared" si="4"/>
        <v>3</v>
      </c>
    </row>
    <row r="11" spans="1:19" s="68" customFormat="1" x14ac:dyDescent="0.3">
      <c r="A11" s="63" t="s">
        <v>14</v>
      </c>
      <c r="B11" s="64">
        <f>VLOOKUP($A11,'Return Data'!$B$7:$R$2700,3,0)</f>
        <v>44118</v>
      </c>
      <c r="C11" s="65">
        <f>VLOOKUP($A11,'Return Data'!$B$7:$R$2700,4,0)</f>
        <v>10.6</v>
      </c>
      <c r="D11" s="65">
        <f>VLOOKUP($A11,'Return Data'!$B$7:$R$2700,10,0)</f>
        <v>11.814299999999999</v>
      </c>
      <c r="E11" s="66">
        <f t="shared" si="0"/>
        <v>9</v>
      </c>
      <c r="F11" s="65">
        <f>VLOOKUP($A11,'Return Data'!$B$7:$R$2700,11,0)</f>
        <v>27.864899999999999</v>
      </c>
      <c r="G11" s="66">
        <f t="shared" ref="G11:I11" si="8">RANK(F11,F$8:F$23,0)</f>
        <v>11</v>
      </c>
      <c r="H11" s="65">
        <f>VLOOKUP($A11,'Return Data'!$B$7:$R$2700,12,0)</f>
        <v>-3.2847</v>
      </c>
      <c r="I11" s="66">
        <f t="shared" si="8"/>
        <v>6</v>
      </c>
      <c r="J11" s="65">
        <f>VLOOKUP($A11,'Return Data'!$B$7:$R$2700,13,0)</f>
        <v>4.4335000000000004</v>
      </c>
      <c r="K11" s="66">
        <f t="shared" ref="K11" si="9">RANK(J11,J$8:J$23,0)</f>
        <v>8</v>
      </c>
      <c r="L11" s="65">
        <f>VLOOKUP($A11,'Return Data'!$B$7:$R$2700,17,0)</f>
        <v>2.7395999999999998</v>
      </c>
      <c r="M11" s="66">
        <f t="shared" ref="M11" si="10">RANK(L11,L$8:L$23,0)</f>
        <v>9</v>
      </c>
      <c r="N11" s="65"/>
      <c r="O11" s="66"/>
      <c r="P11" s="65"/>
      <c r="Q11" s="66"/>
      <c r="R11" s="65">
        <f>VLOOKUP($A11,'Return Data'!$B$7:$R$2700,16,0)</f>
        <v>2.7427999999999999</v>
      </c>
      <c r="S11" s="67">
        <f t="shared" si="4"/>
        <v>14</v>
      </c>
    </row>
    <row r="12" spans="1:19" s="68" customFormat="1" x14ac:dyDescent="0.3">
      <c r="A12" s="63" t="s">
        <v>15</v>
      </c>
      <c r="B12" s="64">
        <f>VLOOKUP($A12,'Return Data'!$B$7:$R$2700,3,0)</f>
        <v>44118</v>
      </c>
      <c r="C12" s="65">
        <f>VLOOKUP($A12,'Return Data'!$B$7:$R$2700,4,0)</f>
        <v>48.12</v>
      </c>
      <c r="D12" s="65">
        <f>VLOOKUP($A12,'Return Data'!$B$7:$R$2700,10,0)</f>
        <v>15.589700000000001</v>
      </c>
      <c r="E12" s="66">
        <f t="shared" si="0"/>
        <v>2</v>
      </c>
      <c r="F12" s="65">
        <f>VLOOKUP($A12,'Return Data'!$B$7:$R$2700,11,0)</f>
        <v>41.529400000000003</v>
      </c>
      <c r="G12" s="66">
        <f t="shared" ref="G12:I12" si="11">RANK(F12,F$8:F$23,0)</f>
        <v>1</v>
      </c>
      <c r="H12" s="65">
        <f>VLOOKUP($A12,'Return Data'!$B$7:$R$2700,12,0)</f>
        <v>-8.6906999999999996</v>
      </c>
      <c r="I12" s="66">
        <f t="shared" si="11"/>
        <v>14</v>
      </c>
      <c r="J12" s="65">
        <f>VLOOKUP($A12,'Return Data'!$B$7:$R$2700,13,0)</f>
        <v>1.3479000000000001</v>
      </c>
      <c r="K12" s="66">
        <f t="shared" ref="K12" si="12">RANK(J12,J$8:J$23,0)</f>
        <v>14</v>
      </c>
      <c r="L12" s="65">
        <f>VLOOKUP($A12,'Return Data'!$B$7:$R$2700,17,0)</f>
        <v>-2.1434000000000002</v>
      </c>
      <c r="M12" s="66">
        <f t="shared" ref="M12" si="13">RANK(L12,L$8:L$23,0)</f>
        <v>13</v>
      </c>
      <c r="N12" s="65">
        <f>VLOOKUP($A12,'Return Data'!$B$7:$R$2700,14,0)</f>
        <v>-4.5273000000000003</v>
      </c>
      <c r="O12" s="66">
        <f t="shared" ref="O12:O18" si="14">RANK(N12,N$8:N$23,0)</f>
        <v>10</v>
      </c>
      <c r="P12" s="65">
        <f>VLOOKUP($A12,'Return Data'!$B$7:$R$2700,15,0)</f>
        <v>6.2746000000000004</v>
      </c>
      <c r="Q12" s="66">
        <f t="shared" si="4"/>
        <v>9</v>
      </c>
      <c r="R12" s="65">
        <f>VLOOKUP($A12,'Return Data'!$B$7:$R$2700,16,0)</f>
        <v>10.640700000000001</v>
      </c>
      <c r="S12" s="67">
        <f t="shared" si="4"/>
        <v>9</v>
      </c>
    </row>
    <row r="13" spans="1:19" s="68" customFormat="1" x14ac:dyDescent="0.3">
      <c r="A13" s="63" t="s">
        <v>16</v>
      </c>
      <c r="B13" s="64">
        <f>VLOOKUP($A13,'Return Data'!$B$7:$R$2700,3,0)</f>
        <v>44118</v>
      </c>
      <c r="C13" s="65">
        <f>VLOOKUP($A13,'Return Data'!$B$7:$R$2700,4,0)</f>
        <v>12.5596</v>
      </c>
      <c r="D13" s="65">
        <f>VLOOKUP($A13,'Return Data'!$B$7:$R$2700,10,0)</f>
        <v>10.581300000000001</v>
      </c>
      <c r="E13" s="66">
        <f t="shared" si="0"/>
        <v>11</v>
      </c>
      <c r="F13" s="65">
        <f>VLOOKUP($A13,'Return Data'!$B$7:$R$2700,11,0)</f>
        <v>25.915800000000001</v>
      </c>
      <c r="G13" s="66">
        <f t="shared" ref="G13:I13" si="15">RANK(F13,F$8:F$23,0)</f>
        <v>13</v>
      </c>
      <c r="H13" s="65">
        <f>VLOOKUP($A13,'Return Data'!$B$7:$R$2700,12,0)</f>
        <v>-3.7387000000000001</v>
      </c>
      <c r="I13" s="66">
        <f t="shared" si="15"/>
        <v>10</v>
      </c>
      <c r="J13" s="65">
        <f>VLOOKUP($A13,'Return Data'!$B$7:$R$2700,13,0)</f>
        <v>4.8521000000000001</v>
      </c>
      <c r="K13" s="66">
        <f t="shared" ref="K13" si="16">RANK(J13,J$8:J$23,0)</f>
        <v>6</v>
      </c>
      <c r="L13" s="65">
        <f>VLOOKUP($A13,'Return Data'!$B$7:$R$2700,17,0)</f>
        <v>5.3199999999999997E-2</v>
      </c>
      <c r="M13" s="66">
        <f t="shared" ref="M13" si="17">RANK(L13,L$8:L$23,0)</f>
        <v>12</v>
      </c>
      <c r="N13" s="65">
        <f>VLOOKUP($A13,'Return Data'!$B$7:$R$2700,14,0)</f>
        <v>-3.2526000000000002</v>
      </c>
      <c r="O13" s="66">
        <f t="shared" si="14"/>
        <v>9</v>
      </c>
      <c r="P13" s="65"/>
      <c r="Q13" s="66"/>
      <c r="R13" s="65">
        <f>VLOOKUP($A13,'Return Data'!$B$7:$R$2700,16,0)</f>
        <v>4.5636999999999999</v>
      </c>
      <c r="S13" s="67">
        <f t="shared" si="4"/>
        <v>13</v>
      </c>
    </row>
    <row r="14" spans="1:19" s="68" customFormat="1" x14ac:dyDescent="0.3">
      <c r="A14" s="63" t="s">
        <v>17</v>
      </c>
      <c r="B14" s="64">
        <f>VLOOKUP($A14,'Return Data'!$B$7:$R$2700,3,0)</f>
        <v>44118</v>
      </c>
      <c r="C14" s="65">
        <f>VLOOKUP($A14,'Return Data'!$B$7:$R$2700,4,0)</f>
        <v>33.500700000000002</v>
      </c>
      <c r="D14" s="65">
        <f>VLOOKUP($A14,'Return Data'!$B$7:$R$2700,10,0)</f>
        <v>7.3513000000000002</v>
      </c>
      <c r="E14" s="66">
        <f t="shared" si="0"/>
        <v>16</v>
      </c>
      <c r="F14" s="65">
        <f>VLOOKUP($A14,'Return Data'!$B$7:$R$2700,11,0)</f>
        <v>23.254999999999999</v>
      </c>
      <c r="G14" s="66">
        <f t="shared" ref="G14:I14" si="18">RANK(F14,F$8:F$23,0)</f>
        <v>16</v>
      </c>
      <c r="H14" s="65">
        <f>VLOOKUP($A14,'Return Data'!$B$7:$R$2700,12,0)</f>
        <v>-9.3524999999999991</v>
      </c>
      <c r="I14" s="66">
        <f t="shared" si="18"/>
        <v>15</v>
      </c>
      <c r="J14" s="65">
        <f>VLOOKUP($A14,'Return Data'!$B$7:$R$2700,13,0)</f>
        <v>-2.7161</v>
      </c>
      <c r="K14" s="66">
        <f t="shared" ref="K14" si="19">RANK(J14,J$8:J$23,0)</f>
        <v>15</v>
      </c>
      <c r="L14" s="65">
        <f>VLOOKUP($A14,'Return Data'!$B$7:$R$2700,17,0)</f>
        <v>4.2560000000000002</v>
      </c>
      <c r="M14" s="66">
        <f t="shared" ref="M14" si="20">RANK(L14,L$8:L$23,0)</f>
        <v>7</v>
      </c>
      <c r="N14" s="65">
        <f>VLOOKUP($A14,'Return Data'!$B$7:$R$2700,14,0)</f>
        <v>-1.4069</v>
      </c>
      <c r="O14" s="66">
        <f t="shared" si="14"/>
        <v>8</v>
      </c>
      <c r="P14" s="65">
        <f>VLOOKUP($A14,'Return Data'!$B$7:$R$2700,15,0)</f>
        <v>9.6693999999999996</v>
      </c>
      <c r="Q14" s="66">
        <f t="shared" si="4"/>
        <v>2</v>
      </c>
      <c r="R14" s="65">
        <f>VLOOKUP($A14,'Return Data'!$B$7:$R$2700,16,0)</f>
        <v>11.3651</v>
      </c>
      <c r="S14" s="67">
        <f t="shared" si="4"/>
        <v>7</v>
      </c>
    </row>
    <row r="15" spans="1:19" s="68" customFormat="1" x14ac:dyDescent="0.3">
      <c r="A15" s="63" t="s">
        <v>18</v>
      </c>
      <c r="B15" s="64">
        <f>VLOOKUP($A15,'Return Data'!$B$7:$R$2700,3,0)</f>
        <v>44118</v>
      </c>
      <c r="C15" s="65">
        <f>VLOOKUP($A15,'Return Data'!$B$7:$R$2700,4,0)</f>
        <v>38.384999999999998</v>
      </c>
      <c r="D15" s="65">
        <f>VLOOKUP($A15,'Return Data'!$B$7:$R$2700,10,0)</f>
        <v>14.582100000000001</v>
      </c>
      <c r="E15" s="66">
        <f t="shared" si="0"/>
        <v>3</v>
      </c>
      <c r="F15" s="65">
        <f>VLOOKUP($A15,'Return Data'!$B$7:$R$2700,11,0)</f>
        <v>38.324300000000001</v>
      </c>
      <c r="G15" s="66">
        <f t="shared" ref="G15:I15" si="21">RANK(F15,F$8:F$23,0)</f>
        <v>2</v>
      </c>
      <c r="H15" s="65">
        <f>VLOOKUP($A15,'Return Data'!$B$7:$R$2700,12,0)</f>
        <v>-2.3978000000000002</v>
      </c>
      <c r="I15" s="66">
        <f t="shared" si="21"/>
        <v>5</v>
      </c>
      <c r="J15" s="65">
        <f>VLOOKUP($A15,'Return Data'!$B$7:$R$2700,13,0)</f>
        <v>7.8441999999999998</v>
      </c>
      <c r="K15" s="66">
        <f t="shared" ref="K15" si="22">RANK(J15,J$8:J$23,0)</f>
        <v>4</v>
      </c>
      <c r="L15" s="65">
        <f>VLOOKUP($A15,'Return Data'!$B$7:$R$2700,17,0)</f>
        <v>5.0231000000000003</v>
      </c>
      <c r="M15" s="66">
        <f t="shared" ref="M15" si="23">RANK(L15,L$8:L$23,0)</f>
        <v>6</v>
      </c>
      <c r="N15" s="65">
        <f>VLOOKUP($A15,'Return Data'!$B$7:$R$2700,14,0)</f>
        <v>0.77380000000000004</v>
      </c>
      <c r="O15" s="66">
        <f t="shared" si="14"/>
        <v>6</v>
      </c>
      <c r="P15" s="65">
        <f>VLOOKUP($A15,'Return Data'!$B$7:$R$2700,15,0)</f>
        <v>8.3346</v>
      </c>
      <c r="Q15" s="66">
        <f t="shared" si="4"/>
        <v>3</v>
      </c>
      <c r="R15" s="65">
        <f>VLOOKUP($A15,'Return Data'!$B$7:$R$2700,16,0)</f>
        <v>15.757899999999999</v>
      </c>
      <c r="S15" s="67">
        <f t="shared" si="4"/>
        <v>1</v>
      </c>
    </row>
    <row r="16" spans="1:19" s="68" customFormat="1" x14ac:dyDescent="0.3">
      <c r="A16" s="63" t="s">
        <v>19</v>
      </c>
      <c r="B16" s="64">
        <f>VLOOKUP($A16,'Return Data'!$B$7:$R$2700,3,0)</f>
        <v>44118</v>
      </c>
      <c r="C16" s="65">
        <f>VLOOKUP($A16,'Return Data'!$B$7:$R$2700,4,0)</f>
        <v>77.829899999999995</v>
      </c>
      <c r="D16" s="65">
        <f>VLOOKUP($A16,'Return Data'!$B$7:$R$2700,10,0)</f>
        <v>12.9068</v>
      </c>
      <c r="E16" s="66">
        <f t="shared" si="0"/>
        <v>6</v>
      </c>
      <c r="F16" s="65">
        <f>VLOOKUP($A16,'Return Data'!$B$7:$R$2700,11,0)</f>
        <v>32.298499999999997</v>
      </c>
      <c r="G16" s="66">
        <f t="shared" ref="G16:I16" si="24">RANK(F16,F$8:F$23,0)</f>
        <v>5</v>
      </c>
      <c r="H16" s="65">
        <f>VLOOKUP($A16,'Return Data'!$B$7:$R$2700,12,0)</f>
        <v>-3.3231000000000002</v>
      </c>
      <c r="I16" s="66">
        <f t="shared" si="24"/>
        <v>7</v>
      </c>
      <c r="J16" s="65">
        <f>VLOOKUP($A16,'Return Data'!$B$7:$R$2700,13,0)</f>
        <v>4.0209000000000001</v>
      </c>
      <c r="K16" s="66">
        <f t="shared" ref="K16" si="25">RANK(J16,J$8:J$23,0)</f>
        <v>10</v>
      </c>
      <c r="L16" s="65">
        <f>VLOOKUP($A16,'Return Data'!$B$7:$R$2700,17,0)</f>
        <v>6.2259000000000002</v>
      </c>
      <c r="M16" s="66">
        <f t="shared" ref="M16" si="26">RANK(L16,L$8:L$23,0)</f>
        <v>5</v>
      </c>
      <c r="N16" s="65">
        <f>VLOOKUP($A16,'Return Data'!$B$7:$R$2700,14,0)</f>
        <v>2.02</v>
      </c>
      <c r="O16" s="66">
        <f t="shared" si="14"/>
        <v>4</v>
      </c>
      <c r="P16" s="65">
        <f>VLOOKUP($A16,'Return Data'!$B$7:$R$2700,15,0)</f>
        <v>7.1585999999999999</v>
      </c>
      <c r="Q16" s="66">
        <f t="shared" si="4"/>
        <v>6</v>
      </c>
      <c r="R16" s="65">
        <f>VLOOKUP($A16,'Return Data'!$B$7:$R$2700,16,0)</f>
        <v>11.0815</v>
      </c>
      <c r="S16" s="67">
        <f t="shared" si="4"/>
        <v>8</v>
      </c>
    </row>
    <row r="17" spans="1:19" s="68" customFormat="1" x14ac:dyDescent="0.3">
      <c r="A17" s="63" t="s">
        <v>20</v>
      </c>
      <c r="B17" s="64">
        <f>VLOOKUP($A17,'Return Data'!$B$7:$R$2700,3,0)</f>
        <v>44118</v>
      </c>
      <c r="C17" s="65">
        <f>VLOOKUP($A17,'Return Data'!$B$7:$R$2700,4,0)</f>
        <v>52.01</v>
      </c>
      <c r="D17" s="65">
        <f>VLOOKUP($A17,'Return Data'!$B$7:$R$2700,10,0)</f>
        <v>16.483799999999999</v>
      </c>
      <c r="E17" s="66">
        <f t="shared" si="0"/>
        <v>1</v>
      </c>
      <c r="F17" s="65">
        <f>VLOOKUP($A17,'Return Data'!$B$7:$R$2700,11,0)</f>
        <v>31.804400000000001</v>
      </c>
      <c r="G17" s="66">
        <f t="shared" ref="G17:I17" si="27">RANK(F17,F$8:F$23,0)</f>
        <v>6</v>
      </c>
      <c r="H17" s="65">
        <f>VLOOKUP($A17,'Return Data'!$B$7:$R$2700,12,0)</f>
        <v>-4.8132999999999999</v>
      </c>
      <c r="I17" s="66">
        <f t="shared" si="27"/>
        <v>12</v>
      </c>
      <c r="J17" s="65">
        <f>VLOOKUP($A17,'Return Data'!$B$7:$R$2700,13,0)</f>
        <v>2.6242999999999999</v>
      </c>
      <c r="K17" s="66">
        <f t="shared" ref="K17" si="28">RANK(J17,J$8:J$23,0)</f>
        <v>12</v>
      </c>
      <c r="L17" s="65">
        <f>VLOOKUP($A17,'Return Data'!$B$7:$R$2700,17,0)</f>
        <v>0.12470000000000001</v>
      </c>
      <c r="M17" s="66">
        <f t="shared" ref="M17" si="29">RANK(L17,L$8:L$23,0)</f>
        <v>11</v>
      </c>
      <c r="N17" s="65">
        <f>VLOOKUP($A17,'Return Data'!$B$7:$R$2700,14,0)</f>
        <v>0.34139999999999998</v>
      </c>
      <c r="O17" s="66">
        <f t="shared" si="14"/>
        <v>7</v>
      </c>
      <c r="P17" s="65">
        <f>VLOOKUP($A17,'Return Data'!$B$7:$R$2700,15,0)</f>
        <v>6.7756999999999996</v>
      </c>
      <c r="Q17" s="66">
        <f t="shared" si="4"/>
        <v>7</v>
      </c>
      <c r="R17" s="65">
        <f>VLOOKUP($A17,'Return Data'!$B$7:$R$2700,16,0)</f>
        <v>11.9559</v>
      </c>
      <c r="S17" s="67">
        <f t="shared" si="4"/>
        <v>6</v>
      </c>
    </row>
    <row r="18" spans="1:19" s="68" customFormat="1" x14ac:dyDescent="0.3">
      <c r="A18" s="63" t="s">
        <v>21</v>
      </c>
      <c r="B18" s="64">
        <f>VLOOKUP($A18,'Return Data'!$B$7:$R$2700,3,0)</f>
        <v>44118</v>
      </c>
      <c r="C18" s="65">
        <f>VLOOKUP($A18,'Return Data'!$B$7:$R$2700,4,0)</f>
        <v>148.55850000000001</v>
      </c>
      <c r="D18" s="65">
        <f>VLOOKUP($A18,'Return Data'!$B$7:$R$2700,10,0)</f>
        <v>12.7006</v>
      </c>
      <c r="E18" s="66">
        <f t="shared" si="0"/>
        <v>7</v>
      </c>
      <c r="F18" s="65">
        <f>VLOOKUP($A18,'Return Data'!$B$7:$R$2700,11,0)</f>
        <v>33.912599999999998</v>
      </c>
      <c r="G18" s="66">
        <f t="shared" ref="G18:I18" si="30">RANK(F18,F$8:F$23,0)</f>
        <v>4</v>
      </c>
      <c r="H18" s="65">
        <f>VLOOKUP($A18,'Return Data'!$B$7:$R$2700,12,0)</f>
        <v>-0.30270000000000002</v>
      </c>
      <c r="I18" s="66">
        <f t="shared" si="30"/>
        <v>2</v>
      </c>
      <c r="J18" s="65">
        <f>VLOOKUP($A18,'Return Data'!$B$7:$R$2700,13,0)</f>
        <v>7.5693000000000001</v>
      </c>
      <c r="K18" s="66">
        <f t="shared" ref="K18" si="31">RANK(J18,J$8:J$23,0)</f>
        <v>5</v>
      </c>
      <c r="L18" s="65">
        <f>VLOOKUP($A18,'Return Data'!$B$7:$R$2700,17,0)</f>
        <v>6.9941000000000004</v>
      </c>
      <c r="M18" s="66">
        <f t="shared" ref="M18:M20" si="32">RANK(L18,L$8:L$23,0)</f>
        <v>4</v>
      </c>
      <c r="N18" s="65">
        <f>VLOOKUP($A18,'Return Data'!$B$7:$R$2700,14,0)</f>
        <v>2.0215000000000001</v>
      </c>
      <c r="O18" s="66">
        <f t="shared" si="14"/>
        <v>3</v>
      </c>
      <c r="P18" s="65">
        <f>VLOOKUP($A18,'Return Data'!$B$7:$R$2700,15,0)</f>
        <v>11.6943</v>
      </c>
      <c r="Q18" s="66">
        <f t="shared" si="4"/>
        <v>1</v>
      </c>
      <c r="R18" s="65">
        <f>VLOOKUP($A18,'Return Data'!$B$7:$R$2700,16,0)</f>
        <v>14.7911</v>
      </c>
      <c r="S18" s="67">
        <f t="shared" si="4"/>
        <v>2</v>
      </c>
    </row>
    <row r="19" spans="1:19" s="68" customFormat="1" x14ac:dyDescent="0.3">
      <c r="A19" s="63" t="s">
        <v>22</v>
      </c>
      <c r="B19" s="64">
        <f>VLOOKUP($A19,'Return Data'!$B$7:$R$2700,3,0)</f>
        <v>44118</v>
      </c>
      <c r="C19" s="65">
        <f>VLOOKUP($A19,'Return Data'!$B$7:$R$2700,4,0)</f>
        <v>10.456899999999999</v>
      </c>
      <c r="D19" s="65">
        <f>VLOOKUP($A19,'Return Data'!$B$7:$R$2700,10,0)</f>
        <v>9.5306999999999995</v>
      </c>
      <c r="E19" s="66">
        <f t="shared" si="0"/>
        <v>13</v>
      </c>
      <c r="F19" s="65">
        <f>VLOOKUP($A19,'Return Data'!$B$7:$R$2700,11,0)</f>
        <v>25.340399999999999</v>
      </c>
      <c r="G19" s="66">
        <f t="shared" ref="G19:I19" si="33">RANK(F19,F$8:F$23,0)</f>
        <v>14</v>
      </c>
      <c r="H19" s="65">
        <f>VLOOKUP($A19,'Return Data'!$B$7:$R$2700,12,0)</f>
        <v>-3.9338000000000002</v>
      </c>
      <c r="I19" s="66">
        <f t="shared" si="33"/>
        <v>11</v>
      </c>
      <c r="J19" s="65">
        <f>VLOOKUP($A19,'Return Data'!$B$7:$R$2700,13,0)</f>
        <v>3.5983000000000001</v>
      </c>
      <c r="K19" s="66">
        <f t="shared" ref="K19" si="34">RANK(J19,J$8:J$23,0)</f>
        <v>11</v>
      </c>
      <c r="L19" s="65">
        <f>VLOOKUP($A19,'Return Data'!$B$7:$R$2700,17,0)</f>
        <v>7.5570000000000004</v>
      </c>
      <c r="M19" s="66">
        <f t="shared" si="32"/>
        <v>1</v>
      </c>
      <c r="N19" s="65"/>
      <c r="O19" s="66"/>
      <c r="P19" s="65"/>
      <c r="Q19" s="66"/>
      <c r="R19" s="65">
        <f>VLOOKUP($A19,'Return Data'!$B$7:$R$2700,16,0)</f>
        <v>1.9986999999999999</v>
      </c>
      <c r="S19" s="67">
        <f t="shared" si="4"/>
        <v>15</v>
      </c>
    </row>
    <row r="20" spans="1:19" s="68" customFormat="1" x14ac:dyDescent="0.3">
      <c r="A20" s="63" t="s">
        <v>23</v>
      </c>
      <c r="B20" s="64">
        <f>VLOOKUP($A20,'Return Data'!$B$7:$R$2700,3,0)</f>
        <v>44118</v>
      </c>
      <c r="C20" s="65">
        <f>VLOOKUP($A20,'Return Data'!$B$7:$R$2700,4,0)</f>
        <v>10.2072</v>
      </c>
      <c r="D20" s="65">
        <f>VLOOKUP($A20,'Return Data'!$B$7:$R$2700,10,0)</f>
        <v>9.0897000000000006</v>
      </c>
      <c r="E20" s="66">
        <f t="shared" si="0"/>
        <v>14</v>
      </c>
      <c r="F20" s="65">
        <f>VLOOKUP($A20,'Return Data'!$B$7:$R$2700,11,0)</f>
        <v>24.532699999999998</v>
      </c>
      <c r="G20" s="66">
        <f t="shared" ref="G20:I20" si="35">RANK(F20,F$8:F$23,0)</f>
        <v>15</v>
      </c>
      <c r="H20" s="65">
        <f>VLOOKUP($A20,'Return Data'!$B$7:$R$2700,12,0)</f>
        <v>-3.5973999999999999</v>
      </c>
      <c r="I20" s="66">
        <f t="shared" si="35"/>
        <v>9</v>
      </c>
      <c r="J20" s="65">
        <f>VLOOKUP($A20,'Return Data'!$B$7:$R$2700,13,0)</f>
        <v>4.1073000000000004</v>
      </c>
      <c r="K20" s="66">
        <f t="shared" ref="K20" si="36">RANK(J20,J$8:J$23,0)</f>
        <v>9</v>
      </c>
      <c r="L20" s="65">
        <f>VLOOKUP($A20,'Return Data'!$B$7:$R$2700,17,0)</f>
        <v>7.2106000000000003</v>
      </c>
      <c r="M20" s="66">
        <f t="shared" si="32"/>
        <v>3</v>
      </c>
      <c r="N20" s="65"/>
      <c r="O20" s="66"/>
      <c r="P20" s="65"/>
      <c r="Q20" s="66"/>
      <c r="R20" s="65">
        <f>VLOOKUP($A20,'Return Data'!$B$7:$R$2700,16,0)</f>
        <v>0.93659999999999999</v>
      </c>
      <c r="S20" s="67">
        <f t="shared" si="4"/>
        <v>16</v>
      </c>
    </row>
    <row r="21" spans="1:19" s="68" customFormat="1" x14ac:dyDescent="0.3">
      <c r="A21" s="63" t="s">
        <v>24</v>
      </c>
      <c r="B21" s="64">
        <f>VLOOKUP($A21,'Return Data'!$B$7:$R$2700,3,0)</f>
        <v>44118</v>
      </c>
      <c r="C21" s="65">
        <f>VLOOKUP($A21,'Return Data'!$B$7:$R$2700,4,0)</f>
        <v>230.16409999999999</v>
      </c>
      <c r="D21" s="65">
        <f>VLOOKUP($A21,'Return Data'!$B$7:$R$2700,10,0)</f>
        <v>10.5863</v>
      </c>
      <c r="E21" s="66">
        <f t="shared" si="0"/>
        <v>10</v>
      </c>
      <c r="F21" s="65">
        <f>VLOOKUP($A21,'Return Data'!$B$7:$R$2700,11,0)</f>
        <v>27.357700000000001</v>
      </c>
      <c r="G21" s="66">
        <f t="shared" ref="G21:I21" si="37">RANK(F21,F$8:F$23,0)</f>
        <v>12</v>
      </c>
      <c r="H21" s="65">
        <f>VLOOKUP($A21,'Return Data'!$B$7:$R$2700,12,0)</f>
        <v>-12.5815</v>
      </c>
      <c r="I21" s="66">
        <f t="shared" si="37"/>
        <v>16</v>
      </c>
      <c r="J21" s="65">
        <f>VLOOKUP($A21,'Return Data'!$B$7:$R$2700,13,0)</f>
        <v>-2.8411</v>
      </c>
      <c r="K21" s="66">
        <f t="shared" ref="K21" si="38">RANK(J21,J$8:J$23,0)</f>
        <v>16</v>
      </c>
      <c r="L21" s="65">
        <f>VLOOKUP($A21,'Return Data'!$B$7:$R$2700,17,0)</f>
        <v>-2.7909000000000002</v>
      </c>
      <c r="M21" s="66">
        <f t="shared" ref="M21" si="39">RANK(L21,L$8:L$23,0)</f>
        <v>14</v>
      </c>
      <c r="N21" s="65">
        <f>VLOOKUP($A21,'Return Data'!$B$7:$R$2700,14,0)</f>
        <v>-5.5941000000000001</v>
      </c>
      <c r="O21" s="66">
        <f>RANK(N21,N$8:N$23,0)</f>
        <v>11</v>
      </c>
      <c r="P21" s="65">
        <f>VLOOKUP($A21,'Return Data'!$B$7:$R$2700,15,0)</f>
        <v>3.7667000000000002</v>
      </c>
      <c r="Q21" s="66">
        <f t="shared" si="4"/>
        <v>11</v>
      </c>
      <c r="R21" s="65">
        <f>VLOOKUP($A21,'Return Data'!$B$7:$R$2700,16,0)</f>
        <v>8.0503999999999998</v>
      </c>
      <c r="S21" s="67">
        <f t="shared" si="4"/>
        <v>11</v>
      </c>
    </row>
    <row r="22" spans="1:19" s="68" customFormat="1" x14ac:dyDescent="0.3">
      <c r="A22" s="63" t="s">
        <v>25</v>
      </c>
      <c r="B22" s="64">
        <f>VLOOKUP($A22,'Return Data'!$B$7:$R$2700,3,0)</f>
        <v>44118</v>
      </c>
      <c r="C22" s="65">
        <f>VLOOKUP($A22,'Return Data'!$B$7:$R$2700,4,0)</f>
        <v>10.98</v>
      </c>
      <c r="D22" s="65">
        <f>VLOOKUP($A22,'Return Data'!$B$7:$R$2700,10,0)</f>
        <v>10.574</v>
      </c>
      <c r="E22" s="66">
        <f t="shared" si="0"/>
        <v>12</v>
      </c>
      <c r="F22" s="65">
        <f>VLOOKUP($A22,'Return Data'!$B$7:$R$2700,11,0)</f>
        <v>29.481100000000001</v>
      </c>
      <c r="G22" s="66">
        <f t="shared" ref="G22:I22" si="40">RANK(F22,F$8:F$23,0)</f>
        <v>8</v>
      </c>
      <c r="H22" s="65">
        <f>VLOOKUP($A22,'Return Data'!$B$7:$R$2700,12,0)</f>
        <v>-1.4362999999999999</v>
      </c>
      <c r="I22" s="66">
        <f t="shared" si="40"/>
        <v>3</v>
      </c>
      <c r="J22" s="65">
        <f>VLOOKUP($A22,'Return Data'!$B$7:$R$2700,13,0)</f>
        <v>7.9645999999999999</v>
      </c>
      <c r="K22" s="66">
        <f t="shared" ref="K22" si="41">RANK(J22,J$8:J$23,0)</f>
        <v>3</v>
      </c>
      <c r="L22" s="65"/>
      <c r="M22" s="66"/>
      <c r="N22" s="65"/>
      <c r="O22" s="66"/>
      <c r="P22" s="65"/>
      <c r="Q22" s="66"/>
      <c r="R22" s="65">
        <f>VLOOKUP($A22,'Return Data'!$B$7:$R$2700,16,0)</f>
        <v>5.1539999999999999</v>
      </c>
      <c r="S22" s="67">
        <f t="shared" si="4"/>
        <v>12</v>
      </c>
    </row>
    <row r="23" spans="1:19" s="68" customFormat="1" x14ac:dyDescent="0.3">
      <c r="A23" s="63" t="s">
        <v>26</v>
      </c>
      <c r="B23" s="64">
        <f>VLOOKUP($A23,'Return Data'!$B$7:$R$2700,3,0)</f>
        <v>44118</v>
      </c>
      <c r="C23" s="65">
        <f>VLOOKUP($A23,'Return Data'!$B$7:$R$2700,4,0)</f>
        <v>68.191800000000001</v>
      </c>
      <c r="D23" s="65">
        <f>VLOOKUP($A23,'Return Data'!$B$7:$R$2700,10,0)</f>
        <v>11.995100000000001</v>
      </c>
      <c r="E23" s="66">
        <f t="shared" si="0"/>
        <v>8</v>
      </c>
      <c r="F23" s="65">
        <f>VLOOKUP($A23,'Return Data'!$B$7:$R$2700,11,0)</f>
        <v>29.965399999999999</v>
      </c>
      <c r="G23" s="66">
        <f t="shared" ref="G23:I23" si="42">RANK(F23,F$8:F$23,0)</f>
        <v>7</v>
      </c>
      <c r="H23" s="65">
        <f>VLOOKUP($A23,'Return Data'!$B$7:$R$2700,12,0)</f>
        <v>-1.9131</v>
      </c>
      <c r="I23" s="66">
        <f t="shared" si="42"/>
        <v>4</v>
      </c>
      <c r="J23" s="65">
        <f>VLOOKUP($A23,'Return Data'!$B$7:$R$2700,13,0)</f>
        <v>9.6068999999999996</v>
      </c>
      <c r="K23" s="66">
        <f t="shared" ref="K23" si="43">RANK(J23,J$8:J$23,0)</f>
        <v>1</v>
      </c>
      <c r="L23" s="65">
        <f>VLOOKUP($A23,'Return Data'!$B$7:$R$2700,17,0)</f>
        <v>7.4344000000000001</v>
      </c>
      <c r="M23" s="66">
        <f t="shared" ref="M23" si="44">RANK(L23,L$8:L$23,0)</f>
        <v>2</v>
      </c>
      <c r="N23" s="65">
        <f>VLOOKUP($A23,'Return Data'!$B$7:$R$2700,14,0)</f>
        <v>5.2762000000000002</v>
      </c>
      <c r="O23" s="66">
        <f>RANK(N23,N$8:N$23,0)</f>
        <v>1</v>
      </c>
      <c r="P23" s="65">
        <f>VLOOKUP($A23,'Return Data'!$B$7:$R$2700,15,0)</f>
        <v>7.4564000000000004</v>
      </c>
      <c r="Q23" s="66">
        <f t="shared" si="4"/>
        <v>5</v>
      </c>
      <c r="R23" s="65">
        <f>VLOOKUP($A23,'Return Data'!$B$7:$R$2700,16,0)</f>
        <v>10.0471</v>
      </c>
      <c r="S23" s="67">
        <f t="shared" si="4"/>
        <v>10</v>
      </c>
    </row>
    <row r="24" spans="1:19" s="68" customFormat="1" x14ac:dyDescent="0.3">
      <c r="A24" s="69"/>
      <c r="B24" s="70"/>
      <c r="C24" s="70"/>
      <c r="D24" s="71"/>
      <c r="E24" s="70"/>
      <c r="F24" s="71"/>
      <c r="G24" s="70"/>
      <c r="H24" s="71"/>
      <c r="I24" s="70"/>
      <c r="J24" s="71"/>
      <c r="K24" s="70"/>
      <c r="L24" s="71"/>
      <c r="M24" s="70"/>
      <c r="N24" s="71"/>
      <c r="O24" s="70"/>
      <c r="P24" s="71"/>
      <c r="Q24" s="70"/>
      <c r="R24" s="71"/>
      <c r="S24" s="72"/>
    </row>
    <row r="25" spans="1:19" s="68" customFormat="1" x14ac:dyDescent="0.3">
      <c r="A25" s="73" t="s">
        <v>27</v>
      </c>
      <c r="B25" s="74"/>
      <c r="C25" s="74"/>
      <c r="D25" s="75">
        <f>AVERAGE(D8:D23)</f>
        <v>11.928775</v>
      </c>
      <c r="E25" s="74"/>
      <c r="F25" s="75">
        <f>AVERAGE(F8:F23)</f>
        <v>30.188637499999999</v>
      </c>
      <c r="G25" s="74"/>
      <c r="H25" s="75">
        <f>AVERAGE(H8:H23)</f>
        <v>-4.1291624999999996</v>
      </c>
      <c r="I25" s="74"/>
      <c r="J25" s="75">
        <f>AVERAGE(J8:J23)</f>
        <v>4.2430937499999999</v>
      </c>
      <c r="K25" s="74"/>
      <c r="L25" s="75">
        <f>AVERAGE(L8:L23)</f>
        <v>2.8366000000000002</v>
      </c>
      <c r="M25" s="74"/>
      <c r="N25" s="75">
        <f>AVERAGE(N8:N23)</f>
        <v>-0.75370833333333354</v>
      </c>
      <c r="O25" s="74"/>
      <c r="P25" s="75">
        <f>AVERAGE(P8:P23)</f>
        <v>7.2671545454545452</v>
      </c>
      <c r="Q25" s="74"/>
      <c r="R25" s="75">
        <f>AVERAGE(R8:R23)</f>
        <v>9.3095499999999998</v>
      </c>
      <c r="S25" s="76"/>
    </row>
    <row r="26" spans="1:19" s="68" customFormat="1" x14ac:dyDescent="0.3">
      <c r="A26" s="73" t="s">
        <v>28</v>
      </c>
      <c r="B26" s="74"/>
      <c r="C26" s="74"/>
      <c r="D26" s="75">
        <f>MIN(D8:D23)</f>
        <v>7.3513000000000002</v>
      </c>
      <c r="E26" s="74"/>
      <c r="F26" s="75">
        <f>MIN(F8:F23)</f>
        <v>23.254999999999999</v>
      </c>
      <c r="G26" s="74"/>
      <c r="H26" s="75">
        <f>MIN(H8:H23)</f>
        <v>-12.5815</v>
      </c>
      <c r="I26" s="74"/>
      <c r="J26" s="75">
        <f>MIN(J8:J23)</f>
        <v>-2.8411</v>
      </c>
      <c r="K26" s="74"/>
      <c r="L26" s="75">
        <f>MIN(L8:L23)</f>
        <v>-4.5061999999999998</v>
      </c>
      <c r="M26" s="74"/>
      <c r="N26" s="75">
        <f>MIN(N8:N23)</f>
        <v>-9.0952999999999999</v>
      </c>
      <c r="O26" s="74"/>
      <c r="P26" s="75">
        <f>MIN(P8:P23)</f>
        <v>3.7667000000000002</v>
      </c>
      <c r="Q26" s="74"/>
      <c r="R26" s="75">
        <f>MIN(R8:R23)</f>
        <v>0.93659999999999999</v>
      </c>
      <c r="S26" s="76"/>
    </row>
    <row r="27" spans="1:19" s="68" customFormat="1" ht="15" thickBot="1" x14ac:dyDescent="0.35">
      <c r="A27" s="77" t="s">
        <v>29</v>
      </c>
      <c r="B27" s="78"/>
      <c r="C27" s="78"/>
      <c r="D27" s="79">
        <f>MAX(D8:D23)</f>
        <v>16.483799999999999</v>
      </c>
      <c r="E27" s="78"/>
      <c r="F27" s="79">
        <f>MAX(F8:F23)</f>
        <v>41.529400000000003</v>
      </c>
      <c r="G27" s="78"/>
      <c r="H27" s="79">
        <f>MAX(H8:H23)</f>
        <v>2.3010999999999999</v>
      </c>
      <c r="I27" s="78"/>
      <c r="J27" s="79">
        <f>MAX(J8:J23)</f>
        <v>9.6068999999999996</v>
      </c>
      <c r="K27" s="78"/>
      <c r="L27" s="79">
        <f>MAX(L8:L23)</f>
        <v>7.5570000000000004</v>
      </c>
      <c r="M27" s="78"/>
      <c r="N27" s="79">
        <f>MAX(N8:N23)</f>
        <v>5.2762000000000002</v>
      </c>
      <c r="O27" s="78"/>
      <c r="P27" s="79">
        <f>MAX(P8:P23)</f>
        <v>11.6943</v>
      </c>
      <c r="Q27" s="78"/>
      <c r="R27" s="79">
        <f>MAX(R8:R23)</f>
        <v>15.757899999999999</v>
      </c>
      <c r="S27" s="80"/>
    </row>
    <row r="28" spans="1:19" x14ac:dyDescent="0.3">
      <c r="A28" s="112" t="s">
        <v>433</v>
      </c>
    </row>
    <row r="29" spans="1:19" x14ac:dyDescent="0.3">
      <c r="A29" s="14" t="s">
        <v>340</v>
      </c>
    </row>
  </sheetData>
  <sheetProtection algorithmName="SHA-512" hashValue="bmDjHulBo1rZQ6MOoTtbsvNMqRsgc0G0Xrgb6G0ZfF91tmU/aUKw5mxE6+/8xBb/UXqreetrnd/WrzT6ilIdFg==" saltValue="Wr9av6xwB/nfLJUnHkRHPA==" spinCount="100000" sheet="1" objects="1" scenarios="1"/>
  <mergeCells count="11">
    <mergeCell ref="B5:B6"/>
    <mergeCell ref="C5:C6"/>
    <mergeCell ref="A2:A3"/>
    <mergeCell ref="R5:S5"/>
    <mergeCell ref="N5:O5"/>
    <mergeCell ref="P5:Q5"/>
    <mergeCell ref="D5:E5"/>
    <mergeCell ref="F5:G5"/>
    <mergeCell ref="H5:I5"/>
    <mergeCell ref="J5:K5"/>
    <mergeCell ref="L5:M5"/>
  </mergeCells>
  <hyperlinks>
    <hyperlink ref="A2" location="Index!A1" display="Back To Index" xr:uid="{00000000-0004-0000-0100-000000000000}"/>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500064-10DD-4D97-B634-910A2089326E}">
  <sheetPr codeName="Sheet33"/>
  <dimension ref="A1:T1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8" t="s">
        <v>347</v>
      </c>
    </row>
    <row r="3" spans="1:20" ht="15" thickBot="1" x14ac:dyDescent="0.35">
      <c r="A3" s="149"/>
    </row>
    <row r="4" spans="1:20" ht="15" thickBot="1" x14ac:dyDescent="0.35"/>
    <row r="5" spans="1:20" x14ac:dyDescent="0.3">
      <c r="A5" s="29" t="s">
        <v>1666</v>
      </c>
      <c r="B5" s="146" t="s">
        <v>8</v>
      </c>
      <c r="C5" s="146" t="s">
        <v>9</v>
      </c>
      <c r="D5" s="152" t="s">
        <v>1</v>
      </c>
      <c r="E5" s="152"/>
      <c r="F5" s="152" t="s">
        <v>2</v>
      </c>
      <c r="G5" s="152"/>
      <c r="H5" s="152" t="s">
        <v>3</v>
      </c>
      <c r="I5" s="152"/>
      <c r="J5" s="152" t="s">
        <v>4</v>
      </c>
      <c r="K5" s="152"/>
      <c r="L5" s="152" t="s">
        <v>382</v>
      </c>
      <c r="M5" s="152"/>
      <c r="N5" s="152" t="s">
        <v>5</v>
      </c>
      <c r="O5" s="152"/>
      <c r="P5" s="152" t="s">
        <v>6</v>
      </c>
      <c r="Q5" s="152"/>
      <c r="R5" s="150" t="s">
        <v>46</v>
      </c>
      <c r="S5" s="151"/>
      <c r="T5" s="12"/>
    </row>
    <row r="6" spans="1:20" x14ac:dyDescent="0.3">
      <c r="A6" s="17" t="s">
        <v>7</v>
      </c>
      <c r="B6" s="147"/>
      <c r="C6" s="147"/>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782</v>
      </c>
      <c r="B8" s="64">
        <f>VLOOKUP($A8,'Return Data'!$B$7:$R$2700,3,0)</f>
        <v>44118</v>
      </c>
      <c r="C8" s="65">
        <f>VLOOKUP($A8,'Return Data'!$B$7:$R$2700,4,0)</f>
        <v>173.72</v>
      </c>
      <c r="D8" s="65">
        <f>VLOOKUP($A8,'Return Data'!$B$7:$R$2700,10,0)</f>
        <v>10.214399999999999</v>
      </c>
      <c r="E8" s="66">
        <f t="shared" ref="E8:E13" si="0">RANK(D8,D$8:D$13,0)</f>
        <v>4</v>
      </c>
      <c r="F8" s="65">
        <f>VLOOKUP($A8,'Return Data'!$B$7:$R$2700,11,0)</f>
        <v>27.819900000000001</v>
      </c>
      <c r="G8" s="66">
        <f t="shared" ref="G8:G13" si="1">RANK(F8,F$8:F$13,0)</f>
        <v>3</v>
      </c>
      <c r="H8" s="65">
        <f>VLOOKUP($A8,'Return Data'!$B$7:$R$2700,12,0)</f>
        <v>-1.3067</v>
      </c>
      <c r="I8" s="66">
        <f t="shared" ref="I8:I13" si="2">RANK(H8,H$8:H$13,0)</f>
        <v>5</v>
      </c>
      <c r="J8" s="65">
        <f>VLOOKUP($A8,'Return Data'!$B$7:$R$2700,13,0)</f>
        <v>9.3265999999999991</v>
      </c>
      <c r="K8" s="66">
        <f t="shared" ref="K8:K13" si="3">RANK(J8,J$8:J$13,0)</f>
        <v>3</v>
      </c>
      <c r="L8" s="65">
        <f>VLOOKUP($A8,'Return Data'!$B$7:$R$2700,17,0)</f>
        <v>4.0814000000000004</v>
      </c>
      <c r="M8" s="66">
        <f>RANK(L8,L$8:L$13,0)</f>
        <v>4</v>
      </c>
      <c r="N8" s="65">
        <f>VLOOKUP($A8,'Return Data'!$B$7:$R$2700,14,0)</f>
        <v>-1.6020000000000001</v>
      </c>
      <c r="O8" s="66">
        <f>RANK(N8,N$8:N$13,0)</f>
        <v>4</v>
      </c>
      <c r="P8" s="65">
        <f>VLOOKUP($A8,'Return Data'!$B$7:$R$2700,15,0)</f>
        <v>4.3491</v>
      </c>
      <c r="Q8" s="66">
        <f>RANK(P8,P$8:P$13,0)</f>
        <v>5</v>
      </c>
      <c r="R8" s="65">
        <f>VLOOKUP($A8,'Return Data'!$B$7:$R$2700,16,0)</f>
        <v>7.9885999999999999</v>
      </c>
      <c r="S8" s="67">
        <f t="shared" ref="S8:S13" si="4">RANK(R8,R$8:R$13,0)</f>
        <v>5</v>
      </c>
    </row>
    <row r="9" spans="1:20" x14ac:dyDescent="0.3">
      <c r="A9" s="63" t="s">
        <v>784</v>
      </c>
      <c r="B9" s="64">
        <f>VLOOKUP($A9,'Return Data'!$B$7:$R$2700,3,0)</f>
        <v>44118</v>
      </c>
      <c r="C9" s="65">
        <f>VLOOKUP($A9,'Return Data'!$B$7:$R$2700,4,0)</f>
        <v>15.27</v>
      </c>
      <c r="D9" s="65">
        <f>VLOOKUP($A9,'Return Data'!$B$7:$R$2700,10,0)</f>
        <v>4.4459999999999997</v>
      </c>
      <c r="E9" s="66">
        <f t="shared" si="0"/>
        <v>6</v>
      </c>
      <c r="F9" s="65">
        <f>VLOOKUP($A9,'Return Data'!$B$7:$R$2700,11,0)</f>
        <v>24.247399999999999</v>
      </c>
      <c r="G9" s="66">
        <f t="shared" si="1"/>
        <v>6</v>
      </c>
      <c r="H9" s="65">
        <f>VLOOKUP($A9,'Return Data'!$B$7:$R$2700,12,0)</f>
        <v>-10.7539</v>
      </c>
      <c r="I9" s="66">
        <f t="shared" si="2"/>
        <v>6</v>
      </c>
      <c r="J9" s="65">
        <f>VLOOKUP($A9,'Return Data'!$B$7:$R$2700,13,0)</f>
        <v>-4.3832000000000004</v>
      </c>
      <c r="K9" s="66">
        <f t="shared" si="3"/>
        <v>6</v>
      </c>
      <c r="L9" s="65">
        <f>VLOOKUP($A9,'Return Data'!$B$7:$R$2700,17,0)</f>
        <v>-3.8712</v>
      </c>
      <c r="M9" s="66">
        <f>RANK(L9,L$8:L$13,0)</f>
        <v>5</v>
      </c>
      <c r="N9" s="65">
        <f>VLOOKUP($A9,'Return Data'!$B$7:$R$2700,14,0)</f>
        <v>-5.0617000000000001</v>
      </c>
      <c r="O9" s="66">
        <f>RANK(N9,N$8:N$13,0)</f>
        <v>5</v>
      </c>
      <c r="P9" s="65">
        <f>VLOOKUP($A9,'Return Data'!$B$7:$R$2700,15,0)</f>
        <v>4.4837999999999996</v>
      </c>
      <c r="Q9" s="66">
        <f>RANK(P9,P$8:P$13,0)</f>
        <v>4</v>
      </c>
      <c r="R9" s="65">
        <f>VLOOKUP($A9,'Return Data'!$B$7:$R$2700,16,0)</f>
        <v>6.8167</v>
      </c>
      <c r="S9" s="67">
        <f t="shared" si="4"/>
        <v>6</v>
      </c>
    </row>
    <row r="10" spans="1:20" x14ac:dyDescent="0.3">
      <c r="A10" s="63" t="s">
        <v>785</v>
      </c>
      <c r="B10" s="64">
        <f>VLOOKUP($A10,'Return Data'!$B$7:$R$2700,3,0)</f>
        <v>44118</v>
      </c>
      <c r="C10" s="65">
        <f>VLOOKUP($A10,'Return Data'!$B$7:$R$2700,4,0)</f>
        <v>12.02</v>
      </c>
      <c r="D10" s="65">
        <f>VLOOKUP($A10,'Return Data'!$B$7:$R$2700,10,0)</f>
        <v>12.969900000000001</v>
      </c>
      <c r="E10" s="66">
        <f t="shared" si="0"/>
        <v>2</v>
      </c>
      <c r="F10" s="65">
        <f>VLOOKUP($A10,'Return Data'!$B$7:$R$2700,11,0)</f>
        <v>28.831700000000001</v>
      </c>
      <c r="G10" s="66">
        <f t="shared" si="1"/>
        <v>2</v>
      </c>
      <c r="H10" s="65">
        <f>VLOOKUP($A10,'Return Data'!$B$7:$R$2700,12,0)</f>
        <v>6.3716999999999997</v>
      </c>
      <c r="I10" s="66">
        <f t="shared" si="2"/>
        <v>1</v>
      </c>
      <c r="J10" s="65">
        <f>VLOOKUP($A10,'Return Data'!$B$7:$R$2700,13,0)</f>
        <v>14.694699999999999</v>
      </c>
      <c r="K10" s="66">
        <f t="shared" si="3"/>
        <v>1</v>
      </c>
      <c r="L10" s="65"/>
      <c r="M10" s="66"/>
      <c r="N10" s="65"/>
      <c r="O10" s="66"/>
      <c r="P10" s="65"/>
      <c r="Q10" s="66"/>
      <c r="R10" s="65">
        <f>VLOOKUP($A10,'Return Data'!$B$7:$R$2700,16,0)</f>
        <v>10.659700000000001</v>
      </c>
      <c r="S10" s="67">
        <f t="shared" si="4"/>
        <v>2</v>
      </c>
    </row>
    <row r="11" spans="1:20" x14ac:dyDescent="0.3">
      <c r="A11" s="63" t="s">
        <v>788</v>
      </c>
      <c r="B11" s="64">
        <f>VLOOKUP($A11,'Return Data'!$B$7:$R$2700,3,0)</f>
        <v>44118</v>
      </c>
      <c r="C11" s="65">
        <f>VLOOKUP($A11,'Return Data'!$B$7:$R$2700,4,0)</f>
        <v>58.47</v>
      </c>
      <c r="D11" s="65">
        <f>VLOOKUP($A11,'Return Data'!$B$7:$R$2700,10,0)</f>
        <v>9.6174999999999997</v>
      </c>
      <c r="E11" s="66">
        <f t="shared" si="0"/>
        <v>5</v>
      </c>
      <c r="F11" s="65">
        <f>VLOOKUP($A11,'Return Data'!$B$7:$R$2700,11,0)</f>
        <v>26.2578</v>
      </c>
      <c r="G11" s="66">
        <f t="shared" si="1"/>
        <v>5</v>
      </c>
      <c r="H11" s="65">
        <f>VLOOKUP($A11,'Return Data'!$B$7:$R$2700,12,0)</f>
        <v>1.2994000000000001</v>
      </c>
      <c r="I11" s="66">
        <f t="shared" si="2"/>
        <v>3</v>
      </c>
      <c r="J11" s="65">
        <f>VLOOKUP($A11,'Return Data'!$B$7:$R$2700,13,0)</f>
        <v>10.113</v>
      </c>
      <c r="K11" s="66">
        <f t="shared" si="3"/>
        <v>2</v>
      </c>
      <c r="L11" s="65">
        <f>VLOOKUP($A11,'Return Data'!$B$7:$R$2700,17,0)</f>
        <v>6.6898</v>
      </c>
      <c r="M11" s="66">
        <f>RANK(L11,L$8:L$13,0)</f>
        <v>1</v>
      </c>
      <c r="N11" s="65">
        <f>VLOOKUP($A11,'Return Data'!$B$7:$R$2700,14,0)</f>
        <v>4.2733999999999996</v>
      </c>
      <c r="O11" s="66">
        <f>RANK(N11,N$8:N$13,0)</f>
        <v>2</v>
      </c>
      <c r="P11" s="65">
        <f>VLOOKUP($A11,'Return Data'!$B$7:$R$2700,15,0)</f>
        <v>10.67</v>
      </c>
      <c r="Q11" s="66">
        <f>RANK(P11,P$8:P$13,0)</f>
        <v>1</v>
      </c>
      <c r="R11" s="65">
        <f>VLOOKUP($A11,'Return Data'!$B$7:$R$2700,16,0)</f>
        <v>10.7156</v>
      </c>
      <c r="S11" s="67">
        <f t="shared" si="4"/>
        <v>1</v>
      </c>
    </row>
    <row r="12" spans="1:20" x14ac:dyDescent="0.3">
      <c r="A12" s="63" t="s">
        <v>790</v>
      </c>
      <c r="B12" s="64">
        <f>VLOOKUP($A12,'Return Data'!$B$7:$R$2700,3,0)</f>
        <v>44118</v>
      </c>
      <c r="C12" s="65">
        <f>VLOOKUP($A12,'Return Data'!$B$7:$R$2700,4,0)</f>
        <v>49.594999999999999</v>
      </c>
      <c r="D12" s="65">
        <f>VLOOKUP($A12,'Return Data'!$B$7:$R$2700,10,0)</f>
        <v>13.443</v>
      </c>
      <c r="E12" s="66">
        <f t="shared" si="0"/>
        <v>1</v>
      </c>
      <c r="F12" s="65">
        <f>VLOOKUP($A12,'Return Data'!$B$7:$R$2700,11,0)</f>
        <v>32.068800000000003</v>
      </c>
      <c r="G12" s="66">
        <f t="shared" si="1"/>
        <v>1</v>
      </c>
      <c r="H12" s="65">
        <f>VLOOKUP($A12,'Return Data'!$B$7:$R$2700,12,0)</f>
        <v>-0.66820000000000002</v>
      </c>
      <c r="I12" s="66">
        <f t="shared" si="2"/>
        <v>4</v>
      </c>
      <c r="J12" s="65">
        <f>VLOOKUP($A12,'Return Data'!$B$7:$R$2700,13,0)</f>
        <v>5.6951000000000001</v>
      </c>
      <c r="K12" s="66">
        <f t="shared" si="3"/>
        <v>5</v>
      </c>
      <c r="L12" s="65">
        <f>VLOOKUP($A12,'Return Data'!$B$7:$R$2700,17,0)</f>
        <v>5.7685000000000004</v>
      </c>
      <c r="M12" s="66">
        <f>RANK(L12,L$8:L$13,0)</f>
        <v>3</v>
      </c>
      <c r="N12" s="65">
        <f>VLOOKUP($A12,'Return Data'!$B$7:$R$2700,14,0)</f>
        <v>1.6708000000000001</v>
      </c>
      <c r="O12" s="66">
        <f>RANK(N12,N$8:N$13,0)</f>
        <v>3</v>
      </c>
      <c r="P12" s="65">
        <f>VLOOKUP($A12,'Return Data'!$B$7:$R$2700,15,0)</f>
        <v>8.1815999999999995</v>
      </c>
      <c r="Q12" s="66">
        <f>RANK(P12,P$8:P$13,0)</f>
        <v>3</v>
      </c>
      <c r="R12" s="65">
        <f>VLOOKUP($A12,'Return Data'!$B$7:$R$2700,16,0)</f>
        <v>10.1394</v>
      </c>
      <c r="S12" s="67">
        <f t="shared" si="4"/>
        <v>3</v>
      </c>
    </row>
    <row r="13" spans="1:20" x14ac:dyDescent="0.3">
      <c r="A13" s="63" t="s">
        <v>791</v>
      </c>
      <c r="B13" s="64">
        <f>VLOOKUP($A13,'Return Data'!$B$7:$R$2700,3,0)</f>
        <v>44118</v>
      </c>
      <c r="C13" s="65">
        <f>VLOOKUP($A13,'Return Data'!$B$7:$R$2700,4,0)</f>
        <v>71.240399999999994</v>
      </c>
      <c r="D13" s="65">
        <f>VLOOKUP($A13,'Return Data'!$B$7:$R$2700,10,0)</f>
        <v>10.6821</v>
      </c>
      <c r="E13" s="66">
        <f t="shared" si="0"/>
        <v>3</v>
      </c>
      <c r="F13" s="65">
        <f>VLOOKUP($A13,'Return Data'!$B$7:$R$2700,11,0)</f>
        <v>27.601900000000001</v>
      </c>
      <c r="G13" s="66">
        <f t="shared" si="1"/>
        <v>4</v>
      </c>
      <c r="H13" s="65">
        <f>VLOOKUP($A13,'Return Data'!$B$7:$R$2700,12,0)</f>
        <v>1.3407</v>
      </c>
      <c r="I13" s="66">
        <f t="shared" si="2"/>
        <v>2</v>
      </c>
      <c r="J13" s="65">
        <f>VLOOKUP($A13,'Return Data'!$B$7:$R$2700,13,0)</f>
        <v>7.1440000000000001</v>
      </c>
      <c r="K13" s="66">
        <f t="shared" si="3"/>
        <v>4</v>
      </c>
      <c r="L13" s="65">
        <f>VLOOKUP($A13,'Return Data'!$B$7:$R$2700,17,0)</f>
        <v>5.9687999999999999</v>
      </c>
      <c r="M13" s="66">
        <f>RANK(L13,L$8:L$13,0)</f>
        <v>2</v>
      </c>
      <c r="N13" s="65">
        <f>VLOOKUP($A13,'Return Data'!$B$7:$R$2700,14,0)</f>
        <v>4.8463000000000003</v>
      </c>
      <c r="O13" s="66">
        <f>RANK(N13,N$8:N$13,0)</f>
        <v>1</v>
      </c>
      <c r="P13" s="65">
        <f>VLOOKUP($A13,'Return Data'!$B$7:$R$2700,15,0)</f>
        <v>8.4155999999999995</v>
      </c>
      <c r="Q13" s="66">
        <f>RANK(P13,P$8:P$13,0)</f>
        <v>2</v>
      </c>
      <c r="R13" s="65">
        <f>VLOOKUP($A13,'Return Data'!$B$7:$R$2700,16,0)</f>
        <v>9.6343999999999994</v>
      </c>
      <c r="S13" s="67">
        <f t="shared" si="4"/>
        <v>4</v>
      </c>
    </row>
    <row r="14" spans="1:20" x14ac:dyDescent="0.3">
      <c r="A14" s="69"/>
      <c r="B14" s="70"/>
      <c r="C14" s="70"/>
      <c r="D14" s="71"/>
      <c r="E14" s="70"/>
      <c r="F14" s="71"/>
      <c r="G14" s="70"/>
      <c r="H14" s="71"/>
      <c r="I14" s="70"/>
      <c r="J14" s="71"/>
      <c r="K14" s="70"/>
      <c r="L14" s="71"/>
      <c r="M14" s="70"/>
      <c r="N14" s="71"/>
      <c r="O14" s="70"/>
      <c r="P14" s="71"/>
      <c r="Q14" s="70"/>
      <c r="R14" s="71"/>
      <c r="S14" s="72"/>
    </row>
    <row r="15" spans="1:20" x14ac:dyDescent="0.3">
      <c r="A15" s="73" t="s">
        <v>27</v>
      </c>
      <c r="B15" s="74"/>
      <c r="C15" s="74"/>
      <c r="D15" s="75">
        <f>AVERAGE(D8:D13)</f>
        <v>10.228816666666665</v>
      </c>
      <c r="E15" s="74"/>
      <c r="F15" s="75">
        <f>AVERAGE(F8:F13)</f>
        <v>27.804583333333337</v>
      </c>
      <c r="G15" s="74"/>
      <c r="H15" s="75">
        <f>AVERAGE(H8:H13)</f>
        <v>-0.61949999999999983</v>
      </c>
      <c r="I15" s="74"/>
      <c r="J15" s="75">
        <f>AVERAGE(J8:J13)</f>
        <v>7.0983666666666663</v>
      </c>
      <c r="K15" s="74"/>
      <c r="L15" s="75">
        <f>AVERAGE(L8:L13)</f>
        <v>3.7274600000000007</v>
      </c>
      <c r="M15" s="74"/>
      <c r="N15" s="75">
        <f>AVERAGE(N8:N13)</f>
        <v>0.82535999999999987</v>
      </c>
      <c r="O15" s="74"/>
      <c r="P15" s="75">
        <f>AVERAGE(P8:P13)</f>
        <v>7.2200199999999999</v>
      </c>
      <c r="Q15" s="74"/>
      <c r="R15" s="75">
        <f>AVERAGE(R8:R13)</f>
        <v>9.3257333333333339</v>
      </c>
      <c r="S15" s="76"/>
    </row>
    <row r="16" spans="1:20" x14ac:dyDescent="0.3">
      <c r="A16" s="73" t="s">
        <v>28</v>
      </c>
      <c r="B16" s="74"/>
      <c r="C16" s="74"/>
      <c r="D16" s="75">
        <f>MIN(D8:D13)</f>
        <v>4.4459999999999997</v>
      </c>
      <c r="E16" s="74"/>
      <c r="F16" s="75">
        <f>MIN(F8:F13)</f>
        <v>24.247399999999999</v>
      </c>
      <c r="G16" s="74"/>
      <c r="H16" s="75">
        <f>MIN(H8:H13)</f>
        <v>-10.7539</v>
      </c>
      <c r="I16" s="74"/>
      <c r="J16" s="75">
        <f>MIN(J8:J13)</f>
        <v>-4.3832000000000004</v>
      </c>
      <c r="K16" s="74"/>
      <c r="L16" s="75">
        <f>MIN(L8:L13)</f>
        <v>-3.8712</v>
      </c>
      <c r="M16" s="74"/>
      <c r="N16" s="75">
        <f>MIN(N8:N13)</f>
        <v>-5.0617000000000001</v>
      </c>
      <c r="O16" s="74"/>
      <c r="P16" s="75">
        <f>MIN(P8:P13)</f>
        <v>4.3491</v>
      </c>
      <c r="Q16" s="74"/>
      <c r="R16" s="75">
        <f>MIN(R8:R13)</f>
        <v>6.8167</v>
      </c>
      <c r="S16" s="76"/>
    </row>
    <row r="17" spans="1:19" ht="15" thickBot="1" x14ac:dyDescent="0.35">
      <c r="A17" s="77" t="s">
        <v>29</v>
      </c>
      <c r="B17" s="78"/>
      <c r="C17" s="78"/>
      <c r="D17" s="79">
        <f>MAX(D8:D13)</f>
        <v>13.443</v>
      </c>
      <c r="E17" s="78"/>
      <c r="F17" s="79">
        <f>MAX(F8:F13)</f>
        <v>32.068800000000003</v>
      </c>
      <c r="G17" s="78"/>
      <c r="H17" s="79">
        <f>MAX(H8:H13)</f>
        <v>6.3716999999999997</v>
      </c>
      <c r="I17" s="78"/>
      <c r="J17" s="79">
        <f>MAX(J8:J13)</f>
        <v>14.694699999999999</v>
      </c>
      <c r="K17" s="78"/>
      <c r="L17" s="79">
        <f>MAX(L8:L13)</f>
        <v>6.6898</v>
      </c>
      <c r="M17" s="78"/>
      <c r="N17" s="79">
        <f>MAX(N8:N13)</f>
        <v>4.8463000000000003</v>
      </c>
      <c r="O17" s="78"/>
      <c r="P17" s="79">
        <f>MAX(P8:P13)</f>
        <v>10.67</v>
      </c>
      <c r="Q17" s="78"/>
      <c r="R17" s="79">
        <f>MAX(R8:R13)</f>
        <v>10.7156</v>
      </c>
      <c r="S17" s="80"/>
    </row>
    <row r="18" spans="1:19" x14ac:dyDescent="0.3">
      <c r="A18" s="112" t="s">
        <v>433</v>
      </c>
    </row>
    <row r="19" spans="1:19" x14ac:dyDescent="0.3">
      <c r="A19" s="14" t="s">
        <v>340</v>
      </c>
    </row>
  </sheetData>
  <sheetProtection algorithmName="SHA-512" hashValue="D+IXTUUqUJXxVvO+Zr5TuOrDzbjwlb9B68aPSPrTumDaQK5ON9N3vZ/D+2eQAfZIo3giE+GQkWfs/6a7a5G60g==" saltValue="eOzk9D9+k7VY1xvEktKWE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E7FB6C53-7103-484C-8118-B5C88BBA5E44}"/>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636BE2-5C91-4A8E-832F-603339C6702D}">
  <sheetPr codeName="Sheet34"/>
  <dimension ref="A1:T1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8" t="s">
        <v>347</v>
      </c>
    </row>
    <row r="3" spans="1:20" ht="15" thickBot="1" x14ac:dyDescent="0.35">
      <c r="A3" s="149"/>
    </row>
    <row r="4" spans="1:20" ht="15" thickBot="1" x14ac:dyDescent="0.35"/>
    <row r="5" spans="1:20" x14ac:dyDescent="0.3">
      <c r="A5" s="29" t="s">
        <v>1665</v>
      </c>
      <c r="B5" s="146" t="s">
        <v>8</v>
      </c>
      <c r="C5" s="146" t="s">
        <v>9</v>
      </c>
      <c r="D5" s="152" t="s">
        <v>1</v>
      </c>
      <c r="E5" s="152"/>
      <c r="F5" s="152" t="s">
        <v>2</v>
      </c>
      <c r="G5" s="152"/>
      <c r="H5" s="152" t="s">
        <v>3</v>
      </c>
      <c r="I5" s="152"/>
      <c r="J5" s="152" t="s">
        <v>4</v>
      </c>
      <c r="K5" s="152"/>
      <c r="L5" s="152" t="s">
        <v>382</v>
      </c>
      <c r="M5" s="152"/>
      <c r="N5" s="152" t="s">
        <v>5</v>
      </c>
      <c r="O5" s="152"/>
      <c r="P5" s="152" t="s">
        <v>6</v>
      </c>
      <c r="Q5" s="152"/>
      <c r="R5" s="150" t="s">
        <v>46</v>
      </c>
      <c r="S5" s="151"/>
      <c r="T5" s="12"/>
    </row>
    <row r="6" spans="1:20" x14ac:dyDescent="0.3">
      <c r="A6" s="17" t="s">
        <v>7</v>
      </c>
      <c r="B6" s="147"/>
      <c r="C6" s="147"/>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781</v>
      </c>
      <c r="B8" s="64">
        <f>VLOOKUP($A8,'Return Data'!$B$7:$R$2700,3,0)</f>
        <v>44118</v>
      </c>
      <c r="C8" s="65">
        <f>VLOOKUP($A8,'Return Data'!$B$7:$R$2700,4,0)</f>
        <v>163.88</v>
      </c>
      <c r="D8" s="65">
        <f>VLOOKUP($A8,'Return Data'!$B$7:$R$2700,10,0)</f>
        <v>10.008699999999999</v>
      </c>
      <c r="E8" s="66">
        <f t="shared" ref="E8:E13" si="0">RANK(D8,D$8:D$13,0)</f>
        <v>4</v>
      </c>
      <c r="F8" s="65">
        <f>VLOOKUP($A8,'Return Data'!$B$7:$R$2700,11,0)</f>
        <v>27.334900000000001</v>
      </c>
      <c r="G8" s="66">
        <f t="shared" ref="G8:G13" si="1">RANK(F8,F$8:F$13,0)</f>
        <v>3</v>
      </c>
      <c r="H8" s="65">
        <f>VLOOKUP($A8,'Return Data'!$B$7:$R$2700,12,0)</f>
        <v>-1.88</v>
      </c>
      <c r="I8" s="66">
        <f t="shared" ref="I8:I13" si="2">RANK(H8,H$8:H$13,0)</f>
        <v>5</v>
      </c>
      <c r="J8" s="65">
        <f>VLOOKUP($A8,'Return Data'!$B$7:$R$2700,13,0)</f>
        <v>8.5657999999999994</v>
      </c>
      <c r="K8" s="66">
        <f t="shared" ref="K8:K13" si="3">RANK(J8,J$8:J$13,0)</f>
        <v>3</v>
      </c>
      <c r="L8" s="65">
        <f>VLOOKUP($A8,'Return Data'!$B$7:$R$2700,17,0)</f>
        <v>3.3791000000000002</v>
      </c>
      <c r="M8" s="66">
        <f>RANK(L8,L$8:L$13,0)</f>
        <v>4</v>
      </c>
      <c r="N8" s="65">
        <f>VLOOKUP($A8,'Return Data'!$B$7:$R$2700,14,0)</f>
        <v>-2.2906</v>
      </c>
      <c r="O8" s="66">
        <f>RANK(N8,N$8:N$13,0)</f>
        <v>4</v>
      </c>
      <c r="P8" s="65">
        <f>VLOOKUP($A8,'Return Data'!$B$7:$R$2700,15,0)</f>
        <v>3.5731000000000002</v>
      </c>
      <c r="Q8" s="66">
        <f>RANK(P8,P$8:P$13,0)</f>
        <v>5</v>
      </c>
      <c r="R8" s="65">
        <f>VLOOKUP($A8,'Return Data'!$B$7:$R$2700,16,0)</f>
        <v>17.129200000000001</v>
      </c>
      <c r="S8" s="67">
        <f t="shared" ref="S8:S13" si="4">RANK(R8,R$8:R$13,0)</f>
        <v>1</v>
      </c>
    </row>
    <row r="9" spans="1:20" x14ac:dyDescent="0.3">
      <c r="A9" s="63" t="s">
        <v>783</v>
      </c>
      <c r="B9" s="64">
        <f>VLOOKUP($A9,'Return Data'!$B$7:$R$2700,3,0)</f>
        <v>44118</v>
      </c>
      <c r="C9" s="65">
        <f>VLOOKUP($A9,'Return Data'!$B$7:$R$2700,4,0)</f>
        <v>14.57</v>
      </c>
      <c r="D9" s="65">
        <f>VLOOKUP($A9,'Return Data'!$B$7:$R$2700,10,0)</f>
        <v>4.2202999999999999</v>
      </c>
      <c r="E9" s="66">
        <f t="shared" si="0"/>
        <v>6</v>
      </c>
      <c r="F9" s="65">
        <f>VLOOKUP($A9,'Return Data'!$B$7:$R$2700,11,0)</f>
        <v>23.789300000000001</v>
      </c>
      <c r="G9" s="66">
        <f t="shared" si="1"/>
        <v>6</v>
      </c>
      <c r="H9" s="65">
        <f>VLOOKUP($A9,'Return Data'!$B$7:$R$2700,12,0)</f>
        <v>-11.2667</v>
      </c>
      <c r="I9" s="66">
        <f t="shared" si="2"/>
        <v>6</v>
      </c>
      <c r="J9" s="65">
        <f>VLOOKUP($A9,'Return Data'!$B$7:$R$2700,13,0)</f>
        <v>-5.1432000000000002</v>
      </c>
      <c r="K9" s="66">
        <f t="shared" si="3"/>
        <v>6</v>
      </c>
      <c r="L9" s="65">
        <f>VLOOKUP($A9,'Return Data'!$B$7:$R$2700,17,0)</f>
        <v>-4.5846999999999998</v>
      </c>
      <c r="M9" s="66">
        <f>RANK(L9,L$8:L$13,0)</f>
        <v>5</v>
      </c>
      <c r="N9" s="65">
        <f>VLOOKUP($A9,'Return Data'!$B$7:$R$2700,14,0)</f>
        <v>-5.8250000000000002</v>
      </c>
      <c r="O9" s="66">
        <f>RANK(N9,N$8:N$13,0)</f>
        <v>5</v>
      </c>
      <c r="P9" s="65">
        <f>VLOOKUP($A9,'Return Data'!$B$7:$R$2700,15,0)</f>
        <v>3.7124000000000001</v>
      </c>
      <c r="Q9" s="66">
        <f>RANK(P9,P$8:P$13,0)</f>
        <v>4</v>
      </c>
      <c r="R9" s="65">
        <f>VLOOKUP($A9,'Return Data'!$B$7:$R$2700,16,0)</f>
        <v>6.0387000000000004</v>
      </c>
      <c r="S9" s="67">
        <f t="shared" si="4"/>
        <v>6</v>
      </c>
    </row>
    <row r="10" spans="1:20" x14ac:dyDescent="0.3">
      <c r="A10" s="63" t="s">
        <v>786</v>
      </c>
      <c r="B10" s="64">
        <f>VLOOKUP($A10,'Return Data'!$B$7:$R$2700,3,0)</f>
        <v>44118</v>
      </c>
      <c r="C10" s="65">
        <f>VLOOKUP($A10,'Return Data'!$B$7:$R$2700,4,0)</f>
        <v>11.68</v>
      </c>
      <c r="D10" s="65">
        <f>VLOOKUP($A10,'Return Data'!$B$7:$R$2700,10,0)</f>
        <v>12.6326</v>
      </c>
      <c r="E10" s="66">
        <f t="shared" si="0"/>
        <v>2</v>
      </c>
      <c r="F10" s="65">
        <f>VLOOKUP($A10,'Return Data'!$B$7:$R$2700,11,0)</f>
        <v>28.0702</v>
      </c>
      <c r="G10" s="66">
        <f t="shared" si="1"/>
        <v>2</v>
      </c>
      <c r="H10" s="65">
        <f>VLOOKUP($A10,'Return Data'!$B$7:$R$2700,12,0)</f>
        <v>5.3201000000000001</v>
      </c>
      <c r="I10" s="66">
        <f t="shared" si="2"/>
        <v>1</v>
      </c>
      <c r="J10" s="65">
        <f>VLOOKUP($A10,'Return Data'!$B$7:$R$2700,13,0)</f>
        <v>13.1783</v>
      </c>
      <c r="K10" s="66">
        <f t="shared" si="3"/>
        <v>1</v>
      </c>
      <c r="L10" s="65"/>
      <c r="M10" s="66"/>
      <c r="N10" s="65"/>
      <c r="O10" s="66"/>
      <c r="P10" s="65"/>
      <c r="Q10" s="66"/>
      <c r="R10" s="65">
        <f>VLOOKUP($A10,'Return Data'!$B$7:$R$2700,16,0)</f>
        <v>8.9253999999999998</v>
      </c>
      <c r="S10" s="67">
        <f t="shared" si="4"/>
        <v>5</v>
      </c>
    </row>
    <row r="11" spans="1:20" x14ac:dyDescent="0.3">
      <c r="A11" s="63" t="s">
        <v>787</v>
      </c>
      <c r="B11" s="64">
        <f>VLOOKUP($A11,'Return Data'!$B$7:$R$2700,3,0)</f>
        <v>44118</v>
      </c>
      <c r="C11" s="65">
        <f>VLOOKUP($A11,'Return Data'!$B$7:$R$2700,4,0)</f>
        <v>56.12</v>
      </c>
      <c r="D11" s="65">
        <f>VLOOKUP($A11,'Return Data'!$B$7:$R$2700,10,0)</f>
        <v>9.4596999999999998</v>
      </c>
      <c r="E11" s="66">
        <f t="shared" si="0"/>
        <v>5</v>
      </c>
      <c r="F11" s="65">
        <f>VLOOKUP($A11,'Return Data'!$B$7:$R$2700,11,0)</f>
        <v>25.885999999999999</v>
      </c>
      <c r="G11" s="66">
        <f t="shared" si="1"/>
        <v>5</v>
      </c>
      <c r="H11" s="65">
        <f>VLOOKUP($A11,'Return Data'!$B$7:$R$2700,12,0)</f>
        <v>0.89900000000000002</v>
      </c>
      <c r="I11" s="66">
        <f t="shared" si="2"/>
        <v>3</v>
      </c>
      <c r="J11" s="65">
        <f>VLOOKUP($A11,'Return Data'!$B$7:$R$2700,13,0)</f>
        <v>9.5023999999999997</v>
      </c>
      <c r="K11" s="66">
        <f t="shared" si="3"/>
        <v>2</v>
      </c>
      <c r="L11" s="65">
        <f>VLOOKUP($A11,'Return Data'!$B$7:$R$2700,17,0)</f>
        <v>6.0027999999999997</v>
      </c>
      <c r="M11" s="66">
        <f>RANK(L11,L$8:L$13,0)</f>
        <v>1</v>
      </c>
      <c r="N11" s="65">
        <f>VLOOKUP($A11,'Return Data'!$B$7:$R$2700,14,0)</f>
        <v>3.6347</v>
      </c>
      <c r="O11" s="66">
        <f>RANK(N11,N$8:N$13,0)</f>
        <v>2</v>
      </c>
      <c r="P11" s="65">
        <f>VLOOKUP($A11,'Return Data'!$B$7:$R$2700,15,0)</f>
        <v>10.1126</v>
      </c>
      <c r="Q11" s="66">
        <f>RANK(P11,P$8:P$13,0)</f>
        <v>1</v>
      </c>
      <c r="R11" s="65">
        <f>VLOOKUP($A11,'Return Data'!$B$7:$R$2700,16,0)</f>
        <v>11.3771</v>
      </c>
      <c r="S11" s="67">
        <f t="shared" si="4"/>
        <v>3</v>
      </c>
    </row>
    <row r="12" spans="1:20" x14ac:dyDescent="0.3">
      <c r="A12" s="63" t="s">
        <v>789</v>
      </c>
      <c r="B12" s="64">
        <f>VLOOKUP($A12,'Return Data'!$B$7:$R$2700,3,0)</f>
        <v>44118</v>
      </c>
      <c r="C12" s="65">
        <f>VLOOKUP($A12,'Return Data'!$B$7:$R$2700,4,0)</f>
        <v>47.051400000000001</v>
      </c>
      <c r="D12" s="65">
        <f>VLOOKUP($A12,'Return Data'!$B$7:$R$2700,10,0)</f>
        <v>13.1304</v>
      </c>
      <c r="E12" s="66">
        <f t="shared" si="0"/>
        <v>1</v>
      </c>
      <c r="F12" s="65">
        <f>VLOOKUP($A12,'Return Data'!$B$7:$R$2700,11,0)</f>
        <v>31.293500000000002</v>
      </c>
      <c r="G12" s="66">
        <f t="shared" si="1"/>
        <v>1</v>
      </c>
      <c r="H12" s="65">
        <f>VLOOKUP($A12,'Return Data'!$B$7:$R$2700,12,0)</f>
        <v>-1.5356000000000001</v>
      </c>
      <c r="I12" s="66">
        <f t="shared" si="2"/>
        <v>4</v>
      </c>
      <c r="J12" s="65">
        <f>VLOOKUP($A12,'Return Data'!$B$7:$R$2700,13,0)</f>
        <v>4.5419</v>
      </c>
      <c r="K12" s="66">
        <f t="shared" si="3"/>
        <v>5</v>
      </c>
      <c r="L12" s="65">
        <f>VLOOKUP($A12,'Return Data'!$B$7:$R$2700,17,0)</f>
        <v>4.8762999999999996</v>
      </c>
      <c r="M12" s="66">
        <f>RANK(L12,L$8:L$13,0)</f>
        <v>3</v>
      </c>
      <c r="N12" s="65">
        <f>VLOOKUP($A12,'Return Data'!$B$7:$R$2700,14,0)</f>
        <v>0.86329999999999996</v>
      </c>
      <c r="O12" s="66">
        <f>RANK(N12,N$8:N$13,0)</f>
        <v>3</v>
      </c>
      <c r="P12" s="65">
        <f>VLOOKUP($A12,'Return Data'!$B$7:$R$2700,15,0)</f>
        <v>7.3712</v>
      </c>
      <c r="Q12" s="66">
        <f>RANK(P12,P$8:P$13,0)</f>
        <v>3</v>
      </c>
      <c r="R12" s="65">
        <f>VLOOKUP($A12,'Return Data'!$B$7:$R$2700,16,0)</f>
        <v>11.338200000000001</v>
      </c>
      <c r="S12" s="67">
        <f t="shared" si="4"/>
        <v>4</v>
      </c>
    </row>
    <row r="13" spans="1:20" x14ac:dyDescent="0.3">
      <c r="A13" s="63" t="s">
        <v>792</v>
      </c>
      <c r="B13" s="64">
        <f>VLOOKUP($A13,'Return Data'!$B$7:$R$2700,3,0)</f>
        <v>44118</v>
      </c>
      <c r="C13" s="65">
        <f>VLOOKUP($A13,'Return Data'!$B$7:$R$2700,4,0)</f>
        <v>67.920199999999994</v>
      </c>
      <c r="D13" s="65">
        <f>VLOOKUP($A13,'Return Data'!$B$7:$R$2700,10,0)</f>
        <v>10.5242</v>
      </c>
      <c r="E13" s="66">
        <f t="shared" si="0"/>
        <v>3</v>
      </c>
      <c r="F13" s="65">
        <f>VLOOKUP($A13,'Return Data'!$B$7:$R$2700,11,0)</f>
        <v>27.2469</v>
      </c>
      <c r="G13" s="66">
        <f t="shared" si="1"/>
        <v>4</v>
      </c>
      <c r="H13" s="65">
        <f>VLOOKUP($A13,'Return Data'!$B$7:$R$2700,12,0)</f>
        <v>0.92290000000000005</v>
      </c>
      <c r="I13" s="66">
        <f t="shared" si="2"/>
        <v>2</v>
      </c>
      <c r="J13" s="65">
        <f>VLOOKUP($A13,'Return Data'!$B$7:$R$2700,13,0)</f>
        <v>6.5598999999999998</v>
      </c>
      <c r="K13" s="66">
        <f t="shared" si="3"/>
        <v>4</v>
      </c>
      <c r="L13" s="65">
        <f>VLOOKUP($A13,'Return Data'!$B$7:$R$2700,17,0)</f>
        <v>5.3548999999999998</v>
      </c>
      <c r="M13" s="66">
        <f>RANK(L13,L$8:L$13,0)</f>
        <v>2</v>
      </c>
      <c r="N13" s="65">
        <f>VLOOKUP($A13,'Return Data'!$B$7:$R$2700,14,0)</f>
        <v>4.22</v>
      </c>
      <c r="O13" s="66">
        <f>RANK(N13,N$8:N$13,0)</f>
        <v>1</v>
      </c>
      <c r="P13" s="65">
        <f>VLOOKUP($A13,'Return Data'!$B$7:$R$2700,15,0)</f>
        <v>7.7537000000000003</v>
      </c>
      <c r="Q13" s="66">
        <f>RANK(P13,P$8:P$13,0)</f>
        <v>2</v>
      </c>
      <c r="R13" s="65">
        <f>VLOOKUP($A13,'Return Data'!$B$7:$R$2700,16,0)</f>
        <v>13.1919</v>
      </c>
      <c r="S13" s="67">
        <f t="shared" si="4"/>
        <v>2</v>
      </c>
    </row>
    <row r="14" spans="1:20" x14ac:dyDescent="0.3">
      <c r="A14" s="69"/>
      <c r="B14" s="70"/>
      <c r="C14" s="70"/>
      <c r="D14" s="71"/>
      <c r="E14" s="70"/>
      <c r="F14" s="71"/>
      <c r="G14" s="70"/>
      <c r="H14" s="71"/>
      <c r="I14" s="70"/>
      <c r="J14" s="71"/>
      <c r="K14" s="70"/>
      <c r="L14" s="71"/>
      <c r="M14" s="70"/>
      <c r="N14" s="71"/>
      <c r="O14" s="70"/>
      <c r="P14" s="71"/>
      <c r="Q14" s="70"/>
      <c r="R14" s="71"/>
      <c r="S14" s="72"/>
    </row>
    <row r="15" spans="1:20" x14ac:dyDescent="0.3">
      <c r="A15" s="73" t="s">
        <v>27</v>
      </c>
      <c r="B15" s="74"/>
      <c r="C15" s="74"/>
      <c r="D15" s="75">
        <f>AVERAGE(D8:D13)</f>
        <v>9.9959833333333332</v>
      </c>
      <c r="E15" s="74"/>
      <c r="F15" s="75">
        <f>AVERAGE(F8:F13)</f>
        <v>27.270133333333334</v>
      </c>
      <c r="G15" s="74"/>
      <c r="H15" s="75">
        <f>AVERAGE(H8:H13)</f>
        <v>-1.2567166666666665</v>
      </c>
      <c r="I15" s="74"/>
      <c r="J15" s="75">
        <f>AVERAGE(J8:J13)</f>
        <v>6.2008499999999991</v>
      </c>
      <c r="K15" s="74"/>
      <c r="L15" s="75">
        <f>AVERAGE(L8:L13)</f>
        <v>3.0056800000000004</v>
      </c>
      <c r="M15" s="74"/>
      <c r="N15" s="75">
        <f>AVERAGE(N8:N13)</f>
        <v>0.12047999999999988</v>
      </c>
      <c r="O15" s="74"/>
      <c r="P15" s="75">
        <f>AVERAGE(P8:P13)</f>
        <v>6.5046000000000008</v>
      </c>
      <c r="Q15" s="74"/>
      <c r="R15" s="75">
        <f>AVERAGE(R8:R13)</f>
        <v>11.333416666666666</v>
      </c>
      <c r="S15" s="76"/>
    </row>
    <row r="16" spans="1:20" x14ac:dyDescent="0.3">
      <c r="A16" s="73" t="s">
        <v>28</v>
      </c>
      <c r="B16" s="74"/>
      <c r="C16" s="74"/>
      <c r="D16" s="75">
        <f>MIN(D8:D13)</f>
        <v>4.2202999999999999</v>
      </c>
      <c r="E16" s="74"/>
      <c r="F16" s="75">
        <f>MIN(F8:F13)</f>
        <v>23.789300000000001</v>
      </c>
      <c r="G16" s="74"/>
      <c r="H16" s="75">
        <f>MIN(H8:H13)</f>
        <v>-11.2667</v>
      </c>
      <c r="I16" s="74"/>
      <c r="J16" s="75">
        <f>MIN(J8:J13)</f>
        <v>-5.1432000000000002</v>
      </c>
      <c r="K16" s="74"/>
      <c r="L16" s="75">
        <f>MIN(L8:L13)</f>
        <v>-4.5846999999999998</v>
      </c>
      <c r="M16" s="74"/>
      <c r="N16" s="75">
        <f>MIN(N8:N13)</f>
        <v>-5.8250000000000002</v>
      </c>
      <c r="O16" s="74"/>
      <c r="P16" s="75">
        <f>MIN(P8:P13)</f>
        <v>3.5731000000000002</v>
      </c>
      <c r="Q16" s="74"/>
      <c r="R16" s="75">
        <f>MIN(R8:R13)</f>
        <v>6.0387000000000004</v>
      </c>
      <c r="S16" s="76"/>
    </row>
    <row r="17" spans="1:19" ht="15" thickBot="1" x14ac:dyDescent="0.35">
      <c r="A17" s="77" t="s">
        <v>29</v>
      </c>
      <c r="B17" s="78"/>
      <c r="C17" s="78"/>
      <c r="D17" s="79">
        <f>MAX(D8:D13)</f>
        <v>13.1304</v>
      </c>
      <c r="E17" s="78"/>
      <c r="F17" s="79">
        <f>MAX(F8:F13)</f>
        <v>31.293500000000002</v>
      </c>
      <c r="G17" s="78"/>
      <c r="H17" s="79">
        <f>MAX(H8:H13)</f>
        <v>5.3201000000000001</v>
      </c>
      <c r="I17" s="78"/>
      <c r="J17" s="79">
        <f>MAX(J8:J13)</f>
        <v>13.1783</v>
      </c>
      <c r="K17" s="78"/>
      <c r="L17" s="79">
        <f>MAX(L8:L13)</f>
        <v>6.0027999999999997</v>
      </c>
      <c r="M17" s="78"/>
      <c r="N17" s="79">
        <f>MAX(N8:N13)</f>
        <v>4.22</v>
      </c>
      <c r="O17" s="78"/>
      <c r="P17" s="79">
        <f>MAX(P8:P13)</f>
        <v>10.1126</v>
      </c>
      <c r="Q17" s="78"/>
      <c r="R17" s="79">
        <f>MAX(R8:R13)</f>
        <v>17.129200000000001</v>
      </c>
      <c r="S17" s="80"/>
    </row>
    <row r="18" spans="1:19" x14ac:dyDescent="0.3">
      <c r="A18" s="112" t="s">
        <v>433</v>
      </c>
    </row>
    <row r="19" spans="1:19" x14ac:dyDescent="0.3">
      <c r="A19" s="14" t="s">
        <v>340</v>
      </c>
    </row>
  </sheetData>
  <sheetProtection algorithmName="SHA-512" hashValue="N+5y9qZV8uBGKCWuIJZa+JLAMzZGDwm/oKsQRxE0N97dfTqMee9TCls4xtGNWXY1xBBWQZ2XP1XlDauXpUNuFQ==" saltValue="0//G9/wcjHtWE0ennpDcM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D8207DAE-00FA-43C2-84D3-4B9C99347703}"/>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E05DD5-84DF-4B53-8E3F-6C956ED87496}">
  <sheetPr codeName="Sheet35"/>
  <dimension ref="A1:T35"/>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8" t="s">
        <v>347</v>
      </c>
    </row>
    <row r="3" spans="1:20" ht="15" thickBot="1" x14ac:dyDescent="0.35">
      <c r="A3" s="149"/>
    </row>
    <row r="4" spans="1:20" ht="15" thickBot="1" x14ac:dyDescent="0.35"/>
    <row r="5" spans="1:20" x14ac:dyDescent="0.3">
      <c r="A5" s="29" t="s">
        <v>1661</v>
      </c>
      <c r="B5" s="146" t="s">
        <v>8</v>
      </c>
      <c r="C5" s="146" t="s">
        <v>9</v>
      </c>
      <c r="D5" s="152" t="s">
        <v>1</v>
      </c>
      <c r="E5" s="152"/>
      <c r="F5" s="152" t="s">
        <v>2</v>
      </c>
      <c r="G5" s="152"/>
      <c r="H5" s="152" t="s">
        <v>3</v>
      </c>
      <c r="I5" s="152"/>
      <c r="J5" s="152" t="s">
        <v>4</v>
      </c>
      <c r="K5" s="152"/>
      <c r="L5" s="152" t="s">
        <v>382</v>
      </c>
      <c r="M5" s="152"/>
      <c r="N5" s="152" t="s">
        <v>5</v>
      </c>
      <c r="O5" s="152"/>
      <c r="P5" s="152" t="s">
        <v>6</v>
      </c>
      <c r="Q5" s="152"/>
      <c r="R5" s="150" t="s">
        <v>46</v>
      </c>
      <c r="S5" s="151"/>
      <c r="T5" s="12"/>
    </row>
    <row r="6" spans="1:20" x14ac:dyDescent="0.3">
      <c r="A6" s="17" t="s">
        <v>7</v>
      </c>
      <c r="B6" s="147"/>
      <c r="C6" s="147"/>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837</v>
      </c>
      <c r="B8" s="64">
        <f>VLOOKUP($A8,'Return Data'!$B$7:$R$2700,3,0)</f>
        <v>44118</v>
      </c>
      <c r="C8" s="65">
        <f>VLOOKUP($A8,'Return Data'!$B$7:$R$2700,4,0)</f>
        <v>66.346900000000005</v>
      </c>
      <c r="D8" s="65">
        <f>VLOOKUP($A8,'Return Data'!$B$7:$R$2700,10,0)</f>
        <v>10.505000000000001</v>
      </c>
      <c r="E8" s="66">
        <f t="shared" ref="E8:E29" si="0">RANK(D8,D$8:D$29,0)</f>
        <v>11</v>
      </c>
      <c r="F8" s="65">
        <f>VLOOKUP($A8,'Return Data'!$B$7:$R$2700,11,0)</f>
        <v>26.945900000000002</v>
      </c>
      <c r="G8" s="66">
        <f t="shared" ref="G8:G29" si="1">RANK(F8,F$8:F$29,0)</f>
        <v>12</v>
      </c>
      <c r="H8" s="65">
        <f>VLOOKUP($A8,'Return Data'!$B$7:$R$2700,12,0)</f>
        <v>-3.6377999999999999</v>
      </c>
      <c r="I8" s="66">
        <f t="shared" ref="I8:I27" si="2">RANK(H8,H$8:H$29,0)</f>
        <v>14</v>
      </c>
      <c r="J8" s="65">
        <f>VLOOKUP($A8,'Return Data'!$B$7:$R$2700,13,0)</f>
        <v>6.3510999999999997</v>
      </c>
      <c r="K8" s="66">
        <f t="shared" ref="K8:K18" si="3">RANK(J8,J$8:J$29,0)</f>
        <v>12</v>
      </c>
      <c r="L8" s="65">
        <f>VLOOKUP($A8,'Return Data'!$B$7:$R$2700,17,0)</f>
        <v>7.3596000000000004</v>
      </c>
      <c r="M8" s="66">
        <f t="shared" ref="M8:M18" si="4">RANK(L8,L$8:L$29,0)</f>
        <v>10</v>
      </c>
      <c r="N8" s="65">
        <f>VLOOKUP($A8,'Return Data'!$B$7:$R$2700,14,0)</f>
        <v>3.6322000000000001</v>
      </c>
      <c r="O8" s="66">
        <f>RANK(N8,N$8:N$29,0)</f>
        <v>9</v>
      </c>
      <c r="P8" s="65">
        <f>VLOOKUP($A8,'Return Data'!$B$7:$R$2700,15,0)</f>
        <v>8.7200000000000006</v>
      </c>
      <c r="Q8" s="66">
        <f>RANK(P8,P$8:P$29,0)</f>
        <v>9</v>
      </c>
      <c r="R8" s="65">
        <f>VLOOKUP($A8,'Return Data'!$B$7:$R$2700,16,0)</f>
        <v>12.654299999999999</v>
      </c>
      <c r="S8" s="67">
        <f t="shared" ref="S8:S29" si="5">RANK(R8,R$8:R$29,0)</f>
        <v>10</v>
      </c>
    </row>
    <row r="9" spans="1:20" x14ac:dyDescent="0.3">
      <c r="A9" s="63" t="s">
        <v>838</v>
      </c>
      <c r="B9" s="64">
        <f>VLOOKUP($A9,'Return Data'!$B$7:$R$2700,3,0)</f>
        <v>44118</v>
      </c>
      <c r="C9" s="65">
        <f>VLOOKUP($A9,'Return Data'!$B$7:$R$2700,4,0)</f>
        <v>33.58</v>
      </c>
      <c r="D9" s="65">
        <f>VLOOKUP($A9,'Return Data'!$B$7:$R$2700,10,0)</f>
        <v>11.155200000000001</v>
      </c>
      <c r="E9" s="66">
        <f t="shared" si="0"/>
        <v>8</v>
      </c>
      <c r="F9" s="65">
        <f>VLOOKUP($A9,'Return Data'!$B$7:$R$2700,11,0)</f>
        <v>28.0702</v>
      </c>
      <c r="G9" s="66">
        <f t="shared" si="1"/>
        <v>9</v>
      </c>
      <c r="H9" s="65">
        <f>VLOOKUP($A9,'Return Data'!$B$7:$R$2700,12,0)</f>
        <v>-1.496</v>
      </c>
      <c r="I9" s="66">
        <f t="shared" si="2"/>
        <v>12</v>
      </c>
      <c r="J9" s="65">
        <f>VLOOKUP($A9,'Return Data'!$B$7:$R$2700,13,0)</f>
        <v>6.3331</v>
      </c>
      <c r="K9" s="66">
        <f t="shared" si="3"/>
        <v>13</v>
      </c>
      <c r="L9" s="65">
        <f>VLOOKUP($A9,'Return Data'!$B$7:$R$2700,17,0)</f>
        <v>10.4178</v>
      </c>
      <c r="M9" s="66">
        <f t="shared" si="4"/>
        <v>3</v>
      </c>
      <c r="N9" s="65">
        <f>VLOOKUP($A9,'Return Data'!$B$7:$R$2700,14,0)</f>
        <v>7.9134000000000002</v>
      </c>
      <c r="O9" s="66">
        <f>RANK(N9,N$8:N$29,0)</f>
        <v>2</v>
      </c>
      <c r="P9" s="65">
        <f>VLOOKUP($A9,'Return Data'!$B$7:$R$2700,15,0)</f>
        <v>13.2416</v>
      </c>
      <c r="Q9" s="66">
        <f>RANK(P9,P$8:P$29,0)</f>
        <v>2</v>
      </c>
      <c r="R9" s="65">
        <f>VLOOKUP($A9,'Return Data'!$B$7:$R$2700,16,0)</f>
        <v>14.545500000000001</v>
      </c>
      <c r="S9" s="67">
        <f t="shared" si="5"/>
        <v>3</v>
      </c>
    </row>
    <row r="10" spans="1:20" x14ac:dyDescent="0.3">
      <c r="A10" s="63" t="s">
        <v>840</v>
      </c>
      <c r="B10" s="64">
        <f>VLOOKUP($A10,'Return Data'!$B$7:$R$2700,3,0)</f>
        <v>44118</v>
      </c>
      <c r="C10" s="65">
        <f>VLOOKUP($A10,'Return Data'!$B$7:$R$2700,4,0)</f>
        <v>10.462999999999999</v>
      </c>
      <c r="D10" s="65">
        <f>VLOOKUP($A10,'Return Data'!$B$7:$R$2700,10,0)</f>
        <v>9.3312000000000008</v>
      </c>
      <c r="E10" s="66">
        <f t="shared" si="0"/>
        <v>14</v>
      </c>
      <c r="F10" s="65">
        <f>VLOOKUP($A10,'Return Data'!$B$7:$R$2700,11,0)</f>
        <v>23.050699999999999</v>
      </c>
      <c r="G10" s="66">
        <f t="shared" si="1"/>
        <v>18</v>
      </c>
      <c r="H10" s="65">
        <f>VLOOKUP($A10,'Return Data'!$B$7:$R$2700,12,0)</f>
        <v>-3.2905000000000002</v>
      </c>
      <c r="I10" s="66">
        <f t="shared" si="2"/>
        <v>13</v>
      </c>
      <c r="J10" s="65">
        <f>VLOOKUP($A10,'Return Data'!$B$7:$R$2700,13,0)</f>
        <v>5.3781999999999996</v>
      </c>
      <c r="K10" s="66">
        <f t="shared" si="3"/>
        <v>14</v>
      </c>
      <c r="L10" s="65">
        <f>VLOOKUP($A10,'Return Data'!$B$7:$R$2700,17,0)</f>
        <v>8.9708000000000006</v>
      </c>
      <c r="M10" s="66">
        <f t="shared" si="4"/>
        <v>6</v>
      </c>
      <c r="N10" s="65"/>
      <c r="O10" s="66"/>
      <c r="P10" s="65"/>
      <c r="Q10" s="66"/>
      <c r="R10" s="65">
        <f>VLOOKUP($A10,'Return Data'!$B$7:$R$2700,16,0)</f>
        <v>1.5076000000000001</v>
      </c>
      <c r="S10" s="67">
        <f t="shared" si="5"/>
        <v>21</v>
      </c>
    </row>
    <row r="11" spans="1:20" x14ac:dyDescent="0.3">
      <c r="A11" s="63" t="s">
        <v>842</v>
      </c>
      <c r="B11" s="64">
        <f>VLOOKUP($A11,'Return Data'!$B$7:$R$2700,3,0)</f>
        <v>44118</v>
      </c>
      <c r="C11" s="65">
        <f>VLOOKUP($A11,'Return Data'!$B$7:$R$2700,4,0)</f>
        <v>25.588000000000001</v>
      </c>
      <c r="D11" s="65">
        <f>VLOOKUP($A11,'Return Data'!$B$7:$R$2700,10,0)</f>
        <v>10.0654</v>
      </c>
      <c r="E11" s="66">
        <f t="shared" si="0"/>
        <v>12</v>
      </c>
      <c r="F11" s="65">
        <f>VLOOKUP($A11,'Return Data'!$B$7:$R$2700,11,0)</f>
        <v>31.2407</v>
      </c>
      <c r="G11" s="66">
        <f t="shared" si="1"/>
        <v>7</v>
      </c>
      <c r="H11" s="65">
        <f>VLOOKUP($A11,'Return Data'!$B$7:$R$2700,12,0)</f>
        <v>-7.2697000000000003</v>
      </c>
      <c r="I11" s="66">
        <f t="shared" si="2"/>
        <v>18</v>
      </c>
      <c r="J11" s="65">
        <f>VLOOKUP($A11,'Return Data'!$B$7:$R$2700,13,0)</f>
        <v>3.9443999999999999</v>
      </c>
      <c r="K11" s="66">
        <f t="shared" si="3"/>
        <v>16</v>
      </c>
      <c r="L11" s="65">
        <f>VLOOKUP($A11,'Return Data'!$B$7:$R$2700,17,0)</f>
        <v>8.4684000000000008</v>
      </c>
      <c r="M11" s="66">
        <f t="shared" si="4"/>
        <v>8</v>
      </c>
      <c r="N11" s="65">
        <f>VLOOKUP($A11,'Return Data'!$B$7:$R$2700,14,0)</f>
        <v>3.2719999999999998</v>
      </c>
      <c r="O11" s="66">
        <f>RANK(N11,N$8:N$29,0)</f>
        <v>11</v>
      </c>
      <c r="P11" s="65">
        <f>VLOOKUP($A11,'Return Data'!$B$7:$R$2700,15,0)</f>
        <v>7.6798999999999999</v>
      </c>
      <c r="Q11" s="66">
        <f>RANK(P11,P$8:P$29,0)</f>
        <v>12</v>
      </c>
      <c r="R11" s="65">
        <f>VLOOKUP($A11,'Return Data'!$B$7:$R$2700,16,0)</f>
        <v>11.354200000000001</v>
      </c>
      <c r="S11" s="67">
        <f t="shared" si="5"/>
        <v>12</v>
      </c>
    </row>
    <row r="12" spans="1:20" x14ac:dyDescent="0.3">
      <c r="A12" s="63" t="s">
        <v>845</v>
      </c>
      <c r="B12" s="64">
        <f>VLOOKUP($A12,'Return Data'!$B$7:$R$2700,3,0)</f>
        <v>44118</v>
      </c>
      <c r="C12" s="65">
        <f>VLOOKUP($A12,'Return Data'!$B$7:$R$2700,4,0)</f>
        <v>40.1265</v>
      </c>
      <c r="D12" s="65">
        <f>VLOOKUP($A12,'Return Data'!$B$7:$R$2700,10,0)</f>
        <v>4.6734999999999998</v>
      </c>
      <c r="E12" s="66">
        <f t="shared" si="0"/>
        <v>20</v>
      </c>
      <c r="F12" s="65">
        <f>VLOOKUP($A12,'Return Data'!$B$7:$R$2700,11,0)</f>
        <v>17.253900000000002</v>
      </c>
      <c r="G12" s="66">
        <f t="shared" si="1"/>
        <v>20</v>
      </c>
      <c r="H12" s="65">
        <f>VLOOKUP($A12,'Return Data'!$B$7:$R$2700,12,0)</f>
        <v>-13.562900000000001</v>
      </c>
      <c r="I12" s="66">
        <f t="shared" si="2"/>
        <v>19</v>
      </c>
      <c r="J12" s="65">
        <f>VLOOKUP($A12,'Return Data'!$B$7:$R$2700,13,0)</f>
        <v>-4.8056999999999999</v>
      </c>
      <c r="K12" s="66">
        <f t="shared" si="3"/>
        <v>19</v>
      </c>
      <c r="L12" s="65">
        <f>VLOOKUP($A12,'Return Data'!$B$7:$R$2700,17,0)</f>
        <v>2.8744999999999998</v>
      </c>
      <c r="M12" s="66">
        <f t="shared" si="4"/>
        <v>15</v>
      </c>
      <c r="N12" s="65">
        <f>VLOOKUP($A12,'Return Data'!$B$7:$R$2700,14,0)</f>
        <v>0.82679999999999998</v>
      </c>
      <c r="O12" s="66">
        <f>RANK(N12,N$8:N$29,0)</f>
        <v>12</v>
      </c>
      <c r="P12" s="65">
        <f>VLOOKUP($A12,'Return Data'!$B$7:$R$2700,15,0)</f>
        <v>5.9816000000000003</v>
      </c>
      <c r="Q12" s="66">
        <f>RANK(P12,P$8:P$29,0)</f>
        <v>14</v>
      </c>
      <c r="R12" s="65">
        <f>VLOOKUP($A12,'Return Data'!$B$7:$R$2700,16,0)</f>
        <v>13.842000000000001</v>
      </c>
      <c r="S12" s="67">
        <f t="shared" si="5"/>
        <v>6</v>
      </c>
    </row>
    <row r="13" spans="1:20" x14ac:dyDescent="0.3">
      <c r="A13" s="63" t="s">
        <v>847</v>
      </c>
      <c r="B13" s="64">
        <f>VLOOKUP($A13,'Return Data'!$B$7:$R$2700,3,0)</f>
        <v>44118</v>
      </c>
      <c r="C13" s="65">
        <f>VLOOKUP($A13,'Return Data'!$B$7:$R$2700,4,0)</f>
        <v>71.165000000000006</v>
      </c>
      <c r="D13" s="65">
        <f>VLOOKUP($A13,'Return Data'!$B$7:$R$2700,10,0)</f>
        <v>3.9344999999999999</v>
      </c>
      <c r="E13" s="66">
        <f t="shared" si="0"/>
        <v>22</v>
      </c>
      <c r="F13" s="65">
        <f>VLOOKUP($A13,'Return Data'!$B$7:$R$2700,11,0)</f>
        <v>20.168500000000002</v>
      </c>
      <c r="G13" s="66">
        <f t="shared" si="1"/>
        <v>19</v>
      </c>
      <c r="H13" s="65">
        <f>VLOOKUP($A13,'Return Data'!$B$7:$R$2700,12,0)</f>
        <v>-15.3704</v>
      </c>
      <c r="I13" s="66">
        <f t="shared" si="2"/>
        <v>20</v>
      </c>
      <c r="J13" s="65">
        <f>VLOOKUP($A13,'Return Data'!$B$7:$R$2700,13,0)</f>
        <v>-9.2768999999999995</v>
      </c>
      <c r="K13" s="66">
        <f t="shared" si="3"/>
        <v>20</v>
      </c>
      <c r="L13" s="65">
        <f>VLOOKUP($A13,'Return Data'!$B$7:$R$2700,17,0)</f>
        <v>-2.883</v>
      </c>
      <c r="M13" s="66">
        <f t="shared" si="4"/>
        <v>17</v>
      </c>
      <c r="N13" s="65">
        <f>VLOOKUP($A13,'Return Data'!$B$7:$R$2700,14,0)</f>
        <v>-4.1234000000000002</v>
      </c>
      <c r="O13" s="66">
        <f>RANK(N13,N$8:N$29,0)</f>
        <v>15</v>
      </c>
      <c r="P13" s="65">
        <f>VLOOKUP($A13,'Return Data'!$B$7:$R$2700,15,0)</f>
        <v>3.3715999999999999</v>
      </c>
      <c r="Q13" s="66">
        <f>RANK(P13,P$8:P$29,0)</f>
        <v>15</v>
      </c>
      <c r="R13" s="65">
        <f>VLOOKUP($A13,'Return Data'!$B$7:$R$2700,16,0)</f>
        <v>7.7504</v>
      </c>
      <c r="S13" s="67">
        <f t="shared" si="5"/>
        <v>19</v>
      </c>
    </row>
    <row r="14" spans="1:20" x14ac:dyDescent="0.3">
      <c r="A14" s="63" t="s">
        <v>850</v>
      </c>
      <c r="B14" s="64">
        <f>VLOOKUP($A14,'Return Data'!$B$7:$R$2700,3,0)</f>
        <v>44118</v>
      </c>
      <c r="C14" s="65">
        <f>VLOOKUP($A14,'Return Data'!$B$7:$R$2700,4,0)</f>
        <v>32.78</v>
      </c>
      <c r="D14" s="65">
        <f>VLOOKUP($A14,'Return Data'!$B$7:$R$2700,10,0)</f>
        <v>4.9968000000000004</v>
      </c>
      <c r="E14" s="66">
        <f t="shared" si="0"/>
        <v>19</v>
      </c>
      <c r="F14" s="65">
        <f>VLOOKUP($A14,'Return Data'!$B$7:$R$2700,11,0)</f>
        <v>23.8383</v>
      </c>
      <c r="G14" s="66">
        <f t="shared" si="1"/>
        <v>17</v>
      </c>
      <c r="H14" s="65">
        <f>VLOOKUP($A14,'Return Data'!$B$7:$R$2700,12,0)</f>
        <v>2.3416000000000001</v>
      </c>
      <c r="I14" s="66">
        <f t="shared" si="2"/>
        <v>5</v>
      </c>
      <c r="J14" s="65">
        <f>VLOOKUP($A14,'Return Data'!$B$7:$R$2700,13,0)</f>
        <v>7.2293000000000003</v>
      </c>
      <c r="K14" s="66">
        <f t="shared" si="3"/>
        <v>10</v>
      </c>
      <c r="L14" s="65">
        <f>VLOOKUP($A14,'Return Data'!$B$7:$R$2700,17,0)</f>
        <v>3.1177000000000001</v>
      </c>
      <c r="M14" s="66">
        <f t="shared" si="4"/>
        <v>14</v>
      </c>
      <c r="N14" s="65">
        <f>VLOOKUP($A14,'Return Data'!$B$7:$R$2700,14,0)</f>
        <v>3.9822000000000002</v>
      </c>
      <c r="O14" s="66">
        <f>RANK(N14,N$8:N$29,0)</f>
        <v>7</v>
      </c>
      <c r="P14" s="65">
        <f>VLOOKUP($A14,'Return Data'!$B$7:$R$2700,15,0)</f>
        <v>7.7312000000000003</v>
      </c>
      <c r="Q14" s="66">
        <f>RANK(P14,P$8:P$29,0)</f>
        <v>11</v>
      </c>
      <c r="R14" s="65">
        <f>VLOOKUP($A14,'Return Data'!$B$7:$R$2700,16,0)</f>
        <v>10.261100000000001</v>
      </c>
      <c r="S14" s="67">
        <f t="shared" si="5"/>
        <v>16</v>
      </c>
    </row>
    <row r="15" spans="1:20" x14ac:dyDescent="0.3">
      <c r="A15" s="63" t="s">
        <v>851</v>
      </c>
      <c r="B15" s="64">
        <f>VLOOKUP($A15,'Return Data'!$B$7:$R$2700,3,0)</f>
        <v>44118</v>
      </c>
      <c r="C15" s="65">
        <f>VLOOKUP($A15,'Return Data'!$B$7:$R$2700,4,0)</f>
        <v>10.87</v>
      </c>
      <c r="D15" s="65">
        <f>VLOOKUP($A15,'Return Data'!$B$7:$R$2700,10,0)</f>
        <v>10.805300000000001</v>
      </c>
      <c r="E15" s="66">
        <f t="shared" si="0"/>
        <v>9</v>
      </c>
      <c r="F15" s="65">
        <f>VLOOKUP($A15,'Return Data'!$B$7:$R$2700,11,0)</f>
        <v>27.732099999999999</v>
      </c>
      <c r="G15" s="66">
        <f t="shared" si="1"/>
        <v>10</v>
      </c>
      <c r="H15" s="65">
        <f>VLOOKUP($A15,'Return Data'!$B$7:$R$2700,12,0)</f>
        <v>0.27679999999999999</v>
      </c>
      <c r="I15" s="66">
        <f t="shared" si="2"/>
        <v>8</v>
      </c>
      <c r="J15" s="65">
        <f>VLOOKUP($A15,'Return Data'!$B$7:$R$2700,13,0)</f>
        <v>7.0936000000000003</v>
      </c>
      <c r="K15" s="66">
        <f t="shared" si="3"/>
        <v>11</v>
      </c>
      <c r="L15" s="65">
        <f>VLOOKUP($A15,'Return Data'!$B$7:$R$2700,17,0)</f>
        <v>6.327</v>
      </c>
      <c r="M15" s="66">
        <f t="shared" si="4"/>
        <v>12</v>
      </c>
      <c r="N15" s="65"/>
      <c r="O15" s="66"/>
      <c r="P15" s="65"/>
      <c r="Q15" s="66"/>
      <c r="R15" s="65">
        <f>VLOOKUP($A15,'Return Data'!$B$7:$R$2700,16,0)</f>
        <v>2.9085999999999999</v>
      </c>
      <c r="S15" s="67">
        <f t="shared" si="5"/>
        <v>20</v>
      </c>
    </row>
    <row r="16" spans="1:20" x14ac:dyDescent="0.3">
      <c r="A16" s="63" t="s">
        <v>853</v>
      </c>
      <c r="B16" s="64">
        <f>VLOOKUP($A16,'Return Data'!$B$7:$R$2700,3,0)</f>
        <v>44118</v>
      </c>
      <c r="C16" s="65">
        <f>VLOOKUP($A16,'Return Data'!$B$7:$R$2700,4,0)</f>
        <v>44.78</v>
      </c>
      <c r="D16" s="65">
        <f>VLOOKUP($A16,'Return Data'!$B$7:$R$2700,10,0)</f>
        <v>15.591100000000001</v>
      </c>
      <c r="E16" s="66">
        <f t="shared" si="0"/>
        <v>1</v>
      </c>
      <c r="F16" s="65">
        <f>VLOOKUP($A16,'Return Data'!$B$7:$R$2700,11,0)</f>
        <v>36.275100000000002</v>
      </c>
      <c r="G16" s="66">
        <f t="shared" si="1"/>
        <v>2</v>
      </c>
      <c r="H16" s="65">
        <f>VLOOKUP($A16,'Return Data'!$B$7:$R$2700,12,0)</f>
        <v>4.431</v>
      </c>
      <c r="I16" s="66">
        <f t="shared" si="2"/>
        <v>2</v>
      </c>
      <c r="J16" s="65">
        <f>VLOOKUP($A16,'Return Data'!$B$7:$R$2700,13,0)</f>
        <v>17.378799999999998</v>
      </c>
      <c r="K16" s="66">
        <f t="shared" si="3"/>
        <v>1</v>
      </c>
      <c r="L16" s="65">
        <f>VLOOKUP($A16,'Return Data'!$B$7:$R$2700,17,0)</f>
        <v>8.7325999999999997</v>
      </c>
      <c r="M16" s="66">
        <f t="shared" si="4"/>
        <v>7</v>
      </c>
      <c r="N16" s="65">
        <f>VLOOKUP($A16,'Return Data'!$B$7:$R$2700,14,0)</f>
        <v>3.6396000000000002</v>
      </c>
      <c r="O16" s="66">
        <f>RANK(N16,N$8:N$29,0)</f>
        <v>8</v>
      </c>
      <c r="P16" s="65">
        <f>VLOOKUP($A16,'Return Data'!$B$7:$R$2700,15,0)</f>
        <v>11.0975</v>
      </c>
      <c r="Q16" s="66">
        <f>RANK(P16,P$8:P$29,0)</f>
        <v>3</v>
      </c>
      <c r="R16" s="65">
        <f>VLOOKUP($A16,'Return Data'!$B$7:$R$2700,16,0)</f>
        <v>10.9163</v>
      </c>
      <c r="S16" s="67">
        <f t="shared" si="5"/>
        <v>14</v>
      </c>
    </row>
    <row r="17" spans="1:19" x14ac:dyDescent="0.3">
      <c r="A17" s="63" t="s">
        <v>855</v>
      </c>
      <c r="B17" s="64">
        <f>VLOOKUP($A17,'Return Data'!$B$7:$R$2700,3,0)</f>
        <v>44118</v>
      </c>
      <c r="C17" s="65">
        <f>VLOOKUP($A17,'Return Data'!$B$7:$R$2700,4,0)</f>
        <v>20.3964</v>
      </c>
      <c r="D17" s="65">
        <f>VLOOKUP($A17,'Return Data'!$B$7:$R$2700,10,0)</f>
        <v>14.5067</v>
      </c>
      <c r="E17" s="66">
        <f t="shared" si="0"/>
        <v>2</v>
      </c>
      <c r="F17" s="65">
        <f>VLOOKUP($A17,'Return Data'!$B$7:$R$2700,11,0)</f>
        <v>31.483599999999999</v>
      </c>
      <c r="G17" s="66">
        <f t="shared" si="1"/>
        <v>6</v>
      </c>
      <c r="H17" s="65">
        <f>VLOOKUP($A17,'Return Data'!$B$7:$R$2700,12,0)</f>
        <v>3.0996000000000001</v>
      </c>
      <c r="I17" s="66">
        <f t="shared" si="2"/>
        <v>4</v>
      </c>
      <c r="J17" s="65">
        <f>VLOOKUP($A17,'Return Data'!$B$7:$R$2700,13,0)</f>
        <v>14.834899999999999</v>
      </c>
      <c r="K17" s="66">
        <f t="shared" si="3"/>
        <v>3</v>
      </c>
      <c r="L17" s="65">
        <f>VLOOKUP($A17,'Return Data'!$B$7:$R$2700,17,0)</f>
        <v>18.1754</v>
      </c>
      <c r="M17" s="66">
        <f t="shared" si="4"/>
        <v>1</v>
      </c>
      <c r="N17" s="65">
        <f>VLOOKUP($A17,'Return Data'!$B$7:$R$2700,14,0)</f>
        <v>10.152699999999999</v>
      </c>
      <c r="O17" s="66">
        <f>RANK(N17,N$8:N$29,0)</f>
        <v>1</v>
      </c>
      <c r="P17" s="65">
        <f>VLOOKUP($A17,'Return Data'!$B$7:$R$2700,15,0)</f>
        <v>13.8719</v>
      </c>
      <c r="Q17" s="66">
        <f>RANK(P17,P$8:P$29,0)</f>
        <v>1</v>
      </c>
      <c r="R17" s="65">
        <f>VLOOKUP($A17,'Return Data'!$B$7:$R$2700,16,0)</f>
        <v>12.700100000000001</v>
      </c>
      <c r="S17" s="67">
        <f t="shared" si="5"/>
        <v>9</v>
      </c>
    </row>
    <row r="18" spans="1:19" x14ac:dyDescent="0.3">
      <c r="A18" s="63" t="s">
        <v>858</v>
      </c>
      <c r="B18" s="64">
        <f>VLOOKUP($A18,'Return Data'!$B$7:$R$2700,3,0)</f>
        <v>44118</v>
      </c>
      <c r="C18" s="65">
        <f>VLOOKUP($A18,'Return Data'!$B$7:$R$2700,4,0)</f>
        <v>8.7861999999999991</v>
      </c>
      <c r="D18" s="65">
        <f>VLOOKUP($A18,'Return Data'!$B$7:$R$2700,10,0)</f>
        <v>3.9689000000000001</v>
      </c>
      <c r="E18" s="66">
        <f t="shared" si="0"/>
        <v>21</v>
      </c>
      <c r="F18" s="65">
        <f>VLOOKUP($A18,'Return Data'!$B$7:$R$2700,11,0)</f>
        <v>15.790699999999999</v>
      </c>
      <c r="G18" s="66">
        <f t="shared" si="1"/>
        <v>22</v>
      </c>
      <c r="H18" s="65">
        <f>VLOOKUP($A18,'Return Data'!$B$7:$R$2700,12,0)</f>
        <v>-16.386399999999998</v>
      </c>
      <c r="I18" s="66">
        <f t="shared" si="2"/>
        <v>21</v>
      </c>
      <c r="J18" s="65">
        <f>VLOOKUP($A18,'Return Data'!$B$7:$R$2700,13,0)</f>
        <v>-11.3714</v>
      </c>
      <c r="K18" s="66">
        <f t="shared" si="3"/>
        <v>21</v>
      </c>
      <c r="L18" s="65">
        <f>VLOOKUP($A18,'Return Data'!$B$7:$R$2700,17,0)</f>
        <v>1.2388999999999999</v>
      </c>
      <c r="M18" s="66">
        <f t="shared" si="4"/>
        <v>16</v>
      </c>
      <c r="N18" s="65">
        <f>VLOOKUP($A18,'Return Data'!$B$7:$R$2700,14,0)</f>
        <v>-2.1354000000000002</v>
      </c>
      <c r="O18" s="66">
        <f>RANK(N18,N$8:N$29,0)</f>
        <v>14</v>
      </c>
      <c r="P18" s="65">
        <f>VLOOKUP($A18,'Return Data'!$B$7:$R$2700,15,0)</f>
        <v>9.5815999999999999</v>
      </c>
      <c r="Q18" s="66">
        <f>RANK(P18,P$8:P$29,0)</f>
        <v>7</v>
      </c>
      <c r="R18" s="65">
        <f>VLOOKUP($A18,'Return Data'!$B$7:$R$2700,16,0)</f>
        <v>11.0433</v>
      </c>
      <c r="S18" s="67">
        <f t="shared" si="5"/>
        <v>13</v>
      </c>
    </row>
    <row r="19" spans="1:19" x14ac:dyDescent="0.3">
      <c r="A19" s="63" t="s">
        <v>859</v>
      </c>
      <c r="B19" s="64">
        <f>VLOOKUP($A19,'Return Data'!$B$7:$R$2700,3,0)</f>
        <v>44118</v>
      </c>
      <c r="C19" s="65">
        <f>VLOOKUP($A19,'Return Data'!$B$7:$R$2700,4,0)</f>
        <v>11.066000000000001</v>
      </c>
      <c r="D19" s="65">
        <f>VLOOKUP($A19,'Return Data'!$B$7:$R$2700,10,0)</f>
        <v>11.834300000000001</v>
      </c>
      <c r="E19" s="66">
        <f t="shared" si="0"/>
        <v>7</v>
      </c>
      <c r="F19" s="65">
        <f>VLOOKUP($A19,'Return Data'!$B$7:$R$2700,11,0)</f>
        <v>31.816600000000001</v>
      </c>
      <c r="G19" s="66">
        <f t="shared" si="1"/>
        <v>5</v>
      </c>
      <c r="H19" s="65">
        <f>VLOOKUP($A19,'Return Data'!$B$7:$R$2700,12,0)</f>
        <v>-1.2493000000000001</v>
      </c>
      <c r="I19" s="66">
        <f t="shared" si="2"/>
        <v>11</v>
      </c>
      <c r="J19" s="65">
        <f>VLOOKUP($A19,'Return Data'!$B$7:$R$2700,13,0)</f>
        <v>7.5727000000000002</v>
      </c>
      <c r="K19" s="66">
        <f t="shared" ref="K19" si="6">RANK(J19,J$8:J$29,0)</f>
        <v>9</v>
      </c>
      <c r="L19" s="65"/>
      <c r="M19" s="66"/>
      <c r="N19" s="65"/>
      <c r="O19" s="66"/>
      <c r="P19" s="65"/>
      <c r="Q19" s="66"/>
      <c r="R19" s="65">
        <f>VLOOKUP($A19,'Return Data'!$B$7:$R$2700,16,0)</f>
        <v>8.4456000000000007</v>
      </c>
      <c r="S19" s="67">
        <f t="shared" si="5"/>
        <v>18</v>
      </c>
    </row>
    <row r="20" spans="1:19" x14ac:dyDescent="0.3">
      <c r="A20" s="63" t="s">
        <v>861</v>
      </c>
      <c r="B20" s="64">
        <f>VLOOKUP($A20,'Return Data'!$B$7:$R$2700,3,0)</f>
        <v>44118</v>
      </c>
      <c r="C20" s="65">
        <f>VLOOKUP($A20,'Return Data'!$B$7:$R$2700,4,0)</f>
        <v>12.076000000000001</v>
      </c>
      <c r="D20" s="65">
        <f>VLOOKUP($A20,'Return Data'!$B$7:$R$2700,10,0)</f>
        <v>13.4003</v>
      </c>
      <c r="E20" s="66">
        <f t="shared" si="0"/>
        <v>5</v>
      </c>
      <c r="F20" s="65">
        <f>VLOOKUP($A20,'Return Data'!$B$7:$R$2700,11,0)</f>
        <v>27.639800000000001</v>
      </c>
      <c r="G20" s="66">
        <f t="shared" si="1"/>
        <v>11</v>
      </c>
      <c r="H20" s="65">
        <f>VLOOKUP($A20,'Return Data'!$B$7:$R$2700,12,0)</f>
        <v>1.6755</v>
      </c>
      <c r="I20" s="66">
        <f t="shared" si="2"/>
        <v>7</v>
      </c>
      <c r="J20" s="65">
        <f>VLOOKUP($A20,'Return Data'!$B$7:$R$2700,13,0)</f>
        <v>11.2278</v>
      </c>
      <c r="K20" s="66">
        <f t="shared" ref="K20:K27" si="7">RANK(J20,J$8:J$29,0)</f>
        <v>5</v>
      </c>
      <c r="L20" s="65"/>
      <c r="M20" s="66"/>
      <c r="N20" s="65"/>
      <c r="O20" s="66"/>
      <c r="P20" s="65"/>
      <c r="Q20" s="66"/>
      <c r="R20" s="65">
        <f>VLOOKUP($A20,'Return Data'!$B$7:$R$2700,16,0)</f>
        <v>10.1983</v>
      </c>
      <c r="S20" s="67">
        <f t="shared" si="5"/>
        <v>17</v>
      </c>
    </row>
    <row r="21" spans="1:19" x14ac:dyDescent="0.3">
      <c r="A21" s="63" t="s">
        <v>863</v>
      </c>
      <c r="B21" s="64">
        <f>VLOOKUP($A21,'Return Data'!$B$7:$R$2700,3,0)</f>
        <v>44118</v>
      </c>
      <c r="C21" s="65">
        <f>VLOOKUP($A21,'Return Data'!$B$7:$R$2700,4,0)</f>
        <v>12.702</v>
      </c>
      <c r="D21" s="65">
        <f>VLOOKUP($A21,'Return Data'!$B$7:$R$2700,10,0)</f>
        <v>14.2986</v>
      </c>
      <c r="E21" s="66">
        <f t="shared" si="0"/>
        <v>3</v>
      </c>
      <c r="F21" s="65">
        <f>VLOOKUP($A21,'Return Data'!$B$7:$R$2700,11,0)</f>
        <v>41.953499999999998</v>
      </c>
      <c r="G21" s="66">
        <f t="shared" si="1"/>
        <v>1</v>
      </c>
      <c r="H21" s="65">
        <f>VLOOKUP($A21,'Return Data'!$B$7:$R$2700,12,0)</f>
        <v>4.3543000000000003</v>
      </c>
      <c r="I21" s="66">
        <f t="shared" si="2"/>
        <v>3</v>
      </c>
      <c r="J21" s="65">
        <f>VLOOKUP($A21,'Return Data'!$B$7:$R$2700,13,0)</f>
        <v>15.6831</v>
      </c>
      <c r="K21" s="66">
        <f t="shared" si="7"/>
        <v>2</v>
      </c>
      <c r="L21" s="65"/>
      <c r="M21" s="66"/>
      <c r="N21" s="65"/>
      <c r="O21" s="66"/>
      <c r="P21" s="65"/>
      <c r="Q21" s="66"/>
      <c r="R21" s="65">
        <f>VLOOKUP($A21,'Return Data'!$B$7:$R$2700,16,0)</f>
        <v>18.318000000000001</v>
      </c>
      <c r="S21" s="67">
        <f t="shared" si="5"/>
        <v>1</v>
      </c>
    </row>
    <row r="22" spans="1:19" x14ac:dyDescent="0.3">
      <c r="A22" s="63" t="s">
        <v>865</v>
      </c>
      <c r="B22" s="64">
        <f>VLOOKUP($A22,'Return Data'!$B$7:$R$2700,3,0)</f>
        <v>44118</v>
      </c>
      <c r="C22" s="65">
        <f>VLOOKUP($A22,'Return Data'!$B$7:$R$2700,4,0)</f>
        <v>26.842500000000001</v>
      </c>
      <c r="D22" s="65">
        <f>VLOOKUP($A22,'Return Data'!$B$7:$R$2700,10,0)</f>
        <v>10.7309</v>
      </c>
      <c r="E22" s="66">
        <f t="shared" si="0"/>
        <v>10</v>
      </c>
      <c r="F22" s="65">
        <f>VLOOKUP($A22,'Return Data'!$B$7:$R$2700,11,0)</f>
        <v>24.955200000000001</v>
      </c>
      <c r="G22" s="66">
        <f t="shared" si="1"/>
        <v>14</v>
      </c>
      <c r="H22" s="65">
        <f>VLOOKUP($A22,'Return Data'!$B$7:$R$2700,12,0)</f>
        <v>0.10630000000000001</v>
      </c>
      <c r="I22" s="66">
        <f t="shared" si="2"/>
        <v>9</v>
      </c>
      <c r="J22" s="65">
        <f>VLOOKUP($A22,'Return Data'!$B$7:$R$2700,13,0)</f>
        <v>9.0968</v>
      </c>
      <c r="K22" s="66">
        <f t="shared" si="7"/>
        <v>8</v>
      </c>
      <c r="L22" s="65">
        <f>VLOOKUP($A22,'Return Data'!$B$7:$R$2700,17,0)</f>
        <v>12.406700000000001</v>
      </c>
      <c r="M22" s="66">
        <f t="shared" ref="M22:M27" si="8">RANK(L22,L$8:L$29,0)</f>
        <v>2</v>
      </c>
      <c r="N22" s="65">
        <f>VLOOKUP($A22,'Return Data'!$B$7:$R$2700,14,0)</f>
        <v>6.4147999999999996</v>
      </c>
      <c r="O22" s="66">
        <f t="shared" ref="O22:O27" si="9">RANK(N22,N$8:N$29,0)</f>
        <v>5</v>
      </c>
      <c r="P22" s="65">
        <f>VLOOKUP($A22,'Return Data'!$B$7:$R$2700,15,0)</f>
        <v>10.1973</v>
      </c>
      <c r="Q22" s="66">
        <f t="shared" ref="Q22:Q27" si="10">RANK(P22,P$8:P$29,0)</f>
        <v>5</v>
      </c>
      <c r="R22" s="65">
        <f>VLOOKUP($A22,'Return Data'!$B$7:$R$2700,16,0)</f>
        <v>14.2182</v>
      </c>
      <c r="S22" s="67">
        <f t="shared" si="5"/>
        <v>4</v>
      </c>
    </row>
    <row r="23" spans="1:19" x14ac:dyDescent="0.3">
      <c r="A23" s="63" t="s">
        <v>868</v>
      </c>
      <c r="B23" s="64">
        <f>VLOOKUP($A23,'Return Data'!$B$7:$R$2700,3,0)</f>
        <v>44118</v>
      </c>
      <c r="C23" s="65">
        <f>VLOOKUP($A23,'Return Data'!$B$7:$R$2700,4,0)</f>
        <v>48.037300000000002</v>
      </c>
      <c r="D23" s="65">
        <f>VLOOKUP($A23,'Return Data'!$B$7:$R$2700,10,0)</f>
        <v>9.3069000000000006</v>
      </c>
      <c r="E23" s="66">
        <f t="shared" si="0"/>
        <v>15</v>
      </c>
      <c r="F23" s="65">
        <f>VLOOKUP($A23,'Return Data'!$B$7:$R$2700,11,0)</f>
        <v>32.503900000000002</v>
      </c>
      <c r="G23" s="66">
        <f t="shared" si="1"/>
        <v>4</v>
      </c>
      <c r="H23" s="65">
        <f>VLOOKUP($A23,'Return Data'!$B$7:$R$2700,12,0)</f>
        <v>-6.1676000000000002</v>
      </c>
      <c r="I23" s="66">
        <f t="shared" si="2"/>
        <v>17</v>
      </c>
      <c r="J23" s="65">
        <f>VLOOKUP($A23,'Return Data'!$B$7:$R$2700,13,0)</f>
        <v>3.1408</v>
      </c>
      <c r="K23" s="66">
        <f t="shared" si="7"/>
        <v>17</v>
      </c>
      <c r="L23" s="65">
        <f>VLOOKUP($A23,'Return Data'!$B$7:$R$2700,17,0)</f>
        <v>4.3144999999999998</v>
      </c>
      <c r="M23" s="66">
        <f t="shared" si="8"/>
        <v>13</v>
      </c>
      <c r="N23" s="65">
        <f>VLOOKUP($A23,'Return Data'!$B$7:$R$2700,14,0)</f>
        <v>0.19500000000000001</v>
      </c>
      <c r="O23" s="66">
        <f t="shared" si="9"/>
        <v>13</v>
      </c>
      <c r="P23" s="65">
        <f>VLOOKUP($A23,'Return Data'!$B$7:$R$2700,15,0)</f>
        <v>6.9241999999999999</v>
      </c>
      <c r="Q23" s="66">
        <f t="shared" si="10"/>
        <v>13</v>
      </c>
      <c r="R23" s="65">
        <f>VLOOKUP($A23,'Return Data'!$B$7:$R$2700,16,0)</f>
        <v>14.020200000000001</v>
      </c>
      <c r="S23" s="67">
        <f t="shared" si="5"/>
        <v>5</v>
      </c>
    </row>
    <row r="24" spans="1:19" x14ac:dyDescent="0.3">
      <c r="A24" s="63" t="s">
        <v>870</v>
      </c>
      <c r="B24" s="64">
        <f>VLOOKUP($A24,'Return Data'!$B$7:$R$2700,3,0)</f>
        <v>44118</v>
      </c>
      <c r="C24" s="65">
        <f>VLOOKUP($A24,'Return Data'!$B$7:$R$2700,4,0)</f>
        <v>73.42</v>
      </c>
      <c r="D24" s="65">
        <f>VLOOKUP($A24,'Return Data'!$B$7:$R$2700,10,0)</f>
        <v>8.6898999999999997</v>
      </c>
      <c r="E24" s="66">
        <f t="shared" si="0"/>
        <v>17</v>
      </c>
      <c r="F24" s="65">
        <f>VLOOKUP($A24,'Return Data'!$B$7:$R$2700,11,0)</f>
        <v>24.419599999999999</v>
      </c>
      <c r="G24" s="66">
        <f t="shared" si="1"/>
        <v>16</v>
      </c>
      <c r="H24" s="65">
        <f>VLOOKUP($A24,'Return Data'!$B$7:$R$2700,12,0)</f>
        <v>4.0899999999999999E-2</v>
      </c>
      <c r="I24" s="66">
        <f t="shared" si="2"/>
        <v>10</v>
      </c>
      <c r="J24" s="65">
        <f>VLOOKUP($A24,'Return Data'!$B$7:$R$2700,13,0)</f>
        <v>10.522399999999999</v>
      </c>
      <c r="K24" s="66">
        <f t="shared" si="7"/>
        <v>6</v>
      </c>
      <c r="L24" s="65">
        <f>VLOOKUP($A24,'Return Data'!$B$7:$R$2700,17,0)</f>
        <v>10.244899999999999</v>
      </c>
      <c r="M24" s="66">
        <f t="shared" si="8"/>
        <v>4</v>
      </c>
      <c r="N24" s="65">
        <f>VLOOKUP($A24,'Return Data'!$B$7:$R$2700,14,0)</f>
        <v>6.2156000000000002</v>
      </c>
      <c r="O24" s="66">
        <f t="shared" si="9"/>
        <v>6</v>
      </c>
      <c r="P24" s="65">
        <f>VLOOKUP($A24,'Return Data'!$B$7:$R$2700,15,0)</f>
        <v>9.5165000000000006</v>
      </c>
      <c r="Q24" s="66">
        <f t="shared" si="10"/>
        <v>8</v>
      </c>
      <c r="R24" s="65">
        <f>VLOOKUP($A24,'Return Data'!$B$7:$R$2700,16,0)</f>
        <v>11.700799999999999</v>
      </c>
      <c r="S24" s="67">
        <f t="shared" si="5"/>
        <v>11</v>
      </c>
    </row>
    <row r="25" spans="1:19" x14ac:dyDescent="0.3">
      <c r="A25" s="63" t="s">
        <v>872</v>
      </c>
      <c r="B25" s="64">
        <f>VLOOKUP($A25,'Return Data'!$B$7:$R$2700,3,0)</f>
        <v>44118</v>
      </c>
      <c r="C25" s="65">
        <f>VLOOKUP($A25,'Return Data'!$B$7:$R$2700,4,0)</f>
        <v>33.7226</v>
      </c>
      <c r="D25" s="65">
        <f>VLOOKUP($A25,'Return Data'!$B$7:$R$2700,10,0)</f>
        <v>9.0355000000000008</v>
      </c>
      <c r="E25" s="66">
        <f t="shared" si="0"/>
        <v>16</v>
      </c>
      <c r="F25" s="65">
        <f>VLOOKUP($A25,'Return Data'!$B$7:$R$2700,11,0)</f>
        <v>24.451899999999998</v>
      </c>
      <c r="G25" s="66">
        <f t="shared" si="1"/>
        <v>15</v>
      </c>
      <c r="H25" s="65">
        <f>VLOOKUP($A25,'Return Data'!$B$7:$R$2700,12,0)</f>
        <v>2.2141999999999999</v>
      </c>
      <c r="I25" s="66">
        <f t="shared" si="2"/>
        <v>6</v>
      </c>
      <c r="J25" s="65">
        <f>VLOOKUP($A25,'Return Data'!$B$7:$R$2700,13,0)</f>
        <v>10.513400000000001</v>
      </c>
      <c r="K25" s="66">
        <f t="shared" si="7"/>
        <v>7</v>
      </c>
      <c r="L25" s="65">
        <f>VLOOKUP($A25,'Return Data'!$B$7:$R$2700,17,0)</f>
        <v>6.3403999999999998</v>
      </c>
      <c r="M25" s="66">
        <f t="shared" si="8"/>
        <v>11</v>
      </c>
      <c r="N25" s="65">
        <f>VLOOKUP($A25,'Return Data'!$B$7:$R$2700,14,0)</f>
        <v>3.5137999999999998</v>
      </c>
      <c r="O25" s="66">
        <f t="shared" si="9"/>
        <v>10</v>
      </c>
      <c r="P25" s="65">
        <f>VLOOKUP($A25,'Return Data'!$B$7:$R$2700,15,0)</f>
        <v>8.6090999999999998</v>
      </c>
      <c r="Q25" s="66">
        <f t="shared" si="10"/>
        <v>10</v>
      </c>
      <c r="R25" s="65">
        <f>VLOOKUP($A25,'Return Data'!$B$7:$R$2700,16,0)</f>
        <v>13.492900000000001</v>
      </c>
      <c r="S25" s="67">
        <f t="shared" si="5"/>
        <v>7</v>
      </c>
    </row>
    <row r="26" spans="1:19" x14ac:dyDescent="0.3">
      <c r="A26" s="63" t="s">
        <v>873</v>
      </c>
      <c r="B26" s="64">
        <f>VLOOKUP($A26,'Return Data'!$B$7:$R$2700,3,0)</f>
        <v>44118</v>
      </c>
      <c r="C26" s="65">
        <f>VLOOKUP($A26,'Return Data'!$B$7:$R$2700,4,0)</f>
        <v>156.8177</v>
      </c>
      <c r="D26" s="65">
        <f>VLOOKUP($A26,'Return Data'!$B$7:$R$2700,10,0)</f>
        <v>5.5925000000000002</v>
      </c>
      <c r="E26" s="66">
        <f t="shared" si="0"/>
        <v>18</v>
      </c>
      <c r="F26" s="65">
        <f>VLOOKUP($A26,'Return Data'!$B$7:$R$2700,11,0)</f>
        <v>17.049800000000001</v>
      </c>
      <c r="G26" s="66">
        <f t="shared" si="1"/>
        <v>21</v>
      </c>
      <c r="H26" s="65">
        <f>VLOOKUP($A26,'Return Data'!$B$7:$R$2700,12,0)</f>
        <v>-5.3684000000000003</v>
      </c>
      <c r="I26" s="66">
        <f t="shared" si="2"/>
        <v>16</v>
      </c>
      <c r="J26" s="65">
        <f>VLOOKUP($A26,'Return Data'!$B$7:$R$2700,13,0)</f>
        <v>3.0011000000000001</v>
      </c>
      <c r="K26" s="66">
        <f t="shared" si="7"/>
        <v>18</v>
      </c>
      <c r="L26" s="65">
        <f>VLOOKUP($A26,'Return Data'!$B$7:$R$2700,17,0)</f>
        <v>9.4368999999999996</v>
      </c>
      <c r="M26" s="66">
        <f t="shared" si="8"/>
        <v>5</v>
      </c>
      <c r="N26" s="65">
        <f>VLOOKUP($A26,'Return Data'!$B$7:$R$2700,14,0)</f>
        <v>7.0880999999999998</v>
      </c>
      <c r="O26" s="66">
        <f t="shared" si="9"/>
        <v>3</v>
      </c>
      <c r="P26" s="65">
        <f>VLOOKUP($A26,'Return Data'!$B$7:$R$2700,15,0)</f>
        <v>10.6579</v>
      </c>
      <c r="Q26" s="66">
        <f t="shared" si="10"/>
        <v>4</v>
      </c>
      <c r="R26" s="65">
        <f>VLOOKUP($A26,'Return Data'!$B$7:$R$2700,16,0)</f>
        <v>12.7788</v>
      </c>
      <c r="S26" s="67">
        <f t="shared" si="5"/>
        <v>8</v>
      </c>
    </row>
    <row r="27" spans="1:19" x14ac:dyDescent="0.3">
      <c r="A27" s="63" t="s">
        <v>876</v>
      </c>
      <c r="B27" s="64">
        <f>VLOOKUP($A27,'Return Data'!$B$7:$R$2700,3,0)</f>
        <v>44118</v>
      </c>
      <c r="C27" s="65">
        <f>VLOOKUP($A27,'Return Data'!$B$7:$R$2700,4,0)</f>
        <v>197.96960000000001</v>
      </c>
      <c r="D27" s="65">
        <f>VLOOKUP($A27,'Return Data'!$B$7:$R$2700,10,0)</f>
        <v>9.9611999999999998</v>
      </c>
      <c r="E27" s="66">
        <f t="shared" si="0"/>
        <v>13</v>
      </c>
      <c r="F27" s="65">
        <f>VLOOKUP($A27,'Return Data'!$B$7:$R$2700,11,0)</f>
        <v>25.343699999999998</v>
      </c>
      <c r="G27" s="66">
        <f t="shared" si="1"/>
        <v>13</v>
      </c>
      <c r="H27" s="65">
        <f>VLOOKUP($A27,'Return Data'!$B$7:$R$2700,12,0)</f>
        <v>-3.8216000000000001</v>
      </c>
      <c r="I27" s="66">
        <f t="shared" si="2"/>
        <v>15</v>
      </c>
      <c r="J27" s="65">
        <f>VLOOKUP($A27,'Return Data'!$B$7:$R$2700,13,0)</f>
        <v>4.4524999999999997</v>
      </c>
      <c r="K27" s="66">
        <f t="shared" si="7"/>
        <v>15</v>
      </c>
      <c r="L27" s="65">
        <f>VLOOKUP($A27,'Return Data'!$B$7:$R$2700,17,0)</f>
        <v>8.3181999999999992</v>
      </c>
      <c r="M27" s="66">
        <f t="shared" si="8"/>
        <v>9</v>
      </c>
      <c r="N27" s="65">
        <f>VLOOKUP($A27,'Return Data'!$B$7:$R$2700,14,0)</f>
        <v>6.7911999999999999</v>
      </c>
      <c r="O27" s="66">
        <f t="shared" si="9"/>
        <v>4</v>
      </c>
      <c r="P27" s="65">
        <f>VLOOKUP($A27,'Return Data'!$B$7:$R$2700,15,0)</f>
        <v>9.6080000000000005</v>
      </c>
      <c r="Q27" s="66">
        <f t="shared" si="10"/>
        <v>6</v>
      </c>
      <c r="R27" s="65">
        <f>VLOOKUP($A27,'Return Data'!$B$7:$R$2700,16,0)</f>
        <v>10.4366</v>
      </c>
      <c r="S27" s="67">
        <f t="shared" si="5"/>
        <v>15</v>
      </c>
    </row>
    <row r="28" spans="1:19" x14ac:dyDescent="0.3">
      <c r="A28" s="63" t="s">
        <v>877</v>
      </c>
      <c r="B28" s="64">
        <f>VLOOKUP($A28,'Return Data'!$B$7:$R$2700,3,0)</f>
        <v>44118</v>
      </c>
      <c r="C28" s="65">
        <f>VLOOKUP($A28,'Return Data'!$B$7:$R$2700,4,0)</f>
        <v>9.8361000000000001</v>
      </c>
      <c r="D28" s="65">
        <f>VLOOKUP($A28,'Return Data'!$B$7:$R$2700,10,0)</f>
        <v>12.766999999999999</v>
      </c>
      <c r="E28" s="66">
        <f t="shared" si="0"/>
        <v>6</v>
      </c>
      <c r="F28" s="65">
        <f>VLOOKUP($A28,'Return Data'!$B$7:$R$2700,11,0)</f>
        <v>31.169</v>
      </c>
      <c r="G28" s="66">
        <f t="shared" si="1"/>
        <v>8</v>
      </c>
      <c r="H28" s="65"/>
      <c r="I28" s="66"/>
      <c r="J28" s="65"/>
      <c r="K28" s="66"/>
      <c r="L28" s="65"/>
      <c r="M28" s="66"/>
      <c r="N28" s="65"/>
      <c r="O28" s="66"/>
      <c r="P28" s="65"/>
      <c r="Q28" s="66"/>
      <c r="R28" s="65">
        <f>VLOOKUP($A28,'Return Data'!$B$7:$R$2700,16,0)</f>
        <v>-1.639</v>
      </c>
      <c r="S28" s="67">
        <f t="shared" si="5"/>
        <v>22</v>
      </c>
    </row>
    <row r="29" spans="1:19" x14ac:dyDescent="0.3">
      <c r="A29" s="63" t="s">
        <v>879</v>
      </c>
      <c r="B29" s="64">
        <f>VLOOKUP($A29,'Return Data'!$B$7:$R$2700,3,0)</f>
        <v>44118</v>
      </c>
      <c r="C29" s="65">
        <f>VLOOKUP($A29,'Return Data'!$B$7:$R$2700,4,0)</f>
        <v>12.07</v>
      </c>
      <c r="D29" s="65">
        <f>VLOOKUP($A29,'Return Data'!$B$7:$R$2700,10,0)</f>
        <v>14.0832</v>
      </c>
      <c r="E29" s="66">
        <f t="shared" si="0"/>
        <v>4</v>
      </c>
      <c r="F29" s="65">
        <f>VLOOKUP($A29,'Return Data'!$B$7:$R$2700,11,0)</f>
        <v>33.370199999999997</v>
      </c>
      <c r="G29" s="66">
        <f t="shared" si="1"/>
        <v>3</v>
      </c>
      <c r="H29" s="65">
        <f>VLOOKUP($A29,'Return Data'!$B$7:$R$2700,12,0)</f>
        <v>5.0479000000000003</v>
      </c>
      <c r="I29" s="66">
        <f>RANK(H29,H$8:H$29,0)</f>
        <v>1</v>
      </c>
      <c r="J29" s="65">
        <f>VLOOKUP($A29,'Return Data'!$B$7:$R$2700,13,0)</f>
        <v>14.6249</v>
      </c>
      <c r="K29" s="66">
        <f t="shared" ref="K29" si="11">RANK(J29,J$8:J$29,0)</f>
        <v>4</v>
      </c>
      <c r="L29" s="65"/>
      <c r="M29" s="66"/>
      <c r="N29" s="65"/>
      <c r="O29" s="66"/>
      <c r="P29" s="65"/>
      <c r="Q29" s="66"/>
      <c r="R29" s="65">
        <f>VLOOKUP($A29,'Return Data'!$B$7:$R$2700,16,0)</f>
        <v>17.058199999999999</v>
      </c>
      <c r="S29" s="67">
        <f t="shared" si="5"/>
        <v>2</v>
      </c>
    </row>
    <row r="30" spans="1:19" x14ac:dyDescent="0.3">
      <c r="A30" s="69"/>
      <c r="B30" s="70"/>
      <c r="C30" s="70"/>
      <c r="D30" s="71"/>
      <c r="E30" s="70"/>
      <c r="F30" s="71"/>
      <c r="G30" s="70"/>
      <c r="H30" s="71"/>
      <c r="I30" s="70"/>
      <c r="J30" s="71"/>
      <c r="K30" s="70"/>
      <c r="L30" s="71"/>
      <c r="M30" s="70"/>
      <c r="N30" s="71"/>
      <c r="O30" s="70"/>
      <c r="P30" s="71"/>
      <c r="Q30" s="70"/>
      <c r="R30" s="71"/>
      <c r="S30" s="72"/>
    </row>
    <row r="31" spans="1:19" x14ac:dyDescent="0.3">
      <c r="A31" s="73" t="s">
        <v>27</v>
      </c>
      <c r="B31" s="74"/>
      <c r="C31" s="74"/>
      <c r="D31" s="75">
        <f>AVERAGE(D8:D29)</f>
        <v>9.9651772727272725</v>
      </c>
      <c r="E31" s="74"/>
      <c r="F31" s="75">
        <f>AVERAGE(F8:F29)</f>
        <v>27.11467727272727</v>
      </c>
      <c r="G31" s="74"/>
      <c r="H31" s="75">
        <f>AVERAGE(H8:H29)</f>
        <v>-2.5729761904761905</v>
      </c>
      <c r="I31" s="74"/>
      <c r="J31" s="75">
        <f>AVERAGE(J8:J29)</f>
        <v>6.3297571428571429</v>
      </c>
      <c r="K31" s="74"/>
      <c r="L31" s="75">
        <f>AVERAGE(L8:L29)</f>
        <v>7.2859588235294108</v>
      </c>
      <c r="M31" s="74"/>
      <c r="N31" s="75">
        <f>AVERAGE(N8:N29)</f>
        <v>3.8252400000000004</v>
      </c>
      <c r="O31" s="74"/>
      <c r="P31" s="75">
        <f>AVERAGE(P8:P29)</f>
        <v>9.1193266666666659</v>
      </c>
      <c r="Q31" s="74"/>
      <c r="R31" s="75">
        <f>AVERAGE(R8:R29)</f>
        <v>10.841454545454544</v>
      </c>
      <c r="S31" s="76"/>
    </row>
    <row r="32" spans="1:19" x14ac:dyDescent="0.3">
      <c r="A32" s="73" t="s">
        <v>28</v>
      </c>
      <c r="B32" s="74"/>
      <c r="C32" s="74"/>
      <c r="D32" s="75">
        <f>MIN(D8:D29)</f>
        <v>3.9344999999999999</v>
      </c>
      <c r="E32" s="74"/>
      <c r="F32" s="75">
        <f>MIN(F8:F29)</f>
        <v>15.790699999999999</v>
      </c>
      <c r="G32" s="74"/>
      <c r="H32" s="75">
        <f>MIN(H8:H29)</f>
        <v>-16.386399999999998</v>
      </c>
      <c r="I32" s="74"/>
      <c r="J32" s="75">
        <f>MIN(J8:J29)</f>
        <v>-11.3714</v>
      </c>
      <c r="K32" s="74"/>
      <c r="L32" s="75">
        <f>MIN(L8:L29)</f>
        <v>-2.883</v>
      </c>
      <c r="M32" s="74"/>
      <c r="N32" s="75">
        <f>MIN(N8:N29)</f>
        <v>-4.1234000000000002</v>
      </c>
      <c r="O32" s="74"/>
      <c r="P32" s="75">
        <f>MIN(P8:P29)</f>
        <v>3.3715999999999999</v>
      </c>
      <c r="Q32" s="74"/>
      <c r="R32" s="75">
        <f>MIN(R8:R29)</f>
        <v>-1.639</v>
      </c>
      <c r="S32" s="76"/>
    </row>
    <row r="33" spans="1:19" ht="15" thickBot="1" x14ac:dyDescent="0.35">
      <c r="A33" s="77" t="s">
        <v>29</v>
      </c>
      <c r="B33" s="78"/>
      <c r="C33" s="78"/>
      <c r="D33" s="79">
        <f>MAX(D8:D29)</f>
        <v>15.591100000000001</v>
      </c>
      <c r="E33" s="78"/>
      <c r="F33" s="79">
        <f>MAX(F8:F29)</f>
        <v>41.953499999999998</v>
      </c>
      <c r="G33" s="78"/>
      <c r="H33" s="79">
        <f>MAX(H8:H29)</f>
        <v>5.0479000000000003</v>
      </c>
      <c r="I33" s="78"/>
      <c r="J33" s="79">
        <f>MAX(J8:J29)</f>
        <v>17.378799999999998</v>
      </c>
      <c r="K33" s="78"/>
      <c r="L33" s="79">
        <f>MAX(L8:L29)</f>
        <v>18.1754</v>
      </c>
      <c r="M33" s="78"/>
      <c r="N33" s="79">
        <f>MAX(N8:N29)</f>
        <v>10.152699999999999</v>
      </c>
      <c r="O33" s="78"/>
      <c r="P33" s="79">
        <f>MAX(P8:P29)</f>
        <v>13.8719</v>
      </c>
      <c r="Q33" s="78"/>
      <c r="R33" s="79">
        <f>MAX(R8:R29)</f>
        <v>18.318000000000001</v>
      </c>
      <c r="S33" s="80"/>
    </row>
    <row r="34" spans="1:19" x14ac:dyDescent="0.3">
      <c r="A34" s="112" t="s">
        <v>433</v>
      </c>
    </row>
    <row r="35" spans="1:19" x14ac:dyDescent="0.3">
      <c r="A35" s="14" t="s">
        <v>340</v>
      </c>
    </row>
  </sheetData>
  <sheetProtection algorithmName="SHA-512" hashValue="PdtOI4tOl5lhdVCY5rbt9a1a6NV9W3uwAVSHGFcmOtployTH+pD1eaEbAh6OI62wNxnOZY0uC+00jFTHGNTuzg==" saltValue="UTcKejabB9mYyywotCM7W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4E1C30BF-C45F-4F60-966E-B5BB011BDE7A}"/>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F6CF11-25F5-419F-A73E-52AFDD24CB0E}">
  <sheetPr codeName="Sheet36"/>
  <dimension ref="A1:T35"/>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8" t="s">
        <v>347</v>
      </c>
    </row>
    <row r="3" spans="1:20" ht="15" thickBot="1" x14ac:dyDescent="0.35">
      <c r="A3" s="149"/>
    </row>
    <row r="4" spans="1:20" ht="15" thickBot="1" x14ac:dyDescent="0.35"/>
    <row r="5" spans="1:20" x14ac:dyDescent="0.3">
      <c r="A5" s="29" t="s">
        <v>1662</v>
      </c>
      <c r="B5" s="146" t="s">
        <v>8</v>
      </c>
      <c r="C5" s="146" t="s">
        <v>9</v>
      </c>
      <c r="D5" s="152" t="s">
        <v>1</v>
      </c>
      <c r="E5" s="152"/>
      <c r="F5" s="152" t="s">
        <v>2</v>
      </c>
      <c r="G5" s="152"/>
      <c r="H5" s="152" t="s">
        <v>3</v>
      </c>
      <c r="I5" s="152"/>
      <c r="J5" s="152" t="s">
        <v>4</v>
      </c>
      <c r="K5" s="152"/>
      <c r="L5" s="152" t="s">
        <v>382</v>
      </c>
      <c r="M5" s="152"/>
      <c r="N5" s="152" t="s">
        <v>5</v>
      </c>
      <c r="O5" s="152"/>
      <c r="P5" s="152" t="s">
        <v>6</v>
      </c>
      <c r="Q5" s="152"/>
      <c r="R5" s="150" t="s">
        <v>46</v>
      </c>
      <c r="S5" s="151"/>
      <c r="T5" s="12"/>
    </row>
    <row r="6" spans="1:20" x14ac:dyDescent="0.3">
      <c r="A6" s="17" t="s">
        <v>7</v>
      </c>
      <c r="B6" s="147"/>
      <c r="C6" s="147"/>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836</v>
      </c>
      <c r="B8" s="64">
        <f>VLOOKUP($A8,'Return Data'!$B$7:$R$2700,3,0)</f>
        <v>44118</v>
      </c>
      <c r="C8" s="65">
        <f>VLOOKUP($A8,'Return Data'!$B$7:$R$2700,4,0)</f>
        <v>61.584000000000003</v>
      </c>
      <c r="D8" s="65">
        <f>VLOOKUP($A8,'Return Data'!$B$7:$R$2700,10,0)</f>
        <v>10.2332</v>
      </c>
      <c r="E8" s="66">
        <f t="shared" ref="E8:E29" si="0">RANK(D8,D$8:D$29,0)</f>
        <v>11</v>
      </c>
      <c r="F8" s="65">
        <f>VLOOKUP($A8,'Return Data'!$B$7:$R$2700,11,0)</f>
        <v>26.3264</v>
      </c>
      <c r="G8" s="66">
        <f t="shared" ref="G8:G29" si="1">RANK(F8,F$8:F$29,0)</f>
        <v>12</v>
      </c>
      <c r="H8" s="65">
        <f>VLOOKUP($A8,'Return Data'!$B$7:$R$2700,12,0)</f>
        <v>-4.2911000000000001</v>
      </c>
      <c r="I8" s="66">
        <f t="shared" ref="I8:I27" si="2">RANK(H8,H$8:H$29,0)</f>
        <v>13</v>
      </c>
      <c r="J8" s="65">
        <f>VLOOKUP($A8,'Return Data'!$B$7:$R$2700,13,0)</f>
        <v>5.3981000000000003</v>
      </c>
      <c r="K8" s="66">
        <f t="shared" ref="K8:K18" si="3">RANK(J8,J$8:J$29,0)</f>
        <v>12</v>
      </c>
      <c r="L8" s="65">
        <f>VLOOKUP($A8,'Return Data'!$B$7:$R$2700,17,0)</f>
        <v>6.4128999999999996</v>
      </c>
      <c r="M8" s="66">
        <f t="shared" ref="M8:M18" si="4">RANK(L8,L$8:L$29,0)</f>
        <v>10</v>
      </c>
      <c r="N8" s="65">
        <f>VLOOKUP($A8,'Return Data'!$B$7:$R$2700,14,0)</f>
        <v>2.6139999999999999</v>
      </c>
      <c r="O8" s="66">
        <f>RANK(N8,N$8:N$29,0)</f>
        <v>8</v>
      </c>
      <c r="P8" s="65">
        <f>VLOOKUP($A8,'Return Data'!$B$7:$R$2700,15,0)</f>
        <v>7.5803000000000003</v>
      </c>
      <c r="Q8" s="66">
        <f>RANK(P8,P$8:P$29,0)</f>
        <v>10</v>
      </c>
      <c r="R8" s="65">
        <f>VLOOKUP($A8,'Return Data'!$B$7:$R$2700,16,0)</f>
        <v>12.8987</v>
      </c>
      <c r="S8" s="67">
        <f t="shared" ref="S8:S29" si="5">RANK(R8,R$8:R$29,0)</f>
        <v>7</v>
      </c>
    </row>
    <row r="9" spans="1:20" x14ac:dyDescent="0.3">
      <c r="A9" s="63" t="s">
        <v>839</v>
      </c>
      <c r="B9" s="64">
        <f>VLOOKUP($A9,'Return Data'!$B$7:$R$2700,3,0)</f>
        <v>44118</v>
      </c>
      <c r="C9" s="65">
        <f>VLOOKUP($A9,'Return Data'!$B$7:$R$2700,4,0)</f>
        <v>30.55</v>
      </c>
      <c r="D9" s="65">
        <f>VLOOKUP($A9,'Return Data'!$B$7:$R$2700,10,0)</f>
        <v>10.8089</v>
      </c>
      <c r="E9" s="66">
        <f t="shared" si="0"/>
        <v>8</v>
      </c>
      <c r="F9" s="65">
        <f>VLOOKUP($A9,'Return Data'!$B$7:$R$2700,11,0)</f>
        <v>27.291699999999999</v>
      </c>
      <c r="G9" s="66">
        <f t="shared" si="1"/>
        <v>9</v>
      </c>
      <c r="H9" s="65">
        <f>VLOOKUP($A9,'Return Data'!$B$7:$R$2700,12,0)</f>
        <v>-2.3338000000000001</v>
      </c>
      <c r="I9" s="66">
        <f t="shared" si="2"/>
        <v>11</v>
      </c>
      <c r="J9" s="65">
        <f>VLOOKUP($A9,'Return Data'!$B$7:$R$2700,13,0)</f>
        <v>5.0911999999999997</v>
      </c>
      <c r="K9" s="66">
        <f t="shared" si="3"/>
        <v>13</v>
      </c>
      <c r="L9" s="65">
        <f>VLOOKUP($A9,'Return Data'!$B$7:$R$2700,17,0)</f>
        <v>9.0107999999999997</v>
      </c>
      <c r="M9" s="66">
        <f t="shared" si="4"/>
        <v>4</v>
      </c>
      <c r="N9" s="65">
        <f>VLOOKUP($A9,'Return Data'!$B$7:$R$2700,14,0)</f>
        <v>6.6012000000000004</v>
      </c>
      <c r="O9" s="66">
        <f>RANK(N9,N$8:N$29,0)</f>
        <v>2</v>
      </c>
      <c r="P9" s="65">
        <f>VLOOKUP($A9,'Return Data'!$B$7:$R$2700,15,0)</f>
        <v>11.8766</v>
      </c>
      <c r="Q9" s="66">
        <f>RANK(P9,P$8:P$29,0)</f>
        <v>2</v>
      </c>
      <c r="R9" s="65">
        <f>VLOOKUP($A9,'Return Data'!$B$7:$R$2700,16,0)</f>
        <v>14.4049</v>
      </c>
      <c r="S9" s="67">
        <f t="shared" si="5"/>
        <v>5</v>
      </c>
    </row>
    <row r="10" spans="1:20" x14ac:dyDescent="0.3">
      <c r="A10" s="63" t="s">
        <v>841</v>
      </c>
      <c r="B10" s="64">
        <f>VLOOKUP($A10,'Return Data'!$B$7:$R$2700,3,0)</f>
        <v>44118</v>
      </c>
      <c r="C10" s="65">
        <f>VLOOKUP($A10,'Return Data'!$B$7:$R$2700,4,0)</f>
        <v>10.036</v>
      </c>
      <c r="D10" s="65">
        <f>VLOOKUP($A10,'Return Data'!$B$7:$R$2700,10,0)</f>
        <v>8.9329999999999998</v>
      </c>
      <c r="E10" s="66">
        <f t="shared" si="0"/>
        <v>15</v>
      </c>
      <c r="F10" s="65">
        <f>VLOOKUP($A10,'Return Data'!$B$7:$R$2700,11,0)</f>
        <v>22.1965</v>
      </c>
      <c r="G10" s="66">
        <f t="shared" si="1"/>
        <v>18</v>
      </c>
      <c r="H10" s="65">
        <f>VLOOKUP($A10,'Return Data'!$B$7:$R$2700,12,0)</f>
        <v>-4.3188000000000004</v>
      </c>
      <c r="I10" s="66">
        <f t="shared" si="2"/>
        <v>14</v>
      </c>
      <c r="J10" s="65">
        <f>VLOOKUP($A10,'Return Data'!$B$7:$R$2700,13,0)</f>
        <v>3.9138999999999999</v>
      </c>
      <c r="K10" s="66">
        <f t="shared" si="3"/>
        <v>14</v>
      </c>
      <c r="L10" s="65">
        <f>VLOOKUP($A10,'Return Data'!$B$7:$R$2700,17,0)</f>
        <v>7.5389999999999997</v>
      </c>
      <c r="M10" s="66">
        <f t="shared" si="4"/>
        <v>6</v>
      </c>
      <c r="N10" s="65"/>
      <c r="O10" s="66"/>
      <c r="P10" s="65"/>
      <c r="Q10" s="66"/>
      <c r="R10" s="65">
        <f>VLOOKUP($A10,'Return Data'!$B$7:$R$2700,16,0)</f>
        <v>0.11890000000000001</v>
      </c>
      <c r="S10" s="67">
        <f t="shared" si="5"/>
        <v>20</v>
      </c>
    </row>
    <row r="11" spans="1:20" x14ac:dyDescent="0.3">
      <c r="A11" s="63" t="s">
        <v>843</v>
      </c>
      <c r="B11" s="64">
        <f>VLOOKUP($A11,'Return Data'!$B$7:$R$2700,3,0)</f>
        <v>44118</v>
      </c>
      <c r="C11" s="65">
        <f>VLOOKUP($A11,'Return Data'!$B$7:$R$2700,4,0)</f>
        <v>24.099</v>
      </c>
      <c r="D11" s="65">
        <f>VLOOKUP($A11,'Return Data'!$B$7:$R$2700,10,0)</f>
        <v>9.7704000000000004</v>
      </c>
      <c r="E11" s="66">
        <f t="shared" si="0"/>
        <v>12</v>
      </c>
      <c r="F11" s="65">
        <f>VLOOKUP($A11,'Return Data'!$B$7:$R$2700,11,0)</f>
        <v>30.5259</v>
      </c>
      <c r="G11" s="66">
        <f t="shared" si="1"/>
        <v>7</v>
      </c>
      <c r="H11" s="65">
        <f>VLOOKUP($A11,'Return Data'!$B$7:$R$2700,12,0)</f>
        <v>-8.0260999999999996</v>
      </c>
      <c r="I11" s="66">
        <f t="shared" si="2"/>
        <v>18</v>
      </c>
      <c r="J11" s="65">
        <f>VLOOKUP($A11,'Return Data'!$B$7:$R$2700,13,0)</f>
        <v>2.8246000000000002</v>
      </c>
      <c r="K11" s="66">
        <f t="shared" si="3"/>
        <v>16</v>
      </c>
      <c r="L11" s="65">
        <f>VLOOKUP($A11,'Return Data'!$B$7:$R$2700,17,0)</f>
        <v>7.3136999999999999</v>
      </c>
      <c r="M11" s="66">
        <f t="shared" si="4"/>
        <v>8</v>
      </c>
      <c r="N11" s="65">
        <f>VLOOKUP($A11,'Return Data'!$B$7:$R$2700,14,0)</f>
        <v>2.2879</v>
      </c>
      <c r="O11" s="66">
        <f>RANK(N11,N$8:N$29,0)</f>
        <v>10</v>
      </c>
      <c r="P11" s="65">
        <f>VLOOKUP($A11,'Return Data'!$B$7:$R$2700,15,0)</f>
        <v>6.7489999999999997</v>
      </c>
      <c r="Q11" s="66">
        <f>RANK(P11,P$8:P$29,0)</f>
        <v>11</v>
      </c>
      <c r="R11" s="65">
        <f>VLOOKUP($A11,'Return Data'!$B$7:$R$2700,16,0)</f>
        <v>8.8668999999999993</v>
      </c>
      <c r="S11" s="67">
        <f t="shared" si="5"/>
        <v>17</v>
      </c>
    </row>
    <row r="12" spans="1:20" x14ac:dyDescent="0.3">
      <c r="A12" s="63" t="s">
        <v>844</v>
      </c>
      <c r="B12" s="64">
        <f>VLOOKUP($A12,'Return Data'!$B$7:$R$2700,3,0)</f>
        <v>44118</v>
      </c>
      <c r="C12" s="65">
        <f>VLOOKUP($A12,'Return Data'!$B$7:$R$2700,4,0)</f>
        <v>37.025700000000001</v>
      </c>
      <c r="D12" s="65">
        <f>VLOOKUP($A12,'Return Data'!$B$7:$R$2700,10,0)</f>
        <v>4.4669999999999996</v>
      </c>
      <c r="E12" s="66">
        <f t="shared" si="0"/>
        <v>20</v>
      </c>
      <c r="F12" s="65">
        <f>VLOOKUP($A12,'Return Data'!$B$7:$R$2700,11,0)</f>
        <v>16.7727</v>
      </c>
      <c r="G12" s="66">
        <f t="shared" si="1"/>
        <v>20</v>
      </c>
      <c r="H12" s="65">
        <f>VLOOKUP($A12,'Return Data'!$B$7:$R$2700,12,0)</f>
        <v>-14.0969</v>
      </c>
      <c r="I12" s="66">
        <f t="shared" si="2"/>
        <v>19</v>
      </c>
      <c r="J12" s="65">
        <f>VLOOKUP($A12,'Return Data'!$B$7:$R$2700,13,0)</f>
        <v>-5.6037999999999997</v>
      </c>
      <c r="K12" s="66">
        <f t="shared" si="3"/>
        <v>19</v>
      </c>
      <c r="L12" s="65">
        <f>VLOOKUP($A12,'Return Data'!$B$7:$R$2700,17,0)</f>
        <v>1.9289000000000001</v>
      </c>
      <c r="M12" s="66">
        <f t="shared" si="4"/>
        <v>15</v>
      </c>
      <c r="N12" s="65">
        <f>VLOOKUP($A12,'Return Data'!$B$7:$R$2700,14,0)</f>
        <v>-0.16400000000000001</v>
      </c>
      <c r="O12" s="66">
        <f>RANK(N12,N$8:N$29,0)</f>
        <v>12</v>
      </c>
      <c r="P12" s="65">
        <f>VLOOKUP($A12,'Return Data'!$B$7:$R$2700,15,0)</f>
        <v>4.8548</v>
      </c>
      <c r="Q12" s="66">
        <f>RANK(P12,P$8:P$29,0)</f>
        <v>14</v>
      </c>
      <c r="R12" s="65">
        <f>VLOOKUP($A12,'Return Data'!$B$7:$R$2700,16,0)</f>
        <v>10.4003</v>
      </c>
      <c r="S12" s="67">
        <f t="shared" si="5"/>
        <v>12</v>
      </c>
    </row>
    <row r="13" spans="1:20" x14ac:dyDescent="0.3">
      <c r="A13" s="63" t="s">
        <v>846</v>
      </c>
      <c r="B13" s="64">
        <f>VLOOKUP($A13,'Return Data'!$B$7:$R$2700,3,0)</f>
        <v>44118</v>
      </c>
      <c r="C13" s="65">
        <f>VLOOKUP($A13,'Return Data'!$B$7:$R$2700,4,0)</f>
        <v>66.531999999999996</v>
      </c>
      <c r="D13" s="65">
        <f>VLOOKUP($A13,'Return Data'!$B$7:$R$2700,10,0)</f>
        <v>3.6808000000000001</v>
      </c>
      <c r="E13" s="66">
        <f t="shared" si="0"/>
        <v>21</v>
      </c>
      <c r="F13" s="65">
        <f>VLOOKUP($A13,'Return Data'!$B$7:$R$2700,11,0)</f>
        <v>19.601600000000001</v>
      </c>
      <c r="G13" s="66">
        <f t="shared" si="1"/>
        <v>19</v>
      </c>
      <c r="H13" s="65">
        <f>VLOOKUP($A13,'Return Data'!$B$7:$R$2700,12,0)</f>
        <v>-15.981199999999999</v>
      </c>
      <c r="I13" s="66">
        <f t="shared" si="2"/>
        <v>20</v>
      </c>
      <c r="J13" s="65">
        <f>VLOOKUP($A13,'Return Data'!$B$7:$R$2700,13,0)</f>
        <v>-10.1235</v>
      </c>
      <c r="K13" s="66">
        <f t="shared" si="3"/>
        <v>20</v>
      </c>
      <c r="L13" s="65">
        <f>VLOOKUP($A13,'Return Data'!$B$7:$R$2700,17,0)</f>
        <v>-3.7393999999999998</v>
      </c>
      <c r="M13" s="66">
        <f t="shared" si="4"/>
        <v>17</v>
      </c>
      <c r="N13" s="65">
        <f>VLOOKUP($A13,'Return Data'!$B$7:$R$2700,14,0)</f>
        <v>-5.0229999999999997</v>
      </c>
      <c r="O13" s="66">
        <f>RANK(N13,N$8:N$29,0)</f>
        <v>15</v>
      </c>
      <c r="P13" s="65">
        <f>VLOOKUP($A13,'Return Data'!$B$7:$R$2700,15,0)</f>
        <v>2.3062999999999998</v>
      </c>
      <c r="Q13" s="66">
        <f>RANK(P13,P$8:P$29,0)</f>
        <v>15</v>
      </c>
      <c r="R13" s="65">
        <f>VLOOKUP($A13,'Return Data'!$B$7:$R$2700,16,0)</f>
        <v>12.504</v>
      </c>
      <c r="S13" s="67">
        <f t="shared" si="5"/>
        <v>9</v>
      </c>
    </row>
    <row r="14" spans="1:20" x14ac:dyDescent="0.3">
      <c r="A14" s="63" t="s">
        <v>849</v>
      </c>
      <c r="B14" s="64">
        <f>VLOOKUP($A14,'Return Data'!$B$7:$R$2700,3,0)</f>
        <v>44118</v>
      </c>
      <c r="C14" s="65">
        <f>VLOOKUP($A14,'Return Data'!$B$7:$R$2700,4,0)</f>
        <v>30.33</v>
      </c>
      <c r="D14" s="65">
        <f>VLOOKUP($A14,'Return Data'!$B$7:$R$2700,10,0)</f>
        <v>4.6944999999999997</v>
      </c>
      <c r="E14" s="66">
        <f t="shared" si="0"/>
        <v>19</v>
      </c>
      <c r="F14" s="65">
        <f>VLOOKUP($A14,'Return Data'!$B$7:$R$2700,11,0)</f>
        <v>23.142499999999998</v>
      </c>
      <c r="G14" s="66">
        <f t="shared" si="1"/>
        <v>17</v>
      </c>
      <c r="H14" s="65">
        <f>VLOOKUP($A14,'Return Data'!$B$7:$R$2700,12,0)</f>
        <v>1.54</v>
      </c>
      <c r="I14" s="66">
        <f t="shared" si="2"/>
        <v>5</v>
      </c>
      <c r="J14" s="65">
        <f>VLOOKUP($A14,'Return Data'!$B$7:$R$2700,13,0)</f>
        <v>6.1231999999999998</v>
      </c>
      <c r="K14" s="66">
        <f t="shared" si="3"/>
        <v>9</v>
      </c>
      <c r="L14" s="65">
        <f>VLOOKUP($A14,'Return Data'!$B$7:$R$2700,17,0)</f>
        <v>2.048</v>
      </c>
      <c r="M14" s="66">
        <f t="shared" si="4"/>
        <v>14</v>
      </c>
      <c r="N14" s="65">
        <f>VLOOKUP($A14,'Return Data'!$B$7:$R$2700,14,0)</f>
        <v>2.9281999999999999</v>
      </c>
      <c r="O14" s="66">
        <f>RANK(N14,N$8:N$29,0)</f>
        <v>7</v>
      </c>
      <c r="P14" s="65">
        <f>VLOOKUP($A14,'Return Data'!$B$7:$R$2700,15,0)</f>
        <v>6.5285000000000002</v>
      </c>
      <c r="Q14" s="66">
        <f>RANK(P14,P$8:P$29,0)</f>
        <v>12</v>
      </c>
      <c r="R14" s="65">
        <f>VLOOKUP($A14,'Return Data'!$B$7:$R$2700,16,0)</f>
        <v>10.2326</v>
      </c>
      <c r="S14" s="67">
        <f t="shared" si="5"/>
        <v>14</v>
      </c>
    </row>
    <row r="15" spans="1:20" x14ac:dyDescent="0.3">
      <c r="A15" s="63" t="s">
        <v>852</v>
      </c>
      <c r="B15" s="64">
        <f>VLOOKUP($A15,'Return Data'!$B$7:$R$2700,3,0)</f>
        <v>44118</v>
      </c>
      <c r="C15" s="65">
        <f>VLOOKUP($A15,'Return Data'!$B$7:$R$2700,4,0)</f>
        <v>10.32</v>
      </c>
      <c r="D15" s="65">
        <f>VLOOKUP($A15,'Return Data'!$B$7:$R$2700,10,0)</f>
        <v>10.4925</v>
      </c>
      <c r="E15" s="66">
        <f t="shared" si="0"/>
        <v>9</v>
      </c>
      <c r="F15" s="65">
        <f>VLOOKUP($A15,'Return Data'!$B$7:$R$2700,11,0)</f>
        <v>27.093599999999999</v>
      </c>
      <c r="G15" s="66">
        <f t="shared" si="1"/>
        <v>10</v>
      </c>
      <c r="H15" s="65">
        <f>VLOOKUP($A15,'Return Data'!$B$7:$R$2700,12,0)</f>
        <v>-0.3861</v>
      </c>
      <c r="I15" s="66">
        <f t="shared" si="2"/>
        <v>8</v>
      </c>
      <c r="J15" s="65">
        <f>VLOOKUP($A15,'Return Data'!$B$7:$R$2700,13,0)</f>
        <v>6.0636999999999999</v>
      </c>
      <c r="K15" s="66">
        <f t="shared" si="3"/>
        <v>10</v>
      </c>
      <c r="L15" s="65">
        <f>VLOOKUP($A15,'Return Data'!$B$7:$R$2700,17,0)</f>
        <v>4.8705999999999996</v>
      </c>
      <c r="M15" s="66">
        <f t="shared" si="4"/>
        <v>12</v>
      </c>
      <c r="N15" s="65"/>
      <c r="O15" s="66"/>
      <c r="P15" s="65"/>
      <c r="Q15" s="66"/>
      <c r="R15" s="65">
        <f>VLOOKUP($A15,'Return Data'!$B$7:$R$2700,16,0)</f>
        <v>1.0885</v>
      </c>
      <c r="S15" s="67">
        <f t="shared" si="5"/>
        <v>19</v>
      </c>
    </row>
    <row r="16" spans="1:20" x14ac:dyDescent="0.3">
      <c r="A16" s="63" t="s">
        <v>854</v>
      </c>
      <c r="B16" s="64">
        <f>VLOOKUP($A16,'Return Data'!$B$7:$R$2700,3,0)</f>
        <v>44118</v>
      </c>
      <c r="C16" s="65">
        <f>VLOOKUP($A16,'Return Data'!$B$7:$R$2700,4,0)</f>
        <v>40.49</v>
      </c>
      <c r="D16" s="65">
        <f>VLOOKUP($A16,'Return Data'!$B$7:$R$2700,10,0)</f>
        <v>15.192</v>
      </c>
      <c r="E16" s="66">
        <f t="shared" si="0"/>
        <v>1</v>
      </c>
      <c r="F16" s="65">
        <f>VLOOKUP($A16,'Return Data'!$B$7:$R$2700,11,0)</f>
        <v>35.327500000000001</v>
      </c>
      <c r="G16" s="66">
        <f t="shared" si="1"/>
        <v>2</v>
      </c>
      <c r="H16" s="65">
        <f>VLOOKUP($A16,'Return Data'!$B$7:$R$2700,12,0)</f>
        <v>3.3698999999999999</v>
      </c>
      <c r="I16" s="66">
        <f t="shared" si="2"/>
        <v>2</v>
      </c>
      <c r="J16" s="65">
        <f>VLOOKUP($A16,'Return Data'!$B$7:$R$2700,13,0)</f>
        <v>15.818099999999999</v>
      </c>
      <c r="K16" s="66">
        <f t="shared" si="3"/>
        <v>1</v>
      </c>
      <c r="L16" s="65">
        <f>VLOOKUP($A16,'Return Data'!$B$7:$R$2700,17,0)</f>
        <v>7.2660999999999998</v>
      </c>
      <c r="M16" s="66">
        <f t="shared" si="4"/>
        <v>9</v>
      </c>
      <c r="N16" s="65">
        <f>VLOOKUP($A16,'Return Data'!$B$7:$R$2700,14,0)</f>
        <v>2.0945</v>
      </c>
      <c r="O16" s="66">
        <f>RANK(N16,N$8:N$29,0)</f>
        <v>11</v>
      </c>
      <c r="P16" s="65">
        <f>VLOOKUP($A16,'Return Data'!$B$7:$R$2700,15,0)</f>
        <v>9.3879000000000001</v>
      </c>
      <c r="Q16" s="66">
        <f>RANK(P16,P$8:P$29,0)</f>
        <v>4</v>
      </c>
      <c r="R16" s="65">
        <f>VLOOKUP($A16,'Return Data'!$B$7:$R$2700,16,0)</f>
        <v>10.058199999999999</v>
      </c>
      <c r="S16" s="67">
        <f t="shared" si="5"/>
        <v>15</v>
      </c>
    </row>
    <row r="17" spans="1:19" x14ac:dyDescent="0.3">
      <c r="A17" s="63" t="s">
        <v>856</v>
      </c>
      <c r="B17" s="64">
        <f>VLOOKUP($A17,'Return Data'!$B$7:$R$2700,3,0)</f>
        <v>44118</v>
      </c>
      <c r="C17" s="65">
        <f>VLOOKUP($A17,'Return Data'!$B$7:$R$2700,4,0)</f>
        <v>18.894600000000001</v>
      </c>
      <c r="D17" s="65">
        <f>VLOOKUP($A17,'Return Data'!$B$7:$R$2700,10,0)</f>
        <v>14.1226</v>
      </c>
      <c r="E17" s="66">
        <f t="shared" si="0"/>
        <v>2</v>
      </c>
      <c r="F17" s="65">
        <f>VLOOKUP($A17,'Return Data'!$B$7:$R$2700,11,0)</f>
        <v>30.5868</v>
      </c>
      <c r="G17" s="66">
        <f t="shared" si="1"/>
        <v>6</v>
      </c>
      <c r="H17" s="65">
        <f>VLOOKUP($A17,'Return Data'!$B$7:$R$2700,12,0)</f>
        <v>2.0402999999999998</v>
      </c>
      <c r="I17" s="66">
        <f t="shared" si="2"/>
        <v>4</v>
      </c>
      <c r="J17" s="65">
        <f>VLOOKUP($A17,'Return Data'!$B$7:$R$2700,13,0)</f>
        <v>13.2295</v>
      </c>
      <c r="K17" s="66">
        <f t="shared" si="3"/>
        <v>4</v>
      </c>
      <c r="L17" s="65">
        <f>VLOOKUP($A17,'Return Data'!$B$7:$R$2700,17,0)</f>
        <v>16.470500000000001</v>
      </c>
      <c r="M17" s="66">
        <f t="shared" si="4"/>
        <v>1</v>
      </c>
      <c r="N17" s="65">
        <f>VLOOKUP($A17,'Return Data'!$B$7:$R$2700,14,0)</f>
        <v>8.548</v>
      </c>
      <c r="O17" s="66">
        <f>RANK(N17,N$8:N$29,0)</f>
        <v>1</v>
      </c>
      <c r="P17" s="65">
        <f>VLOOKUP($A17,'Return Data'!$B$7:$R$2700,15,0)</f>
        <v>12.413500000000001</v>
      </c>
      <c r="Q17" s="66">
        <f>RANK(P17,P$8:P$29,0)</f>
        <v>1</v>
      </c>
      <c r="R17" s="65">
        <f>VLOOKUP($A17,'Return Data'!$B$7:$R$2700,16,0)</f>
        <v>11.263500000000001</v>
      </c>
      <c r="S17" s="67">
        <f t="shared" si="5"/>
        <v>11</v>
      </c>
    </row>
    <row r="18" spans="1:19" x14ac:dyDescent="0.3">
      <c r="A18" s="63" t="s">
        <v>857</v>
      </c>
      <c r="B18" s="64">
        <f>VLOOKUP($A18,'Return Data'!$B$7:$R$2700,3,0)</f>
        <v>44118</v>
      </c>
      <c r="C18" s="65">
        <f>VLOOKUP($A18,'Return Data'!$B$7:$R$2700,4,0)</f>
        <v>7.9457000000000004</v>
      </c>
      <c r="D18" s="65">
        <f>VLOOKUP($A18,'Return Data'!$B$7:$R$2700,10,0)</f>
        <v>3.6377999999999999</v>
      </c>
      <c r="E18" s="66">
        <f t="shared" si="0"/>
        <v>22</v>
      </c>
      <c r="F18" s="65">
        <f>VLOOKUP($A18,'Return Data'!$B$7:$R$2700,11,0)</f>
        <v>14.993399999999999</v>
      </c>
      <c r="G18" s="66">
        <f t="shared" si="1"/>
        <v>22</v>
      </c>
      <c r="H18" s="65">
        <f>VLOOKUP($A18,'Return Data'!$B$7:$R$2700,12,0)</f>
        <v>-17.339099999999998</v>
      </c>
      <c r="I18" s="66">
        <f t="shared" si="2"/>
        <v>21</v>
      </c>
      <c r="J18" s="65">
        <f>VLOOKUP($A18,'Return Data'!$B$7:$R$2700,13,0)</f>
        <v>-12.7881</v>
      </c>
      <c r="K18" s="66">
        <f t="shared" si="3"/>
        <v>21</v>
      </c>
      <c r="L18" s="65">
        <f>VLOOKUP($A18,'Return Data'!$B$7:$R$2700,17,0)</f>
        <v>-0.52229999999999999</v>
      </c>
      <c r="M18" s="66">
        <f t="shared" si="4"/>
        <v>16</v>
      </c>
      <c r="N18" s="65">
        <f>VLOOKUP($A18,'Return Data'!$B$7:$R$2700,14,0)</f>
        <v>-3.5362</v>
      </c>
      <c r="O18" s="66">
        <f>RANK(N18,N$8:N$29,0)</f>
        <v>14</v>
      </c>
      <c r="P18" s="65">
        <f>VLOOKUP($A18,'Return Data'!$B$7:$R$2700,15,0)</f>
        <v>7.9657999999999998</v>
      </c>
      <c r="Q18" s="66">
        <f>RANK(P18,P$8:P$29,0)</f>
        <v>9</v>
      </c>
      <c r="R18" s="65">
        <f>VLOOKUP($A18,'Return Data'!$B$7:$R$2700,16,0)</f>
        <v>-1.8058000000000001</v>
      </c>
      <c r="S18" s="67">
        <f t="shared" si="5"/>
        <v>21</v>
      </c>
    </row>
    <row r="19" spans="1:19" x14ac:dyDescent="0.3">
      <c r="A19" s="63" t="s">
        <v>860</v>
      </c>
      <c r="B19" s="64">
        <f>VLOOKUP($A19,'Return Data'!$B$7:$R$2700,3,0)</f>
        <v>44118</v>
      </c>
      <c r="C19" s="65">
        <f>VLOOKUP($A19,'Return Data'!$B$7:$R$2700,4,0)</f>
        <v>10.824999999999999</v>
      </c>
      <c r="D19" s="65">
        <f>VLOOKUP($A19,'Return Data'!$B$7:$R$2700,10,0)</f>
        <v>11.3454</v>
      </c>
      <c r="E19" s="66">
        <f t="shared" si="0"/>
        <v>7</v>
      </c>
      <c r="F19" s="65">
        <f>VLOOKUP($A19,'Return Data'!$B$7:$R$2700,11,0)</f>
        <v>30.6736</v>
      </c>
      <c r="G19" s="66">
        <f t="shared" si="1"/>
        <v>5</v>
      </c>
      <c r="H19" s="65">
        <f>VLOOKUP($A19,'Return Data'!$B$7:$R$2700,12,0)</f>
        <v>-2.5388999999999999</v>
      </c>
      <c r="I19" s="66">
        <f t="shared" si="2"/>
        <v>12</v>
      </c>
      <c r="J19" s="65">
        <f>VLOOKUP($A19,'Return Data'!$B$7:$R$2700,13,0)</f>
        <v>5.7026000000000003</v>
      </c>
      <c r="K19" s="66">
        <f t="shared" ref="K19" si="6">RANK(J19,J$8:J$29,0)</f>
        <v>11</v>
      </c>
      <c r="L19" s="65"/>
      <c r="M19" s="66"/>
      <c r="N19" s="65"/>
      <c r="O19" s="66"/>
      <c r="P19" s="65"/>
      <c r="Q19" s="66"/>
      <c r="R19" s="65">
        <f>VLOOKUP($A19,'Return Data'!$B$7:$R$2700,16,0)</f>
        <v>6.5510000000000002</v>
      </c>
      <c r="S19" s="67">
        <f t="shared" si="5"/>
        <v>18</v>
      </c>
    </row>
    <row r="20" spans="1:19" x14ac:dyDescent="0.3">
      <c r="A20" s="63" t="s">
        <v>862</v>
      </c>
      <c r="B20" s="64">
        <f>VLOOKUP($A20,'Return Data'!$B$7:$R$2700,3,0)</f>
        <v>44118</v>
      </c>
      <c r="C20" s="65">
        <f>VLOOKUP($A20,'Return Data'!$B$7:$R$2700,4,0)</f>
        <v>11.82</v>
      </c>
      <c r="D20" s="65">
        <f>VLOOKUP($A20,'Return Data'!$B$7:$R$2700,10,0)</f>
        <v>13.0776</v>
      </c>
      <c r="E20" s="66">
        <f t="shared" si="0"/>
        <v>5</v>
      </c>
      <c r="F20" s="65">
        <f>VLOOKUP($A20,'Return Data'!$B$7:$R$2700,11,0)</f>
        <v>26.9194</v>
      </c>
      <c r="G20" s="66">
        <f t="shared" si="1"/>
        <v>11</v>
      </c>
      <c r="H20" s="65">
        <f>VLOOKUP($A20,'Return Data'!$B$7:$R$2700,12,0)</f>
        <v>0.80159999999999998</v>
      </c>
      <c r="I20" s="66">
        <f t="shared" si="2"/>
        <v>7</v>
      </c>
      <c r="J20" s="65">
        <f>VLOOKUP($A20,'Return Data'!$B$7:$R$2700,13,0)</f>
        <v>9.9636999999999993</v>
      </c>
      <c r="K20" s="66">
        <f t="shared" ref="K20:K27" si="7">RANK(J20,J$8:J$29,0)</f>
        <v>5</v>
      </c>
      <c r="L20" s="65"/>
      <c r="M20" s="66"/>
      <c r="N20" s="65"/>
      <c r="O20" s="66"/>
      <c r="P20" s="65"/>
      <c r="Q20" s="66"/>
      <c r="R20" s="65">
        <f>VLOOKUP($A20,'Return Data'!$B$7:$R$2700,16,0)</f>
        <v>8.9893999999999998</v>
      </c>
      <c r="S20" s="67">
        <f t="shared" si="5"/>
        <v>16</v>
      </c>
    </row>
    <row r="21" spans="1:19" x14ac:dyDescent="0.3">
      <c r="A21" s="63" t="s">
        <v>864</v>
      </c>
      <c r="B21" s="64">
        <f>VLOOKUP($A21,'Return Data'!$B$7:$R$2700,3,0)</f>
        <v>44118</v>
      </c>
      <c r="C21" s="65">
        <f>VLOOKUP($A21,'Return Data'!$B$7:$R$2700,4,0)</f>
        <v>12.404999999999999</v>
      </c>
      <c r="D21" s="65">
        <f>VLOOKUP($A21,'Return Data'!$B$7:$R$2700,10,0)</f>
        <v>13.8596</v>
      </c>
      <c r="E21" s="66">
        <f t="shared" si="0"/>
        <v>3</v>
      </c>
      <c r="F21" s="65">
        <f>VLOOKUP($A21,'Return Data'!$B$7:$R$2700,11,0)</f>
        <v>40.805900000000001</v>
      </c>
      <c r="G21" s="66">
        <f t="shared" si="1"/>
        <v>1</v>
      </c>
      <c r="H21" s="65">
        <f>VLOOKUP($A21,'Return Data'!$B$7:$R$2700,12,0)</f>
        <v>3.1343999999999999</v>
      </c>
      <c r="I21" s="66">
        <f t="shared" si="2"/>
        <v>3</v>
      </c>
      <c r="J21" s="65">
        <f>VLOOKUP($A21,'Return Data'!$B$7:$R$2700,13,0)</f>
        <v>13.8178</v>
      </c>
      <c r="K21" s="66">
        <f t="shared" si="7"/>
        <v>2</v>
      </c>
      <c r="L21" s="65"/>
      <c r="M21" s="66"/>
      <c r="N21" s="65"/>
      <c r="O21" s="66"/>
      <c r="P21" s="65"/>
      <c r="Q21" s="66"/>
      <c r="R21" s="65">
        <f>VLOOKUP($A21,'Return Data'!$B$7:$R$2700,16,0)</f>
        <v>16.365500000000001</v>
      </c>
      <c r="S21" s="67">
        <f t="shared" si="5"/>
        <v>3</v>
      </c>
    </row>
    <row r="22" spans="1:19" x14ac:dyDescent="0.3">
      <c r="A22" s="63" t="s">
        <v>866</v>
      </c>
      <c r="B22" s="64">
        <f>VLOOKUP($A22,'Return Data'!$B$7:$R$2700,3,0)</f>
        <v>44118</v>
      </c>
      <c r="C22" s="65">
        <f>VLOOKUP($A22,'Return Data'!$B$7:$R$2700,4,0)</f>
        <v>24.270800000000001</v>
      </c>
      <c r="D22" s="65">
        <f>VLOOKUP($A22,'Return Data'!$B$7:$R$2700,10,0)</f>
        <v>10.3499</v>
      </c>
      <c r="E22" s="66">
        <f t="shared" si="0"/>
        <v>10</v>
      </c>
      <c r="F22" s="65">
        <f>VLOOKUP($A22,'Return Data'!$B$7:$R$2700,11,0)</f>
        <v>24.100999999999999</v>
      </c>
      <c r="G22" s="66">
        <f t="shared" si="1"/>
        <v>14</v>
      </c>
      <c r="H22" s="65">
        <f>VLOOKUP($A22,'Return Data'!$B$7:$R$2700,12,0)</f>
        <v>-0.89790000000000003</v>
      </c>
      <c r="I22" s="66">
        <f t="shared" si="2"/>
        <v>10</v>
      </c>
      <c r="J22" s="65">
        <f>VLOOKUP($A22,'Return Data'!$B$7:$R$2700,13,0)</f>
        <v>7.6797000000000004</v>
      </c>
      <c r="K22" s="66">
        <f t="shared" si="7"/>
        <v>8</v>
      </c>
      <c r="L22" s="65">
        <f>VLOOKUP($A22,'Return Data'!$B$7:$R$2700,17,0)</f>
        <v>11.0504</v>
      </c>
      <c r="M22" s="66">
        <f t="shared" ref="M22:M27" si="8">RANK(L22,L$8:L$29,0)</f>
        <v>2</v>
      </c>
      <c r="N22" s="65">
        <f>VLOOKUP($A22,'Return Data'!$B$7:$R$2700,14,0)</f>
        <v>5.0774999999999997</v>
      </c>
      <c r="O22" s="66">
        <f t="shared" ref="O22:O27" si="9">RANK(N22,N$8:N$29,0)</f>
        <v>6</v>
      </c>
      <c r="P22" s="65">
        <f>VLOOKUP($A22,'Return Data'!$B$7:$R$2700,15,0)</f>
        <v>8.7684999999999995</v>
      </c>
      <c r="Q22" s="66">
        <f t="shared" ref="Q22:Q27" si="10">RANK(P22,P$8:P$29,0)</f>
        <v>5</v>
      </c>
      <c r="R22" s="65">
        <f>VLOOKUP($A22,'Return Data'!$B$7:$R$2700,16,0)</f>
        <v>12.6799</v>
      </c>
      <c r="S22" s="67">
        <f t="shared" si="5"/>
        <v>8</v>
      </c>
    </row>
    <row r="23" spans="1:19" x14ac:dyDescent="0.3">
      <c r="A23" s="63" t="s">
        <v>867</v>
      </c>
      <c r="B23" s="64">
        <f>VLOOKUP($A23,'Return Data'!$B$7:$R$2700,3,0)</f>
        <v>44118</v>
      </c>
      <c r="C23" s="65">
        <f>VLOOKUP($A23,'Return Data'!$B$7:$R$2700,4,0)</f>
        <v>45.121000000000002</v>
      </c>
      <c r="D23" s="65">
        <f>VLOOKUP($A23,'Return Data'!$B$7:$R$2700,10,0)</f>
        <v>9.1318999999999999</v>
      </c>
      <c r="E23" s="66">
        <f t="shared" si="0"/>
        <v>14</v>
      </c>
      <c r="F23" s="65">
        <f>VLOOKUP($A23,'Return Data'!$B$7:$R$2700,11,0)</f>
        <v>32.087200000000003</v>
      </c>
      <c r="G23" s="66">
        <f t="shared" si="1"/>
        <v>4</v>
      </c>
      <c r="H23" s="65">
        <f>VLOOKUP($A23,'Return Data'!$B$7:$R$2700,12,0)</f>
        <v>-6.6363000000000003</v>
      </c>
      <c r="I23" s="66">
        <f t="shared" si="2"/>
        <v>17</v>
      </c>
      <c r="J23" s="65">
        <f>VLOOKUP($A23,'Return Data'!$B$7:$R$2700,13,0)</f>
        <v>2.4594999999999998</v>
      </c>
      <c r="K23" s="66">
        <f t="shared" si="7"/>
        <v>17</v>
      </c>
      <c r="L23" s="65">
        <f>VLOOKUP($A23,'Return Data'!$B$7:$R$2700,17,0)</f>
        <v>3.6187</v>
      </c>
      <c r="M23" s="66">
        <f t="shared" si="8"/>
        <v>13</v>
      </c>
      <c r="N23" s="65">
        <f>VLOOKUP($A23,'Return Data'!$B$7:$R$2700,14,0)</f>
        <v>-0.58489999999999998</v>
      </c>
      <c r="O23" s="66">
        <f t="shared" si="9"/>
        <v>13</v>
      </c>
      <c r="P23" s="65">
        <f>VLOOKUP($A23,'Return Data'!$B$7:$R$2700,15,0)</f>
        <v>6.0046999999999997</v>
      </c>
      <c r="Q23" s="66">
        <f t="shared" si="10"/>
        <v>13</v>
      </c>
      <c r="R23" s="65">
        <f>VLOOKUP($A23,'Return Data'!$B$7:$R$2700,16,0)</f>
        <v>11.5273</v>
      </c>
      <c r="S23" s="67">
        <f t="shared" si="5"/>
        <v>10</v>
      </c>
    </row>
    <row r="24" spans="1:19" x14ac:dyDescent="0.3">
      <c r="A24" s="63" t="s">
        <v>869</v>
      </c>
      <c r="B24" s="64">
        <f>VLOOKUP($A24,'Return Data'!$B$7:$R$2700,3,0)</f>
        <v>44118</v>
      </c>
      <c r="C24" s="65">
        <f>VLOOKUP($A24,'Return Data'!$B$7:$R$2700,4,0)</f>
        <v>69.58</v>
      </c>
      <c r="D24" s="65">
        <f>VLOOKUP($A24,'Return Data'!$B$7:$R$2700,10,0)</f>
        <v>8.4644999999999992</v>
      </c>
      <c r="E24" s="66">
        <f t="shared" si="0"/>
        <v>17</v>
      </c>
      <c r="F24" s="65">
        <f>VLOOKUP($A24,'Return Data'!$B$7:$R$2700,11,0)</f>
        <v>23.918099999999999</v>
      </c>
      <c r="G24" s="66">
        <f t="shared" si="1"/>
        <v>15</v>
      </c>
      <c r="H24" s="65">
        <f>VLOOKUP($A24,'Return Data'!$B$7:$R$2700,12,0)</f>
        <v>-0.54320000000000002</v>
      </c>
      <c r="I24" s="66">
        <f t="shared" si="2"/>
        <v>9</v>
      </c>
      <c r="J24" s="65">
        <f>VLOOKUP($A24,'Return Data'!$B$7:$R$2700,13,0)</f>
        <v>9.6611999999999991</v>
      </c>
      <c r="K24" s="66">
        <f t="shared" si="7"/>
        <v>6</v>
      </c>
      <c r="L24" s="65">
        <f>VLOOKUP($A24,'Return Data'!$B$7:$R$2700,17,0)</f>
        <v>9.4786000000000001</v>
      </c>
      <c r="M24" s="66">
        <f t="shared" si="8"/>
        <v>3</v>
      </c>
      <c r="N24" s="65">
        <f>VLOOKUP($A24,'Return Data'!$B$7:$R$2700,14,0)</f>
        <v>5.4040999999999997</v>
      </c>
      <c r="O24" s="66">
        <f t="shared" si="9"/>
        <v>5</v>
      </c>
      <c r="P24" s="65">
        <f>VLOOKUP($A24,'Return Data'!$B$7:$R$2700,15,0)</f>
        <v>8.7184000000000008</v>
      </c>
      <c r="Q24" s="66">
        <f t="shared" si="10"/>
        <v>6</v>
      </c>
      <c r="R24" s="65">
        <f>VLOOKUP($A24,'Return Data'!$B$7:$R$2700,16,0)</f>
        <v>13.870900000000001</v>
      </c>
      <c r="S24" s="67">
        <f t="shared" si="5"/>
        <v>6</v>
      </c>
    </row>
    <row r="25" spans="1:19" x14ac:dyDescent="0.3">
      <c r="A25" s="63" t="s">
        <v>871</v>
      </c>
      <c r="B25" s="64">
        <f>VLOOKUP($A25,'Return Data'!$B$7:$R$2700,3,0)</f>
        <v>44118</v>
      </c>
      <c r="C25" s="65">
        <f>VLOOKUP($A25,'Return Data'!$B$7:$R$2700,4,0)</f>
        <v>33.101799999999997</v>
      </c>
      <c r="D25" s="65">
        <f>VLOOKUP($A25,'Return Data'!$B$7:$R$2700,10,0)</f>
        <v>8.5561000000000007</v>
      </c>
      <c r="E25" s="66">
        <f t="shared" si="0"/>
        <v>16</v>
      </c>
      <c r="F25" s="65">
        <f>VLOOKUP($A25,'Return Data'!$B$7:$R$2700,11,0)</f>
        <v>23.365500000000001</v>
      </c>
      <c r="G25" s="66">
        <f t="shared" si="1"/>
        <v>16</v>
      </c>
      <c r="H25" s="65">
        <f>VLOOKUP($A25,'Return Data'!$B$7:$R$2700,12,0)</f>
        <v>1.1431</v>
      </c>
      <c r="I25" s="66">
        <f t="shared" si="2"/>
        <v>6</v>
      </c>
      <c r="J25" s="65">
        <f>VLOOKUP($A25,'Return Data'!$B$7:$R$2700,13,0)</f>
        <v>8.8854000000000006</v>
      </c>
      <c r="K25" s="66">
        <f t="shared" si="7"/>
        <v>7</v>
      </c>
      <c r="L25" s="65">
        <f>VLOOKUP($A25,'Return Data'!$B$7:$R$2700,17,0)</f>
        <v>5.0522999999999998</v>
      </c>
      <c r="M25" s="66">
        <f t="shared" si="8"/>
        <v>11</v>
      </c>
      <c r="N25" s="65">
        <f>VLOOKUP($A25,'Return Data'!$B$7:$R$2700,14,0)</f>
        <v>2.5078</v>
      </c>
      <c r="O25" s="66">
        <f t="shared" si="9"/>
        <v>9</v>
      </c>
      <c r="P25" s="65">
        <f>VLOOKUP($A25,'Return Data'!$B$7:$R$2700,15,0)</f>
        <v>7.9752999999999998</v>
      </c>
      <c r="Q25" s="66">
        <f t="shared" si="10"/>
        <v>8</v>
      </c>
      <c r="R25" s="65">
        <f>VLOOKUP($A25,'Return Data'!$B$7:$R$2700,16,0)</f>
        <v>10.299200000000001</v>
      </c>
      <c r="S25" s="67">
        <f t="shared" si="5"/>
        <v>13</v>
      </c>
    </row>
    <row r="26" spans="1:19" x14ac:dyDescent="0.3">
      <c r="A26" s="63" t="s">
        <v>874</v>
      </c>
      <c r="B26" s="64">
        <f>VLOOKUP($A26,'Return Data'!$B$7:$R$2700,3,0)</f>
        <v>44118</v>
      </c>
      <c r="C26" s="65">
        <f>VLOOKUP($A26,'Return Data'!$B$7:$R$2700,4,0)</f>
        <v>146.09559999999999</v>
      </c>
      <c r="D26" s="65">
        <f>VLOOKUP($A26,'Return Data'!$B$7:$R$2700,10,0)</f>
        <v>5.3329000000000004</v>
      </c>
      <c r="E26" s="66">
        <f t="shared" si="0"/>
        <v>18</v>
      </c>
      <c r="F26" s="65">
        <f>VLOOKUP($A26,'Return Data'!$B$7:$R$2700,11,0)</f>
        <v>16.430399999999999</v>
      </c>
      <c r="G26" s="66">
        <f t="shared" si="1"/>
        <v>21</v>
      </c>
      <c r="H26" s="65">
        <f>VLOOKUP($A26,'Return Data'!$B$7:$R$2700,12,0)</f>
        <v>-6.1093999999999999</v>
      </c>
      <c r="I26" s="66">
        <f t="shared" si="2"/>
        <v>16</v>
      </c>
      <c r="J26" s="65">
        <f>VLOOKUP($A26,'Return Data'!$B$7:$R$2700,13,0)</f>
        <v>1.9282999999999999</v>
      </c>
      <c r="K26" s="66">
        <f t="shared" si="7"/>
        <v>18</v>
      </c>
      <c r="L26" s="65">
        <f>VLOOKUP($A26,'Return Data'!$B$7:$R$2700,17,0)</f>
        <v>8.3519000000000005</v>
      </c>
      <c r="M26" s="66">
        <f t="shared" si="8"/>
        <v>5</v>
      </c>
      <c r="N26" s="65">
        <f>VLOOKUP($A26,'Return Data'!$B$7:$R$2700,14,0)</f>
        <v>6.0072999999999999</v>
      </c>
      <c r="O26" s="66">
        <f t="shared" si="9"/>
        <v>3</v>
      </c>
      <c r="P26" s="65">
        <f>VLOOKUP($A26,'Return Data'!$B$7:$R$2700,15,0)</f>
        <v>9.6053999999999995</v>
      </c>
      <c r="Q26" s="66">
        <f t="shared" si="10"/>
        <v>3</v>
      </c>
      <c r="R26" s="65">
        <f>VLOOKUP($A26,'Return Data'!$B$7:$R$2700,16,0)</f>
        <v>18.223199999999999</v>
      </c>
      <c r="S26" s="67">
        <f t="shared" si="5"/>
        <v>1</v>
      </c>
    </row>
    <row r="27" spans="1:19" x14ac:dyDescent="0.3">
      <c r="A27" s="63" t="s">
        <v>875</v>
      </c>
      <c r="B27" s="64">
        <f>VLOOKUP($A27,'Return Data'!$B$7:$R$2700,3,0)</f>
        <v>44118</v>
      </c>
      <c r="C27" s="65">
        <f>VLOOKUP($A27,'Return Data'!$B$7:$R$2700,4,0)</f>
        <v>187.1875</v>
      </c>
      <c r="D27" s="65">
        <f>VLOOKUP($A27,'Return Data'!$B$7:$R$2700,10,0)</f>
        <v>9.6836000000000002</v>
      </c>
      <c r="E27" s="66">
        <f t="shared" si="0"/>
        <v>13</v>
      </c>
      <c r="F27" s="65">
        <f>VLOOKUP($A27,'Return Data'!$B$7:$R$2700,11,0)</f>
        <v>24.736499999999999</v>
      </c>
      <c r="G27" s="66">
        <f t="shared" si="1"/>
        <v>13</v>
      </c>
      <c r="H27" s="65">
        <f>VLOOKUP($A27,'Return Data'!$B$7:$R$2700,12,0)</f>
        <v>-4.4907000000000004</v>
      </c>
      <c r="I27" s="66">
        <f t="shared" si="2"/>
        <v>15</v>
      </c>
      <c r="J27" s="65">
        <f>VLOOKUP($A27,'Return Data'!$B$7:$R$2700,13,0)</f>
        <v>3.5358999999999998</v>
      </c>
      <c r="K27" s="66">
        <f t="shared" si="7"/>
        <v>15</v>
      </c>
      <c r="L27" s="65">
        <f>VLOOKUP($A27,'Return Data'!$B$7:$R$2700,17,0)</f>
        <v>7.4189999999999996</v>
      </c>
      <c r="M27" s="66">
        <f t="shared" si="8"/>
        <v>7</v>
      </c>
      <c r="N27" s="65">
        <f>VLOOKUP($A27,'Return Data'!$B$7:$R$2700,14,0)</f>
        <v>5.5696000000000003</v>
      </c>
      <c r="O27" s="66">
        <f t="shared" si="9"/>
        <v>4</v>
      </c>
      <c r="P27" s="65">
        <f>VLOOKUP($A27,'Return Data'!$B$7:$R$2700,15,0)</f>
        <v>8.6822999999999997</v>
      </c>
      <c r="Q27" s="66">
        <f t="shared" si="10"/>
        <v>7</v>
      </c>
      <c r="R27" s="65">
        <f>VLOOKUP($A27,'Return Data'!$B$7:$R$2700,16,0)</f>
        <v>17.441400000000002</v>
      </c>
      <c r="S27" s="67">
        <f t="shared" si="5"/>
        <v>2</v>
      </c>
    </row>
    <row r="28" spans="1:19" x14ac:dyDescent="0.3">
      <c r="A28" s="63" t="s">
        <v>878</v>
      </c>
      <c r="B28" s="64">
        <f>VLOOKUP($A28,'Return Data'!$B$7:$R$2700,3,0)</f>
        <v>44118</v>
      </c>
      <c r="C28" s="65">
        <f>VLOOKUP($A28,'Return Data'!$B$7:$R$2700,4,0)</f>
        <v>9.6572999999999993</v>
      </c>
      <c r="D28" s="65">
        <f>VLOOKUP($A28,'Return Data'!$B$7:$R$2700,10,0)</f>
        <v>12.300700000000001</v>
      </c>
      <c r="E28" s="66">
        <f t="shared" si="0"/>
        <v>6</v>
      </c>
      <c r="F28" s="65">
        <f>VLOOKUP($A28,'Return Data'!$B$7:$R$2700,11,0)</f>
        <v>30.069900000000001</v>
      </c>
      <c r="G28" s="66">
        <f t="shared" si="1"/>
        <v>8</v>
      </c>
      <c r="H28" s="65"/>
      <c r="I28" s="66"/>
      <c r="J28" s="65"/>
      <c r="K28" s="66"/>
      <c r="L28" s="65"/>
      <c r="M28" s="66"/>
      <c r="N28" s="65"/>
      <c r="O28" s="66"/>
      <c r="P28" s="65"/>
      <c r="Q28" s="66"/>
      <c r="R28" s="65">
        <f>VLOOKUP($A28,'Return Data'!$B$7:$R$2700,16,0)</f>
        <v>-3.427</v>
      </c>
      <c r="S28" s="67">
        <f t="shared" si="5"/>
        <v>22</v>
      </c>
    </row>
    <row r="29" spans="1:19" x14ac:dyDescent="0.3">
      <c r="A29" s="63" t="s">
        <v>880</v>
      </c>
      <c r="B29" s="64">
        <f>VLOOKUP($A29,'Return Data'!$B$7:$R$2700,3,0)</f>
        <v>44118</v>
      </c>
      <c r="C29" s="65">
        <f>VLOOKUP($A29,'Return Data'!$B$7:$R$2700,4,0)</f>
        <v>11.94</v>
      </c>
      <c r="D29" s="65">
        <f>VLOOKUP($A29,'Return Data'!$B$7:$R$2700,10,0)</f>
        <v>13.822699999999999</v>
      </c>
      <c r="E29" s="66">
        <f t="shared" si="0"/>
        <v>4</v>
      </c>
      <c r="F29" s="65">
        <f>VLOOKUP($A29,'Return Data'!$B$7:$R$2700,11,0)</f>
        <v>32.666699999999999</v>
      </c>
      <c r="G29" s="66">
        <f t="shared" si="1"/>
        <v>3</v>
      </c>
      <c r="H29" s="65">
        <f>VLOOKUP($A29,'Return Data'!$B$7:$R$2700,12,0)</f>
        <v>4.4619</v>
      </c>
      <c r="I29" s="66">
        <f>RANK(H29,H$8:H$29,0)</f>
        <v>1</v>
      </c>
      <c r="J29" s="65">
        <f>VLOOKUP($A29,'Return Data'!$B$7:$R$2700,13,0)</f>
        <v>13.6061</v>
      </c>
      <c r="K29" s="66">
        <f t="shared" ref="K29" si="11">RANK(J29,J$8:J$29,0)</f>
        <v>3</v>
      </c>
      <c r="L29" s="65"/>
      <c r="M29" s="66"/>
      <c r="N29" s="65"/>
      <c r="O29" s="66"/>
      <c r="P29" s="65"/>
      <c r="Q29" s="66"/>
      <c r="R29" s="65">
        <f>VLOOKUP($A29,'Return Data'!$B$7:$R$2700,16,0)</f>
        <v>16.001799999999999</v>
      </c>
      <c r="S29" s="67">
        <f t="shared" si="5"/>
        <v>4</v>
      </c>
    </row>
    <row r="30" spans="1:19" x14ac:dyDescent="0.3">
      <c r="A30" s="69"/>
      <c r="B30" s="70"/>
      <c r="C30" s="70"/>
      <c r="D30" s="71"/>
      <c r="E30" s="70"/>
      <c r="F30" s="71"/>
      <c r="G30" s="70"/>
      <c r="H30" s="71"/>
      <c r="I30" s="70"/>
      <c r="J30" s="71"/>
      <c r="K30" s="70"/>
      <c r="L30" s="71"/>
      <c r="M30" s="70"/>
      <c r="N30" s="71"/>
      <c r="O30" s="70"/>
      <c r="P30" s="71"/>
      <c r="Q30" s="70"/>
      <c r="R30" s="71"/>
      <c r="S30" s="72"/>
    </row>
    <row r="31" spans="1:19" x14ac:dyDescent="0.3">
      <c r="A31" s="73" t="s">
        <v>27</v>
      </c>
      <c r="B31" s="74"/>
      <c r="C31" s="74"/>
      <c r="D31" s="75">
        <f>AVERAGE(D8:D29)</f>
        <v>9.6344363636363646</v>
      </c>
      <c r="E31" s="74"/>
      <c r="F31" s="75">
        <f>AVERAGE(F8:F29)</f>
        <v>26.346945454545452</v>
      </c>
      <c r="G31" s="74"/>
      <c r="H31" s="75">
        <f>AVERAGE(H8:H29)</f>
        <v>-3.4046809523809518</v>
      </c>
      <c r="I31" s="74"/>
      <c r="J31" s="75">
        <f>AVERAGE(J8:J29)</f>
        <v>5.1041476190476187</v>
      </c>
      <c r="K31" s="74"/>
      <c r="L31" s="75">
        <f>AVERAGE(L8:L29)</f>
        <v>6.0923352941176478</v>
      </c>
      <c r="M31" s="74"/>
      <c r="N31" s="75">
        <f>AVERAGE(N8:N29)</f>
        <v>2.6888000000000001</v>
      </c>
      <c r="O31" s="74"/>
      <c r="P31" s="75">
        <f>AVERAGE(P8:P29)</f>
        <v>7.9611533333333337</v>
      </c>
      <c r="Q31" s="74"/>
      <c r="R31" s="75">
        <f>AVERAGE(R8:R29)</f>
        <v>9.9342409090909101</v>
      </c>
      <c r="S31" s="76"/>
    </row>
    <row r="32" spans="1:19" x14ac:dyDescent="0.3">
      <c r="A32" s="73" t="s">
        <v>28</v>
      </c>
      <c r="B32" s="74"/>
      <c r="C32" s="74"/>
      <c r="D32" s="75">
        <f>MIN(D8:D29)</f>
        <v>3.6377999999999999</v>
      </c>
      <c r="E32" s="74"/>
      <c r="F32" s="75">
        <f>MIN(F8:F29)</f>
        <v>14.993399999999999</v>
      </c>
      <c r="G32" s="74"/>
      <c r="H32" s="75">
        <f>MIN(H8:H29)</f>
        <v>-17.339099999999998</v>
      </c>
      <c r="I32" s="74"/>
      <c r="J32" s="75">
        <f>MIN(J8:J29)</f>
        <v>-12.7881</v>
      </c>
      <c r="K32" s="74"/>
      <c r="L32" s="75">
        <f>MIN(L8:L29)</f>
        <v>-3.7393999999999998</v>
      </c>
      <c r="M32" s="74"/>
      <c r="N32" s="75">
        <f>MIN(N8:N29)</f>
        <v>-5.0229999999999997</v>
      </c>
      <c r="O32" s="74"/>
      <c r="P32" s="75">
        <f>MIN(P8:P29)</f>
        <v>2.3062999999999998</v>
      </c>
      <c r="Q32" s="74"/>
      <c r="R32" s="75">
        <f>MIN(R8:R29)</f>
        <v>-3.427</v>
      </c>
      <c r="S32" s="76"/>
    </row>
    <row r="33" spans="1:19" ht="15" thickBot="1" x14ac:dyDescent="0.35">
      <c r="A33" s="77" t="s">
        <v>29</v>
      </c>
      <c r="B33" s="78"/>
      <c r="C33" s="78"/>
      <c r="D33" s="79">
        <f>MAX(D8:D29)</f>
        <v>15.192</v>
      </c>
      <c r="E33" s="78"/>
      <c r="F33" s="79">
        <f>MAX(F8:F29)</f>
        <v>40.805900000000001</v>
      </c>
      <c r="G33" s="78"/>
      <c r="H33" s="79">
        <f>MAX(H8:H29)</f>
        <v>4.4619</v>
      </c>
      <c r="I33" s="78"/>
      <c r="J33" s="79">
        <f>MAX(J8:J29)</f>
        <v>15.818099999999999</v>
      </c>
      <c r="K33" s="78"/>
      <c r="L33" s="79">
        <f>MAX(L8:L29)</f>
        <v>16.470500000000001</v>
      </c>
      <c r="M33" s="78"/>
      <c r="N33" s="79">
        <f>MAX(N8:N29)</f>
        <v>8.548</v>
      </c>
      <c r="O33" s="78"/>
      <c r="P33" s="79">
        <f>MAX(P8:P29)</f>
        <v>12.413500000000001</v>
      </c>
      <c r="Q33" s="78"/>
      <c r="R33" s="79">
        <f>MAX(R8:R29)</f>
        <v>18.223199999999999</v>
      </c>
      <c r="S33" s="80"/>
    </row>
    <row r="34" spans="1:19" x14ac:dyDescent="0.3">
      <c r="A34" s="112" t="s">
        <v>433</v>
      </c>
    </row>
    <row r="35" spans="1:19" x14ac:dyDescent="0.3">
      <c r="A35" s="14" t="s">
        <v>340</v>
      </c>
    </row>
  </sheetData>
  <sheetProtection algorithmName="SHA-512" hashValue="dQ3roa8SWgP5aTXwANenXvGp9zfQetETblbGPhAyM6SkHKqv4IWMvg7+DPEhD5xsaNw5+nhe6d/huDDE0r1dZQ==" saltValue="995hAl//yTl7Jqd61k7A9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31367F32-5910-4B66-9293-BFE438B5978D}"/>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910A36-D5F8-4AAA-8963-92BD8CA0C9A8}">
  <sheetPr codeName="Sheet37"/>
  <dimension ref="A1:T3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8" t="s">
        <v>347</v>
      </c>
    </row>
    <row r="3" spans="1:20" ht="15" thickBot="1" x14ac:dyDescent="0.35">
      <c r="A3" s="149"/>
    </row>
    <row r="4" spans="1:20" ht="15" thickBot="1" x14ac:dyDescent="0.35"/>
    <row r="5" spans="1:20" x14ac:dyDescent="0.3">
      <c r="A5" s="29" t="s">
        <v>1659</v>
      </c>
      <c r="B5" s="146" t="s">
        <v>8</v>
      </c>
      <c r="C5" s="146" t="s">
        <v>9</v>
      </c>
      <c r="D5" s="152" t="s">
        <v>1</v>
      </c>
      <c r="E5" s="152"/>
      <c r="F5" s="152" t="s">
        <v>2</v>
      </c>
      <c r="G5" s="152"/>
      <c r="H5" s="152" t="s">
        <v>3</v>
      </c>
      <c r="I5" s="152"/>
      <c r="J5" s="152" t="s">
        <v>4</v>
      </c>
      <c r="K5" s="152"/>
      <c r="L5" s="152" t="s">
        <v>382</v>
      </c>
      <c r="M5" s="152"/>
      <c r="N5" s="152" t="s">
        <v>5</v>
      </c>
      <c r="O5" s="152"/>
      <c r="P5" s="152" t="s">
        <v>6</v>
      </c>
      <c r="Q5" s="152"/>
      <c r="R5" s="150" t="s">
        <v>46</v>
      </c>
      <c r="S5" s="151"/>
      <c r="T5" s="12"/>
    </row>
    <row r="6" spans="1:20" x14ac:dyDescent="0.3">
      <c r="A6" s="17" t="s">
        <v>7</v>
      </c>
      <c r="B6" s="147"/>
      <c r="C6" s="147"/>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1539</v>
      </c>
      <c r="B8" s="64">
        <f>VLOOKUP($A8,'Return Data'!$B$7:$R$2700,3,0)</f>
        <v>44118</v>
      </c>
      <c r="C8" s="65">
        <f>VLOOKUP($A8,'Return Data'!$B$7:$R$2700,4,0)</f>
        <v>32.465600000000002</v>
      </c>
      <c r="D8" s="65">
        <f>VLOOKUP($A8,'Return Data'!$B$7:$R$2700,10,0)</f>
        <v>19.982600000000001</v>
      </c>
      <c r="E8" s="66">
        <f t="shared" ref="E8:E30" si="0">RANK(D8,D$8:D$30,0)</f>
        <v>10</v>
      </c>
      <c r="F8" s="65">
        <f>VLOOKUP($A8,'Return Data'!$B$7:$R$2700,11,0)</f>
        <v>40.8217</v>
      </c>
      <c r="G8" s="66">
        <f t="shared" ref="G8:G18" si="1">RANK(F8,F$8:F$30,0)</f>
        <v>13</v>
      </c>
      <c r="H8" s="65">
        <f>VLOOKUP($A8,'Return Data'!$B$7:$R$2700,12,0)</f>
        <v>-6.5948000000000002</v>
      </c>
      <c r="I8" s="66">
        <f t="shared" ref="I8:I18" si="2">RANK(H8,H$8:H$30,0)</f>
        <v>19</v>
      </c>
      <c r="J8" s="65">
        <f>VLOOKUP($A8,'Return Data'!$B$7:$R$2700,13,0)</f>
        <v>3.2923</v>
      </c>
      <c r="K8" s="66">
        <f t="shared" ref="K8:K18" si="3">RANK(J8,J$8:J$30,0)</f>
        <v>18</v>
      </c>
      <c r="L8" s="65">
        <f>VLOOKUP($A8,'Return Data'!$B$7:$R$2700,17,0)</f>
        <v>-3.7280000000000002</v>
      </c>
      <c r="M8" s="66">
        <f>RANK(L8,L$8:L$30,0)</f>
        <v>15</v>
      </c>
      <c r="N8" s="65">
        <f>VLOOKUP($A8,'Return Data'!$B$7:$R$2700,14,0)</f>
        <v>-8.2715999999999994</v>
      </c>
      <c r="O8" s="66">
        <f>RANK(N8,N$8:N$30,0)</f>
        <v>15</v>
      </c>
      <c r="P8" s="65">
        <f>VLOOKUP($A8,'Return Data'!$B$7:$R$2700,15,0)</f>
        <v>5.0033000000000003</v>
      </c>
      <c r="Q8" s="66">
        <f>RANK(P8,P$8:P$30,0)</f>
        <v>11</v>
      </c>
      <c r="R8" s="65">
        <f>VLOOKUP($A8,'Return Data'!$B$7:$R$2700,16,0)</f>
        <v>12.172599999999999</v>
      </c>
      <c r="S8" s="67">
        <f t="shared" ref="S8:S30" si="4">RANK(R8,R$8:R$30,0)</f>
        <v>13</v>
      </c>
    </row>
    <row r="9" spans="1:20" x14ac:dyDescent="0.3">
      <c r="A9" s="63" t="s">
        <v>1540</v>
      </c>
      <c r="B9" s="64">
        <f>VLOOKUP($A9,'Return Data'!$B$7:$R$2700,3,0)</f>
        <v>44118</v>
      </c>
      <c r="C9" s="65">
        <f>VLOOKUP($A9,'Return Data'!$B$7:$R$2700,4,0)</f>
        <v>36.450000000000003</v>
      </c>
      <c r="D9" s="65">
        <f>VLOOKUP($A9,'Return Data'!$B$7:$R$2700,10,0)</f>
        <v>17.618600000000001</v>
      </c>
      <c r="E9" s="66">
        <f t="shared" si="0"/>
        <v>16</v>
      </c>
      <c r="F9" s="65">
        <f>VLOOKUP($A9,'Return Data'!$B$7:$R$2700,11,0)</f>
        <v>33.958100000000002</v>
      </c>
      <c r="G9" s="66">
        <f t="shared" si="1"/>
        <v>21</v>
      </c>
      <c r="H9" s="65">
        <f>VLOOKUP($A9,'Return Data'!$B$7:$R$2700,12,0)</f>
        <v>3.0243000000000002</v>
      </c>
      <c r="I9" s="66">
        <f t="shared" si="2"/>
        <v>10</v>
      </c>
      <c r="J9" s="65">
        <f>VLOOKUP($A9,'Return Data'!$B$7:$R$2700,13,0)</f>
        <v>12.918200000000001</v>
      </c>
      <c r="K9" s="66">
        <f t="shared" si="3"/>
        <v>12</v>
      </c>
      <c r="L9" s="65">
        <f>VLOOKUP($A9,'Return Data'!$B$7:$R$2700,17,0)</f>
        <v>17.691600000000001</v>
      </c>
      <c r="M9" s="66">
        <f>RANK(L9,L$8:L$30,0)</f>
        <v>1</v>
      </c>
      <c r="N9" s="65">
        <f>VLOOKUP($A9,'Return Data'!$B$7:$R$2700,14,0)</f>
        <v>9.6823999999999995</v>
      </c>
      <c r="O9" s="66">
        <f>RANK(N9,N$8:N$30,0)</f>
        <v>1</v>
      </c>
      <c r="P9" s="65">
        <f>VLOOKUP($A9,'Return Data'!$B$7:$R$2700,15,0)</f>
        <v>12.616099999999999</v>
      </c>
      <c r="Q9" s="66">
        <f>RANK(P9,P$8:P$30,0)</f>
        <v>2</v>
      </c>
      <c r="R9" s="65">
        <f>VLOOKUP($A9,'Return Data'!$B$7:$R$2700,16,0)</f>
        <v>20.683700000000002</v>
      </c>
      <c r="S9" s="67">
        <f t="shared" si="4"/>
        <v>4</v>
      </c>
    </row>
    <row r="10" spans="1:20" x14ac:dyDescent="0.3">
      <c r="A10" s="63" t="s">
        <v>1542</v>
      </c>
      <c r="B10" s="64">
        <f>VLOOKUP($A10,'Return Data'!$B$7:$R$2700,3,0)</f>
        <v>44118</v>
      </c>
      <c r="C10" s="65">
        <f>VLOOKUP($A10,'Return Data'!$B$7:$R$2700,4,0)</f>
        <v>14.14</v>
      </c>
      <c r="D10" s="65">
        <f>VLOOKUP($A10,'Return Data'!$B$7:$R$2700,10,0)</f>
        <v>26.25</v>
      </c>
      <c r="E10" s="66">
        <f t="shared" si="0"/>
        <v>2</v>
      </c>
      <c r="F10" s="65">
        <f>VLOOKUP($A10,'Return Data'!$B$7:$R$2700,11,0)</f>
        <v>47.753399999999999</v>
      </c>
      <c r="G10" s="66">
        <f t="shared" si="1"/>
        <v>4</v>
      </c>
      <c r="H10" s="65">
        <f>VLOOKUP($A10,'Return Data'!$B$7:$R$2700,12,0)</f>
        <v>27.963799999999999</v>
      </c>
      <c r="I10" s="66">
        <f t="shared" si="2"/>
        <v>2</v>
      </c>
      <c r="J10" s="65">
        <f>VLOOKUP($A10,'Return Data'!$B$7:$R$2700,13,0)</f>
        <v>41.117800000000003</v>
      </c>
      <c r="K10" s="66">
        <f t="shared" si="3"/>
        <v>2</v>
      </c>
      <c r="L10" s="65"/>
      <c r="M10" s="66"/>
      <c r="N10" s="65"/>
      <c r="O10" s="66"/>
      <c r="P10" s="65"/>
      <c r="Q10" s="66"/>
      <c r="R10" s="65">
        <f>VLOOKUP($A10,'Return Data'!$B$7:$R$2700,16,0)</f>
        <v>20.9421</v>
      </c>
      <c r="S10" s="67">
        <f t="shared" si="4"/>
        <v>3</v>
      </c>
    </row>
    <row r="11" spans="1:20" x14ac:dyDescent="0.3">
      <c r="A11" s="63" t="s">
        <v>1544</v>
      </c>
      <c r="B11" s="64">
        <f>VLOOKUP($A11,'Return Data'!$B$7:$R$2700,3,0)</f>
        <v>44118</v>
      </c>
      <c r="C11" s="65">
        <f>VLOOKUP($A11,'Return Data'!$B$7:$R$2700,4,0)</f>
        <v>11.84</v>
      </c>
      <c r="D11" s="65">
        <f>VLOOKUP($A11,'Return Data'!$B$7:$R$2700,10,0)</f>
        <v>22.061900000000001</v>
      </c>
      <c r="E11" s="66">
        <f t="shared" si="0"/>
        <v>6</v>
      </c>
      <c r="F11" s="65">
        <f>VLOOKUP($A11,'Return Data'!$B$7:$R$2700,11,0)</f>
        <v>48.557099999999998</v>
      </c>
      <c r="G11" s="66">
        <f t="shared" si="1"/>
        <v>3</v>
      </c>
      <c r="H11" s="65">
        <f>VLOOKUP($A11,'Return Data'!$B$7:$R$2700,12,0)</f>
        <v>15.2872</v>
      </c>
      <c r="I11" s="66">
        <f t="shared" si="2"/>
        <v>3</v>
      </c>
      <c r="J11" s="65">
        <f>VLOOKUP($A11,'Return Data'!$B$7:$R$2700,13,0)</f>
        <v>29.967099999999999</v>
      </c>
      <c r="K11" s="66">
        <f t="shared" si="3"/>
        <v>3</v>
      </c>
      <c r="L11" s="65"/>
      <c r="M11" s="66"/>
      <c r="N11" s="65"/>
      <c r="O11" s="66"/>
      <c r="P11" s="65"/>
      <c r="Q11" s="66"/>
      <c r="R11" s="65">
        <f>VLOOKUP($A11,'Return Data'!$B$7:$R$2700,16,0)</f>
        <v>10.6898</v>
      </c>
      <c r="S11" s="67">
        <f t="shared" si="4"/>
        <v>17</v>
      </c>
    </row>
    <row r="12" spans="1:20" x14ac:dyDescent="0.3">
      <c r="A12" s="63" t="s">
        <v>1546</v>
      </c>
      <c r="B12" s="64">
        <f>VLOOKUP($A12,'Return Data'!$B$7:$R$2700,3,0)</f>
        <v>44118</v>
      </c>
      <c r="C12" s="65">
        <f>VLOOKUP($A12,'Return Data'!$B$7:$R$2700,4,0)</f>
        <v>63.113999999999997</v>
      </c>
      <c r="D12" s="65">
        <f>VLOOKUP($A12,'Return Data'!$B$7:$R$2700,10,0)</f>
        <v>20.912700000000001</v>
      </c>
      <c r="E12" s="66">
        <f t="shared" si="0"/>
        <v>7</v>
      </c>
      <c r="F12" s="65">
        <f>VLOOKUP($A12,'Return Data'!$B$7:$R$2700,11,0)</f>
        <v>46.392000000000003</v>
      </c>
      <c r="G12" s="66">
        <f t="shared" si="1"/>
        <v>5</v>
      </c>
      <c r="H12" s="65">
        <f>VLOOKUP($A12,'Return Data'!$B$7:$R$2700,12,0)</f>
        <v>6.2649999999999997</v>
      </c>
      <c r="I12" s="66">
        <f t="shared" si="2"/>
        <v>8</v>
      </c>
      <c r="J12" s="65">
        <f>VLOOKUP($A12,'Return Data'!$B$7:$R$2700,13,0)</f>
        <v>22.4635</v>
      </c>
      <c r="K12" s="66">
        <f t="shared" si="3"/>
        <v>5</v>
      </c>
      <c r="L12" s="65">
        <f>VLOOKUP($A12,'Return Data'!$B$7:$R$2700,17,0)</f>
        <v>8.4442000000000004</v>
      </c>
      <c r="M12" s="66">
        <f>RANK(L12,L$8:L$30,0)</f>
        <v>7</v>
      </c>
      <c r="N12" s="65">
        <f>VLOOKUP($A12,'Return Data'!$B$7:$R$2700,14,0)</f>
        <v>-0.7278</v>
      </c>
      <c r="O12" s="66">
        <f>RANK(N12,N$8:N$30,0)</f>
        <v>9</v>
      </c>
      <c r="P12" s="65">
        <f>VLOOKUP($A12,'Return Data'!$B$7:$R$2700,15,0)</f>
        <v>7.9404000000000003</v>
      </c>
      <c r="Q12" s="66">
        <f>RANK(P12,P$8:P$30,0)</f>
        <v>7</v>
      </c>
      <c r="R12" s="65">
        <f>VLOOKUP($A12,'Return Data'!$B$7:$R$2700,16,0)</f>
        <v>17.873799999999999</v>
      </c>
      <c r="S12" s="67">
        <f t="shared" si="4"/>
        <v>6</v>
      </c>
    </row>
    <row r="13" spans="1:20" x14ac:dyDescent="0.3">
      <c r="A13" s="63" t="s">
        <v>1548</v>
      </c>
      <c r="B13" s="64">
        <f>VLOOKUP($A13,'Return Data'!$B$7:$R$2700,3,0)</f>
        <v>44118</v>
      </c>
      <c r="C13" s="65">
        <f>VLOOKUP($A13,'Return Data'!$B$7:$R$2700,4,0)</f>
        <v>12.804</v>
      </c>
      <c r="D13" s="65">
        <f>VLOOKUP($A13,'Return Data'!$B$7:$R$2700,10,0)</f>
        <v>20.2818</v>
      </c>
      <c r="E13" s="66">
        <f t="shared" si="0"/>
        <v>9</v>
      </c>
      <c r="F13" s="65">
        <f>VLOOKUP($A13,'Return Data'!$B$7:$R$2700,11,0)</f>
        <v>43.510399999999997</v>
      </c>
      <c r="G13" s="66">
        <f t="shared" si="1"/>
        <v>9</v>
      </c>
      <c r="H13" s="65">
        <f>VLOOKUP($A13,'Return Data'!$B$7:$R$2700,12,0)</f>
        <v>9.4265000000000008</v>
      </c>
      <c r="I13" s="66">
        <f t="shared" si="2"/>
        <v>5</v>
      </c>
      <c r="J13" s="65">
        <f>VLOOKUP($A13,'Return Data'!$B$7:$R$2700,13,0)</f>
        <v>20.565000000000001</v>
      </c>
      <c r="K13" s="66">
        <f t="shared" si="3"/>
        <v>7</v>
      </c>
      <c r="L13" s="65"/>
      <c r="M13" s="66"/>
      <c r="N13" s="65"/>
      <c r="O13" s="66"/>
      <c r="P13" s="65"/>
      <c r="Q13" s="66"/>
      <c r="R13" s="65">
        <f>VLOOKUP($A13,'Return Data'!$B$7:$R$2700,16,0)</f>
        <v>15.8002</v>
      </c>
      <c r="S13" s="67">
        <f t="shared" si="4"/>
        <v>7</v>
      </c>
    </row>
    <row r="14" spans="1:20" x14ac:dyDescent="0.3">
      <c r="A14" s="63" t="s">
        <v>1551</v>
      </c>
      <c r="B14" s="64">
        <f>VLOOKUP($A14,'Return Data'!$B$7:$R$2700,3,0)</f>
        <v>44118</v>
      </c>
      <c r="C14" s="65">
        <f>VLOOKUP($A14,'Return Data'!$B$7:$R$2700,4,0)</f>
        <v>51.589599999999997</v>
      </c>
      <c r="D14" s="65">
        <f>VLOOKUP($A14,'Return Data'!$B$7:$R$2700,10,0)</f>
        <v>18.8462</v>
      </c>
      <c r="E14" s="66">
        <f t="shared" si="0"/>
        <v>12</v>
      </c>
      <c r="F14" s="65">
        <f>VLOOKUP($A14,'Return Data'!$B$7:$R$2700,11,0)</f>
        <v>33.885899999999999</v>
      </c>
      <c r="G14" s="66">
        <f t="shared" si="1"/>
        <v>22</v>
      </c>
      <c r="H14" s="65">
        <f>VLOOKUP($A14,'Return Data'!$B$7:$R$2700,12,0)</f>
        <v>-7.8650000000000002</v>
      </c>
      <c r="I14" s="66">
        <f t="shared" si="2"/>
        <v>21</v>
      </c>
      <c r="J14" s="65">
        <f>VLOOKUP($A14,'Return Data'!$B$7:$R$2700,13,0)</f>
        <v>-0.68740000000000001</v>
      </c>
      <c r="K14" s="66">
        <f t="shared" si="3"/>
        <v>21</v>
      </c>
      <c r="L14" s="65">
        <f>VLOOKUP($A14,'Return Data'!$B$7:$R$2700,17,0)</f>
        <v>-2.7103000000000002</v>
      </c>
      <c r="M14" s="66">
        <f>RANK(L14,L$8:L$30,0)</f>
        <v>13</v>
      </c>
      <c r="N14" s="65">
        <f>VLOOKUP($A14,'Return Data'!$B$7:$R$2700,14,0)</f>
        <v>-5.2927999999999997</v>
      </c>
      <c r="O14" s="66">
        <f>RANK(N14,N$8:N$30,0)</f>
        <v>12</v>
      </c>
      <c r="P14" s="65">
        <f>VLOOKUP($A14,'Return Data'!$B$7:$R$2700,15,0)</f>
        <v>4.9432</v>
      </c>
      <c r="Q14" s="66">
        <f>RANK(P14,P$8:P$30,0)</f>
        <v>12</v>
      </c>
      <c r="R14" s="65">
        <f>VLOOKUP($A14,'Return Data'!$B$7:$R$2700,16,0)</f>
        <v>15.143700000000001</v>
      </c>
      <c r="S14" s="67">
        <f t="shared" si="4"/>
        <v>9</v>
      </c>
    </row>
    <row r="15" spans="1:20" x14ac:dyDescent="0.3">
      <c r="A15" s="63" t="s">
        <v>1552</v>
      </c>
      <c r="B15" s="64">
        <f>VLOOKUP($A15,'Return Data'!$B$7:$R$2700,3,0)</f>
        <v>44118</v>
      </c>
      <c r="C15" s="65">
        <f>VLOOKUP($A15,'Return Data'!$B$7:$R$2700,4,0)</f>
        <v>41.658000000000001</v>
      </c>
      <c r="D15" s="65">
        <f>VLOOKUP($A15,'Return Data'!$B$7:$R$2700,10,0)</f>
        <v>17.8111</v>
      </c>
      <c r="E15" s="66">
        <f t="shared" si="0"/>
        <v>15</v>
      </c>
      <c r="F15" s="65">
        <f>VLOOKUP($A15,'Return Data'!$B$7:$R$2700,11,0)</f>
        <v>42.293999999999997</v>
      </c>
      <c r="G15" s="66">
        <f t="shared" si="1"/>
        <v>12</v>
      </c>
      <c r="H15" s="65">
        <f>VLOOKUP($A15,'Return Data'!$B$7:$R$2700,12,0)</f>
        <v>-3.7210000000000001</v>
      </c>
      <c r="I15" s="66">
        <f t="shared" si="2"/>
        <v>18</v>
      </c>
      <c r="J15" s="65">
        <f>VLOOKUP($A15,'Return Data'!$B$7:$R$2700,13,0)</f>
        <v>2.9177</v>
      </c>
      <c r="K15" s="66">
        <f t="shared" si="3"/>
        <v>19</v>
      </c>
      <c r="L15" s="65">
        <f>VLOOKUP($A15,'Return Data'!$B$7:$R$2700,17,0)</f>
        <v>-2.0103</v>
      </c>
      <c r="M15" s="66">
        <f>RANK(L15,L$8:L$30,0)</f>
        <v>12</v>
      </c>
      <c r="N15" s="65">
        <f>VLOOKUP($A15,'Return Data'!$B$7:$R$2700,14,0)</f>
        <v>0.1386</v>
      </c>
      <c r="O15" s="66">
        <f>RANK(N15,N$8:N$30,0)</f>
        <v>8</v>
      </c>
      <c r="P15" s="65">
        <f>VLOOKUP($A15,'Return Data'!$B$7:$R$2700,15,0)</f>
        <v>9.2308000000000003</v>
      </c>
      <c r="Q15" s="66">
        <f>RANK(P15,P$8:P$30,0)</f>
        <v>5</v>
      </c>
      <c r="R15" s="65">
        <f>VLOOKUP($A15,'Return Data'!$B$7:$R$2700,16,0)</f>
        <v>13.1546</v>
      </c>
      <c r="S15" s="67">
        <f t="shared" si="4"/>
        <v>12</v>
      </c>
    </row>
    <row r="16" spans="1:20" x14ac:dyDescent="0.3">
      <c r="A16" s="63" t="s">
        <v>1555</v>
      </c>
      <c r="B16" s="64">
        <f>VLOOKUP($A16,'Return Data'!$B$7:$R$2700,3,0)</f>
        <v>44118</v>
      </c>
      <c r="C16" s="65">
        <f>VLOOKUP($A16,'Return Data'!$B$7:$R$2700,4,0)</f>
        <v>50.097099999999998</v>
      </c>
      <c r="D16" s="65">
        <f>VLOOKUP($A16,'Return Data'!$B$7:$R$2700,10,0)</f>
        <v>17.6035</v>
      </c>
      <c r="E16" s="66">
        <f t="shared" si="0"/>
        <v>17</v>
      </c>
      <c r="F16" s="65">
        <f>VLOOKUP($A16,'Return Data'!$B$7:$R$2700,11,0)</f>
        <v>46.119599999999998</v>
      </c>
      <c r="G16" s="66">
        <f t="shared" si="1"/>
        <v>6</v>
      </c>
      <c r="H16" s="65">
        <f>VLOOKUP($A16,'Return Data'!$B$7:$R$2700,12,0)</f>
        <v>3.0211000000000001</v>
      </c>
      <c r="I16" s="66">
        <f t="shared" si="2"/>
        <v>11</v>
      </c>
      <c r="J16" s="65">
        <f>VLOOKUP($A16,'Return Data'!$B$7:$R$2700,13,0)</f>
        <v>9.3600999999999992</v>
      </c>
      <c r="K16" s="66">
        <f t="shared" si="3"/>
        <v>16</v>
      </c>
      <c r="L16" s="65">
        <f>VLOOKUP($A16,'Return Data'!$B$7:$R$2700,17,0)</f>
        <v>2.3357000000000001</v>
      </c>
      <c r="M16" s="66">
        <f>RANK(L16,L$8:L$30,0)</f>
        <v>9</v>
      </c>
      <c r="N16" s="65">
        <f>VLOOKUP($A16,'Return Data'!$B$7:$R$2700,14,0)</f>
        <v>-5.4607999999999999</v>
      </c>
      <c r="O16" s="66">
        <f>RANK(N16,N$8:N$30,0)</f>
        <v>13</v>
      </c>
      <c r="P16" s="65">
        <f>VLOOKUP($A16,'Return Data'!$B$7:$R$2700,15,0)</f>
        <v>4.6260000000000003</v>
      </c>
      <c r="Q16" s="66">
        <f>RANK(P16,P$8:P$30,0)</f>
        <v>13</v>
      </c>
      <c r="R16" s="65">
        <f>VLOOKUP($A16,'Return Data'!$B$7:$R$2700,16,0)</f>
        <v>12.025399999999999</v>
      </c>
      <c r="S16" s="67">
        <f t="shared" si="4"/>
        <v>14</v>
      </c>
    </row>
    <row r="17" spans="1:19" x14ac:dyDescent="0.3">
      <c r="A17" s="63" t="s">
        <v>1557</v>
      </c>
      <c r="B17" s="64">
        <f>VLOOKUP($A17,'Return Data'!$B$7:$R$2700,3,0)</f>
        <v>44118</v>
      </c>
      <c r="C17" s="65">
        <f>VLOOKUP($A17,'Return Data'!$B$7:$R$2700,4,0)</f>
        <v>27.57</v>
      </c>
      <c r="D17" s="65">
        <f>VLOOKUP($A17,'Return Data'!$B$7:$R$2700,10,0)</f>
        <v>19.7134</v>
      </c>
      <c r="E17" s="66">
        <f t="shared" si="0"/>
        <v>11</v>
      </c>
      <c r="F17" s="65">
        <f>VLOOKUP($A17,'Return Data'!$B$7:$R$2700,11,0)</f>
        <v>45.0289</v>
      </c>
      <c r="G17" s="66">
        <f t="shared" si="1"/>
        <v>8</v>
      </c>
      <c r="H17" s="65">
        <f>VLOOKUP($A17,'Return Data'!$B$7:$R$2700,12,0)</f>
        <v>-1.7463</v>
      </c>
      <c r="I17" s="66">
        <f t="shared" si="2"/>
        <v>16</v>
      </c>
      <c r="J17" s="65">
        <f>VLOOKUP($A17,'Return Data'!$B$7:$R$2700,13,0)</f>
        <v>9.3613999999999997</v>
      </c>
      <c r="K17" s="66">
        <f t="shared" si="3"/>
        <v>15</v>
      </c>
      <c r="L17" s="65">
        <f>VLOOKUP($A17,'Return Data'!$B$7:$R$2700,17,0)</f>
        <v>9.3025000000000002</v>
      </c>
      <c r="M17" s="66">
        <f>RANK(L17,L$8:L$30,0)</f>
        <v>6</v>
      </c>
      <c r="N17" s="65">
        <f>VLOOKUP($A17,'Return Data'!$B$7:$R$2700,14,0)</f>
        <v>0.37690000000000001</v>
      </c>
      <c r="O17" s="66">
        <f>RANK(N17,N$8:N$30,0)</f>
        <v>7</v>
      </c>
      <c r="P17" s="65">
        <f>VLOOKUP($A17,'Return Data'!$B$7:$R$2700,15,0)</f>
        <v>6.1189999999999998</v>
      </c>
      <c r="Q17" s="66">
        <f>RANK(P17,P$8:P$30,0)</f>
        <v>10</v>
      </c>
      <c r="R17" s="65">
        <f>VLOOKUP($A17,'Return Data'!$B$7:$R$2700,16,0)</f>
        <v>10.9339</v>
      </c>
      <c r="S17" s="67">
        <f t="shared" si="4"/>
        <v>16</v>
      </c>
    </row>
    <row r="18" spans="1:19" x14ac:dyDescent="0.3">
      <c r="A18" s="63" t="s">
        <v>1559</v>
      </c>
      <c r="B18" s="64">
        <f>VLOOKUP($A18,'Return Data'!$B$7:$R$2700,3,0)</f>
        <v>44118</v>
      </c>
      <c r="C18" s="65">
        <f>VLOOKUP($A18,'Return Data'!$B$7:$R$2700,4,0)</f>
        <v>9.6199999999999992</v>
      </c>
      <c r="D18" s="65">
        <f>VLOOKUP($A18,'Return Data'!$B$7:$R$2700,10,0)</f>
        <v>16.606100000000001</v>
      </c>
      <c r="E18" s="66">
        <f t="shared" si="0"/>
        <v>20</v>
      </c>
      <c r="F18" s="65">
        <f>VLOOKUP($A18,'Return Data'!$B$7:$R$2700,11,0)</f>
        <v>34.922899999999998</v>
      </c>
      <c r="G18" s="66">
        <f t="shared" si="1"/>
        <v>19</v>
      </c>
      <c r="H18" s="65">
        <f>VLOOKUP($A18,'Return Data'!$B$7:$R$2700,12,0)</f>
        <v>-3.0242</v>
      </c>
      <c r="I18" s="66">
        <f t="shared" si="2"/>
        <v>17</v>
      </c>
      <c r="J18" s="65">
        <f>VLOOKUP($A18,'Return Data'!$B$7:$R$2700,13,0)</f>
        <v>4.6790000000000003</v>
      </c>
      <c r="K18" s="66">
        <f t="shared" si="3"/>
        <v>17</v>
      </c>
      <c r="L18" s="65">
        <f>VLOOKUP($A18,'Return Data'!$B$7:$R$2700,17,0)</f>
        <v>1.6444000000000001</v>
      </c>
      <c r="M18" s="66">
        <f>RANK(L18,L$8:L$30,0)</f>
        <v>11</v>
      </c>
      <c r="N18" s="65">
        <f>VLOOKUP($A18,'Return Data'!$B$7:$R$2700,14,0)</f>
        <v>-2.6229</v>
      </c>
      <c r="O18" s="66">
        <f>RANK(N18,N$8:N$30,0)</f>
        <v>10</v>
      </c>
      <c r="P18" s="65"/>
      <c r="Q18" s="66"/>
      <c r="R18" s="65">
        <f>VLOOKUP($A18,'Return Data'!$B$7:$R$2700,16,0)</f>
        <v>-1.1609</v>
      </c>
      <c r="S18" s="67">
        <f t="shared" si="4"/>
        <v>22</v>
      </c>
    </row>
    <row r="19" spans="1:19" x14ac:dyDescent="0.3">
      <c r="A19" s="63" t="s">
        <v>1560</v>
      </c>
      <c r="B19" s="64">
        <f>VLOOKUP($A19,'Return Data'!$B$7:$R$2700,3,0)</f>
        <v>44118</v>
      </c>
      <c r="C19" s="65">
        <f>VLOOKUP($A19,'Return Data'!$B$7:$R$2700,4,0)</f>
        <v>12.61</v>
      </c>
      <c r="D19" s="65">
        <f>VLOOKUP($A19,'Return Data'!$B$7:$R$2700,10,0)</f>
        <v>23.0244</v>
      </c>
      <c r="E19" s="66">
        <f t="shared" si="0"/>
        <v>4</v>
      </c>
      <c r="F19" s="65">
        <f>VLOOKUP($A19,'Return Data'!$B$7:$R$2700,11,0)</f>
        <v>39.337000000000003</v>
      </c>
      <c r="G19" s="66">
        <f t="shared" ref="G19" si="5">RANK(F19,F$8:F$30,0)</f>
        <v>16</v>
      </c>
      <c r="H19" s="65"/>
      <c r="I19" s="66"/>
      <c r="J19" s="65"/>
      <c r="K19" s="66"/>
      <c r="L19" s="65"/>
      <c r="M19" s="66"/>
      <c r="N19" s="65"/>
      <c r="O19" s="66"/>
      <c r="P19" s="65"/>
      <c r="Q19" s="66"/>
      <c r="R19" s="65">
        <f>VLOOKUP($A19,'Return Data'!$B$7:$R$2700,16,0)</f>
        <v>26.1</v>
      </c>
      <c r="S19" s="67">
        <f t="shared" si="4"/>
        <v>1</v>
      </c>
    </row>
    <row r="20" spans="1:19" x14ac:dyDescent="0.3">
      <c r="A20" s="63" t="s">
        <v>1562</v>
      </c>
      <c r="B20" s="64">
        <f>VLOOKUP($A20,'Return Data'!$B$7:$R$2700,3,0)</f>
        <v>44118</v>
      </c>
      <c r="C20" s="65">
        <f>VLOOKUP($A20,'Return Data'!$B$7:$R$2700,4,0)</f>
        <v>11.59</v>
      </c>
      <c r="D20" s="65">
        <f>VLOOKUP($A20,'Return Data'!$B$7:$R$2700,10,0)</f>
        <v>12.5243</v>
      </c>
      <c r="E20" s="66">
        <f t="shared" si="0"/>
        <v>22</v>
      </c>
      <c r="F20" s="65">
        <f>VLOOKUP($A20,'Return Data'!$B$7:$R$2700,11,0)</f>
        <v>32.305900000000001</v>
      </c>
      <c r="G20" s="66">
        <f>RANK(F20,F$8:F$30,0)</f>
        <v>23</v>
      </c>
      <c r="H20" s="65">
        <f>VLOOKUP($A20,'Return Data'!$B$7:$R$2700,12,0)</f>
        <v>1.1344000000000001</v>
      </c>
      <c r="I20" s="66">
        <f>RANK(H20,H$8:H$30,0)</f>
        <v>13</v>
      </c>
      <c r="J20" s="65">
        <f>VLOOKUP($A20,'Return Data'!$B$7:$R$2700,13,0)</f>
        <v>13.5162</v>
      </c>
      <c r="K20" s="66">
        <f>RANK(J20,J$8:J$30,0)</f>
        <v>11</v>
      </c>
      <c r="L20" s="65"/>
      <c r="M20" s="66"/>
      <c r="N20" s="65"/>
      <c r="O20" s="66"/>
      <c r="P20" s="65"/>
      <c r="Q20" s="66"/>
      <c r="R20" s="65">
        <f>VLOOKUP($A20,'Return Data'!$B$7:$R$2700,16,0)</f>
        <v>7.8235999999999999</v>
      </c>
      <c r="S20" s="67">
        <f t="shared" si="4"/>
        <v>20</v>
      </c>
    </row>
    <row r="21" spans="1:19" x14ac:dyDescent="0.3">
      <c r="A21" s="63" t="s">
        <v>1564</v>
      </c>
      <c r="B21" s="64">
        <f>VLOOKUP($A21,'Return Data'!$B$7:$R$2700,3,0)</f>
        <v>44118</v>
      </c>
      <c r="C21" s="65">
        <f>VLOOKUP($A21,'Return Data'!$B$7:$R$2700,4,0)</f>
        <v>9.6142000000000003</v>
      </c>
      <c r="D21" s="65">
        <f>VLOOKUP($A21,'Return Data'!$B$7:$R$2700,10,0)</f>
        <v>13.684699999999999</v>
      </c>
      <c r="E21" s="66">
        <f t="shared" si="0"/>
        <v>21</v>
      </c>
      <c r="F21" s="65">
        <f>VLOOKUP($A21,'Return Data'!$B$7:$R$2700,11,0)</f>
        <v>39.7575</v>
      </c>
      <c r="G21" s="66">
        <f>RANK(F21,F$8:F$30,0)</f>
        <v>15</v>
      </c>
      <c r="H21" s="65"/>
      <c r="I21" s="66"/>
      <c r="J21" s="65"/>
      <c r="K21" s="66"/>
      <c r="L21" s="65"/>
      <c r="M21" s="66"/>
      <c r="N21" s="65"/>
      <c r="O21" s="66"/>
      <c r="P21" s="65"/>
      <c r="Q21" s="66"/>
      <c r="R21" s="65">
        <f>VLOOKUP($A21,'Return Data'!$B$7:$R$2700,16,0)</f>
        <v>-3.8580000000000001</v>
      </c>
      <c r="S21" s="67">
        <f t="shared" si="4"/>
        <v>23</v>
      </c>
    </row>
    <row r="22" spans="1:19" x14ac:dyDescent="0.3">
      <c r="A22" s="63" t="s">
        <v>1567</v>
      </c>
      <c r="B22" s="64">
        <f>VLOOKUP($A22,'Return Data'!$B$7:$R$2700,3,0)</f>
        <v>44118</v>
      </c>
      <c r="C22" s="65">
        <f>VLOOKUP($A22,'Return Data'!$B$7:$R$2700,4,0)</f>
        <v>88.02</v>
      </c>
      <c r="D22" s="65">
        <f>VLOOKUP($A22,'Return Data'!$B$7:$R$2700,10,0)</f>
        <v>22.462599999999998</v>
      </c>
      <c r="E22" s="66">
        <f t="shared" si="0"/>
        <v>5</v>
      </c>
      <c r="F22" s="65">
        <f>VLOOKUP($A22,'Return Data'!$B$7:$R$2700,11,0)</f>
        <v>49.358600000000003</v>
      </c>
      <c r="G22" s="66">
        <f t="shared" ref="G22:G30" si="6">RANK(F22,F$8:F$30,0)</f>
        <v>2</v>
      </c>
      <c r="H22" s="65">
        <f>VLOOKUP($A22,'Return Data'!$B$7:$R$2700,12,0)</f>
        <v>5.1889000000000003</v>
      </c>
      <c r="I22" s="66">
        <f t="shared" ref="I22:I30" si="7">RANK(H22,H$8:H$30,0)</f>
        <v>9</v>
      </c>
      <c r="J22" s="65">
        <f>VLOOKUP($A22,'Return Data'!$B$7:$R$2700,13,0)</f>
        <v>17.954499999999999</v>
      </c>
      <c r="K22" s="66">
        <f t="shared" ref="K22:K30" si="8">RANK(J22,J$8:J$30,0)</f>
        <v>8</v>
      </c>
      <c r="L22" s="65">
        <f>VLOOKUP($A22,'Return Data'!$B$7:$R$2700,17,0)</f>
        <v>10.9565</v>
      </c>
      <c r="M22" s="66">
        <f>RANK(L22,L$8:L$30,0)</f>
        <v>2</v>
      </c>
      <c r="N22" s="65">
        <f>VLOOKUP($A22,'Return Data'!$B$7:$R$2700,14,0)</f>
        <v>3.2642000000000002</v>
      </c>
      <c r="O22" s="66">
        <f>RANK(N22,N$8:N$30,0)</f>
        <v>4</v>
      </c>
      <c r="P22" s="65">
        <f>VLOOKUP($A22,'Return Data'!$B$7:$R$2700,15,0)</f>
        <v>10.025700000000001</v>
      </c>
      <c r="Q22" s="66">
        <f>RANK(P22,P$8:P$30,0)</f>
        <v>4</v>
      </c>
      <c r="R22" s="65">
        <f>VLOOKUP($A22,'Return Data'!$B$7:$R$2700,16,0)</f>
        <v>14.6127</v>
      </c>
      <c r="S22" s="67">
        <f t="shared" si="4"/>
        <v>10</v>
      </c>
    </row>
    <row r="23" spans="1:19" x14ac:dyDescent="0.3">
      <c r="A23" s="63" t="s">
        <v>1568</v>
      </c>
      <c r="B23" s="64">
        <f>VLOOKUP($A23,'Return Data'!$B$7:$R$2700,3,0)</f>
        <v>44118</v>
      </c>
      <c r="C23" s="65">
        <f>VLOOKUP($A23,'Return Data'!$B$7:$R$2700,4,0)</f>
        <v>23.06</v>
      </c>
      <c r="D23" s="65">
        <f>VLOOKUP($A23,'Return Data'!$B$7:$R$2700,10,0)</f>
        <v>16.860099999999999</v>
      </c>
      <c r="E23" s="66">
        <f t="shared" si="0"/>
        <v>19</v>
      </c>
      <c r="F23" s="65">
        <f>VLOOKUP($A23,'Return Data'!$B$7:$R$2700,11,0)</f>
        <v>36.984699999999997</v>
      </c>
      <c r="G23" s="66">
        <f t="shared" si="6"/>
        <v>17</v>
      </c>
      <c r="H23" s="65">
        <f>VLOOKUP($A23,'Return Data'!$B$7:$R$2700,12,0)</f>
        <v>-7.1210000000000004</v>
      </c>
      <c r="I23" s="66">
        <f t="shared" si="7"/>
        <v>20</v>
      </c>
      <c r="J23" s="65">
        <f>VLOOKUP($A23,'Return Data'!$B$7:$R$2700,13,0)</f>
        <v>0.99419999999999997</v>
      </c>
      <c r="K23" s="66">
        <f t="shared" si="8"/>
        <v>20</v>
      </c>
      <c r="L23" s="65">
        <f>VLOOKUP($A23,'Return Data'!$B$7:$R$2700,17,0)</f>
        <v>-3.5167999999999999</v>
      </c>
      <c r="M23" s="66">
        <f>RANK(L23,L$8:L$30,0)</f>
        <v>14</v>
      </c>
      <c r="N23" s="65">
        <f>VLOOKUP($A23,'Return Data'!$B$7:$R$2700,14,0)</f>
        <v>-4.3791000000000002</v>
      </c>
      <c r="O23" s="66">
        <f>RANK(N23,N$8:N$30,0)</f>
        <v>11</v>
      </c>
      <c r="P23" s="65">
        <f>VLOOKUP($A23,'Return Data'!$B$7:$R$2700,15,0)</f>
        <v>8.8585999999999991</v>
      </c>
      <c r="Q23" s="66">
        <f>RANK(P23,P$8:P$30,0)</f>
        <v>6</v>
      </c>
      <c r="R23" s="65">
        <f>VLOOKUP($A23,'Return Data'!$B$7:$R$2700,16,0)</f>
        <v>13.8757</v>
      </c>
      <c r="S23" s="67">
        <f t="shared" si="4"/>
        <v>11</v>
      </c>
    </row>
    <row r="24" spans="1:19" x14ac:dyDescent="0.3">
      <c r="A24" s="63" t="s">
        <v>1571</v>
      </c>
      <c r="B24" s="64">
        <f>VLOOKUP($A24,'Return Data'!$B$7:$R$2700,3,0)</f>
        <v>44118</v>
      </c>
      <c r="C24" s="65">
        <f>VLOOKUP($A24,'Return Data'!$B$7:$R$2700,4,0)</f>
        <v>44.561799999999998</v>
      </c>
      <c r="D24" s="65">
        <f>VLOOKUP($A24,'Return Data'!$B$7:$R$2700,10,0)</f>
        <v>17.9405</v>
      </c>
      <c r="E24" s="66">
        <f t="shared" si="0"/>
        <v>14</v>
      </c>
      <c r="F24" s="65">
        <f>VLOOKUP($A24,'Return Data'!$B$7:$R$2700,11,0)</f>
        <v>42.411799999999999</v>
      </c>
      <c r="G24" s="66">
        <f t="shared" si="6"/>
        <v>11</v>
      </c>
      <c r="H24" s="65">
        <f>VLOOKUP($A24,'Return Data'!$B$7:$R$2700,12,0)</f>
        <v>2.105</v>
      </c>
      <c r="I24" s="66">
        <f t="shared" si="7"/>
        <v>12</v>
      </c>
      <c r="J24" s="65">
        <f>VLOOKUP($A24,'Return Data'!$B$7:$R$2700,13,0)</f>
        <v>14.547700000000001</v>
      </c>
      <c r="K24" s="66">
        <f t="shared" si="8"/>
        <v>10</v>
      </c>
      <c r="L24" s="65">
        <f>VLOOKUP($A24,'Return Data'!$B$7:$R$2700,17,0)</f>
        <v>4.1980000000000004</v>
      </c>
      <c r="M24" s="66">
        <f>RANK(L24,L$8:L$30,0)</f>
        <v>8</v>
      </c>
      <c r="N24" s="65">
        <f>VLOOKUP($A24,'Return Data'!$B$7:$R$2700,14,0)</f>
        <v>1.2922</v>
      </c>
      <c r="O24" s="66">
        <f>RANK(N24,N$8:N$30,0)</f>
        <v>6</v>
      </c>
      <c r="P24" s="65">
        <f>VLOOKUP($A24,'Return Data'!$B$7:$R$2700,15,0)</f>
        <v>10.8101</v>
      </c>
      <c r="Q24" s="66">
        <f>RANK(P24,P$8:P$30,0)</f>
        <v>3</v>
      </c>
      <c r="R24" s="65">
        <f>VLOOKUP($A24,'Return Data'!$B$7:$R$2700,16,0)</f>
        <v>19.6843</v>
      </c>
      <c r="S24" s="67">
        <f t="shared" si="4"/>
        <v>5</v>
      </c>
    </row>
    <row r="25" spans="1:19" x14ac:dyDescent="0.3">
      <c r="A25" s="63" t="s">
        <v>1572</v>
      </c>
      <c r="B25" s="64">
        <f>VLOOKUP($A25,'Return Data'!$B$7:$R$2700,3,0)</f>
        <v>44118</v>
      </c>
      <c r="C25" s="65">
        <f>VLOOKUP($A25,'Return Data'!$B$7:$R$2700,4,0)</f>
        <v>12.23</v>
      </c>
      <c r="D25" s="65">
        <f>VLOOKUP($A25,'Return Data'!$B$7:$R$2700,10,0)</f>
        <v>18.7379</v>
      </c>
      <c r="E25" s="66">
        <f t="shared" si="0"/>
        <v>13</v>
      </c>
      <c r="F25" s="65">
        <f>VLOOKUP($A25,'Return Data'!$B$7:$R$2700,11,0)</f>
        <v>45.942700000000002</v>
      </c>
      <c r="G25" s="66">
        <f t="shared" si="6"/>
        <v>7</v>
      </c>
      <c r="H25" s="65">
        <f>VLOOKUP($A25,'Return Data'!$B$7:$R$2700,12,0)</f>
        <v>12.5115</v>
      </c>
      <c r="I25" s="66">
        <f t="shared" si="7"/>
        <v>4</v>
      </c>
      <c r="J25" s="65">
        <f>VLOOKUP($A25,'Return Data'!$B$7:$R$2700,13,0)</f>
        <v>27.795200000000001</v>
      </c>
      <c r="K25" s="66">
        <f t="shared" si="8"/>
        <v>4</v>
      </c>
      <c r="L25" s="65"/>
      <c r="M25" s="66"/>
      <c r="N25" s="65"/>
      <c r="O25" s="66"/>
      <c r="P25" s="65"/>
      <c r="Q25" s="66"/>
      <c r="R25" s="65">
        <f>VLOOKUP($A25,'Return Data'!$B$7:$R$2700,16,0)</f>
        <v>15.177199999999999</v>
      </c>
      <c r="S25" s="67">
        <f t="shared" si="4"/>
        <v>8</v>
      </c>
    </row>
    <row r="26" spans="1:19" x14ac:dyDescent="0.3">
      <c r="A26" s="63" t="s">
        <v>1575</v>
      </c>
      <c r="B26" s="64">
        <f>VLOOKUP($A26,'Return Data'!$B$7:$R$2700,3,0)</f>
        <v>44118</v>
      </c>
      <c r="C26" s="65">
        <f>VLOOKUP($A26,'Return Data'!$B$7:$R$2700,4,0)</f>
        <v>61.918500000000002</v>
      </c>
      <c r="D26" s="65">
        <f>VLOOKUP($A26,'Return Data'!$B$7:$R$2700,10,0)</f>
        <v>39.183399999999999</v>
      </c>
      <c r="E26" s="66">
        <f t="shared" si="0"/>
        <v>1</v>
      </c>
      <c r="F26" s="65">
        <f>VLOOKUP($A26,'Return Data'!$B$7:$R$2700,11,0)</f>
        <v>81.822900000000004</v>
      </c>
      <c r="G26" s="66">
        <f t="shared" si="6"/>
        <v>1</v>
      </c>
      <c r="H26" s="65">
        <f>VLOOKUP($A26,'Return Data'!$B$7:$R$2700,12,0)</f>
        <v>41.920200000000001</v>
      </c>
      <c r="I26" s="66">
        <f t="shared" si="7"/>
        <v>1</v>
      </c>
      <c r="J26" s="65">
        <f>VLOOKUP($A26,'Return Data'!$B$7:$R$2700,13,0)</f>
        <v>59.850299999999997</v>
      </c>
      <c r="K26" s="66">
        <f t="shared" si="8"/>
        <v>1</v>
      </c>
      <c r="L26" s="65">
        <f>VLOOKUP($A26,'Return Data'!$B$7:$R$2700,17,0)</f>
        <v>10.0212</v>
      </c>
      <c r="M26" s="66">
        <f>RANK(L26,L$8:L$30,0)</f>
        <v>5</v>
      </c>
      <c r="N26" s="65">
        <f>VLOOKUP($A26,'Return Data'!$B$7:$R$2700,14,0)</f>
        <v>6.3311000000000002</v>
      </c>
      <c r="O26" s="66">
        <f>RANK(N26,N$8:N$30,0)</f>
        <v>2</v>
      </c>
      <c r="P26" s="65">
        <f>VLOOKUP($A26,'Return Data'!$B$7:$R$2700,15,0)</f>
        <v>7.0506000000000002</v>
      </c>
      <c r="Q26" s="66">
        <f>RANK(P26,P$8:P$30,0)</f>
        <v>8</v>
      </c>
      <c r="R26" s="65">
        <f>VLOOKUP($A26,'Return Data'!$B$7:$R$2700,16,0)</f>
        <v>7.9729000000000001</v>
      </c>
      <c r="S26" s="67">
        <f t="shared" si="4"/>
        <v>19</v>
      </c>
    </row>
    <row r="27" spans="1:19" x14ac:dyDescent="0.3">
      <c r="A27" s="63" t="s">
        <v>1576</v>
      </c>
      <c r="B27" s="64">
        <f>VLOOKUP($A27,'Return Data'!$B$7:$R$2700,3,0)</f>
        <v>44118</v>
      </c>
      <c r="C27" s="65">
        <f>VLOOKUP($A27,'Return Data'!$B$7:$R$2700,4,0)</f>
        <v>63.463700000000003</v>
      </c>
      <c r="D27" s="65">
        <f>VLOOKUP($A27,'Return Data'!$B$7:$R$2700,10,0)</f>
        <v>16.9678</v>
      </c>
      <c r="E27" s="66">
        <f t="shared" si="0"/>
        <v>18</v>
      </c>
      <c r="F27" s="65">
        <f>VLOOKUP($A27,'Return Data'!$B$7:$R$2700,11,0)</f>
        <v>36.852800000000002</v>
      </c>
      <c r="G27" s="66">
        <f t="shared" si="6"/>
        <v>18</v>
      </c>
      <c r="H27" s="65">
        <f>VLOOKUP($A27,'Return Data'!$B$7:$R$2700,12,0)</f>
        <v>7.0404</v>
      </c>
      <c r="I27" s="66">
        <f t="shared" si="7"/>
        <v>7</v>
      </c>
      <c r="J27" s="65">
        <f>VLOOKUP($A27,'Return Data'!$B$7:$R$2700,13,0)</f>
        <v>15.4603</v>
      </c>
      <c r="K27" s="66">
        <f t="shared" si="8"/>
        <v>9</v>
      </c>
      <c r="L27" s="65">
        <f>VLOOKUP($A27,'Return Data'!$B$7:$R$2700,17,0)</f>
        <v>10.6473</v>
      </c>
      <c r="M27" s="66">
        <f>RANK(L27,L$8:L$30,0)</f>
        <v>3</v>
      </c>
      <c r="N27" s="65">
        <f>VLOOKUP($A27,'Return Data'!$B$7:$R$2700,14,0)</f>
        <v>5.4085999999999999</v>
      </c>
      <c r="O27" s="66">
        <f>RANK(N27,N$8:N$30,0)</f>
        <v>3</v>
      </c>
      <c r="P27" s="65">
        <f>VLOOKUP($A27,'Return Data'!$B$7:$R$2700,15,0)</f>
        <v>14.059799999999999</v>
      </c>
      <c r="Q27" s="66">
        <f>RANK(P27,P$8:P$30,0)</f>
        <v>1</v>
      </c>
      <c r="R27" s="65">
        <f>VLOOKUP($A27,'Return Data'!$B$7:$R$2700,16,0)</f>
        <v>22.8445</v>
      </c>
      <c r="S27" s="67">
        <f t="shared" si="4"/>
        <v>2</v>
      </c>
    </row>
    <row r="28" spans="1:19" x14ac:dyDescent="0.3">
      <c r="A28" s="63" t="s">
        <v>1579</v>
      </c>
      <c r="B28" s="64">
        <f>VLOOKUP($A28,'Return Data'!$B$7:$R$2700,3,0)</f>
        <v>44118</v>
      </c>
      <c r="C28" s="65">
        <f>VLOOKUP($A28,'Return Data'!$B$7:$R$2700,4,0)</f>
        <v>82.305499999999995</v>
      </c>
      <c r="D28" s="65">
        <f>VLOOKUP($A28,'Return Data'!$B$7:$R$2700,10,0)</f>
        <v>20.4285</v>
      </c>
      <c r="E28" s="66">
        <f t="shared" si="0"/>
        <v>8</v>
      </c>
      <c r="F28" s="65">
        <f>VLOOKUP($A28,'Return Data'!$B$7:$R$2700,11,0)</f>
        <v>40.333300000000001</v>
      </c>
      <c r="G28" s="66">
        <f t="shared" si="6"/>
        <v>14</v>
      </c>
      <c r="H28" s="65">
        <f>VLOOKUP($A28,'Return Data'!$B$7:$R$2700,12,0)</f>
        <v>-1.4947999999999999</v>
      </c>
      <c r="I28" s="66">
        <f t="shared" si="7"/>
        <v>15</v>
      </c>
      <c r="J28" s="65">
        <f>VLOOKUP($A28,'Return Data'!$B$7:$R$2700,13,0)</f>
        <v>11.1934</v>
      </c>
      <c r="K28" s="66">
        <f t="shared" si="8"/>
        <v>14</v>
      </c>
      <c r="L28" s="65">
        <f>VLOOKUP($A28,'Return Data'!$B$7:$R$2700,17,0)</f>
        <v>1.6569</v>
      </c>
      <c r="M28" s="66">
        <f>RANK(L28,L$8:L$30,0)</f>
        <v>10</v>
      </c>
      <c r="N28" s="65">
        <f>VLOOKUP($A28,'Return Data'!$B$7:$R$2700,14,0)</f>
        <v>-6.6333000000000002</v>
      </c>
      <c r="O28" s="66">
        <f>RANK(N28,N$8:N$30,0)</f>
        <v>14</v>
      </c>
      <c r="P28" s="65">
        <f>VLOOKUP($A28,'Return Data'!$B$7:$R$2700,15,0)</f>
        <v>2.6503999999999999</v>
      </c>
      <c r="Q28" s="66">
        <f>RANK(P28,P$8:P$30,0)</f>
        <v>14</v>
      </c>
      <c r="R28" s="65">
        <f>VLOOKUP($A28,'Return Data'!$B$7:$R$2700,16,0)</f>
        <v>11.803900000000001</v>
      </c>
      <c r="S28" s="67">
        <f t="shared" si="4"/>
        <v>15</v>
      </c>
    </row>
    <row r="29" spans="1:19" x14ac:dyDescent="0.3">
      <c r="A29" s="63" t="s">
        <v>1580</v>
      </c>
      <c r="B29" s="64">
        <f>VLOOKUP($A29,'Return Data'!$B$7:$R$2700,3,0)</f>
        <v>44118</v>
      </c>
      <c r="C29" s="65">
        <f>VLOOKUP($A29,'Return Data'!$B$7:$R$2700,4,0)</f>
        <v>11.2813</v>
      </c>
      <c r="D29" s="65">
        <f>VLOOKUP($A29,'Return Data'!$B$7:$R$2700,10,0)</f>
        <v>12.1212</v>
      </c>
      <c r="E29" s="66">
        <f t="shared" si="0"/>
        <v>23</v>
      </c>
      <c r="F29" s="65">
        <f>VLOOKUP($A29,'Return Data'!$B$7:$R$2700,11,0)</f>
        <v>34.277200000000001</v>
      </c>
      <c r="G29" s="66">
        <f t="shared" si="6"/>
        <v>20</v>
      </c>
      <c r="H29" s="65">
        <f>VLOOKUP($A29,'Return Data'!$B$7:$R$2700,12,0)</f>
        <v>4.7E-2</v>
      </c>
      <c r="I29" s="66">
        <f t="shared" si="7"/>
        <v>14</v>
      </c>
      <c r="J29" s="65">
        <f>VLOOKUP($A29,'Return Data'!$B$7:$R$2700,13,0)</f>
        <v>11.4665</v>
      </c>
      <c r="K29" s="66">
        <f t="shared" si="8"/>
        <v>13</v>
      </c>
      <c r="L29" s="65"/>
      <c r="M29" s="66"/>
      <c r="N29" s="65"/>
      <c r="O29" s="66"/>
      <c r="P29" s="65"/>
      <c r="Q29" s="66"/>
      <c r="R29" s="65">
        <f>VLOOKUP($A29,'Return Data'!$B$7:$R$2700,16,0)</f>
        <v>6.4691000000000001</v>
      </c>
      <c r="S29" s="67">
        <f t="shared" si="4"/>
        <v>21</v>
      </c>
    </row>
    <row r="30" spans="1:19" x14ac:dyDescent="0.3">
      <c r="A30" s="63" t="s">
        <v>1582</v>
      </c>
      <c r="B30" s="64">
        <f>VLOOKUP($A30,'Return Data'!$B$7:$R$2700,3,0)</f>
        <v>44118</v>
      </c>
      <c r="C30" s="65">
        <f>VLOOKUP($A30,'Return Data'!$B$7:$R$2700,4,0)</f>
        <v>16.829999999999998</v>
      </c>
      <c r="D30" s="65">
        <f>VLOOKUP($A30,'Return Data'!$B$7:$R$2700,10,0)</f>
        <v>24.851600000000001</v>
      </c>
      <c r="E30" s="66">
        <f t="shared" si="0"/>
        <v>3</v>
      </c>
      <c r="F30" s="65">
        <f>VLOOKUP($A30,'Return Data'!$B$7:$R$2700,11,0)</f>
        <v>42.506399999999999</v>
      </c>
      <c r="G30" s="66">
        <f t="shared" si="6"/>
        <v>10</v>
      </c>
      <c r="H30" s="65">
        <f>VLOOKUP($A30,'Return Data'!$B$7:$R$2700,12,0)</f>
        <v>9.3567</v>
      </c>
      <c r="I30" s="66">
        <f t="shared" si="7"/>
        <v>6</v>
      </c>
      <c r="J30" s="65">
        <f>VLOOKUP($A30,'Return Data'!$B$7:$R$2700,13,0)</f>
        <v>21.516200000000001</v>
      </c>
      <c r="K30" s="66">
        <f t="shared" si="8"/>
        <v>6</v>
      </c>
      <c r="L30" s="65">
        <f>VLOOKUP($A30,'Return Data'!$B$7:$R$2700,17,0)</f>
        <v>10.2301</v>
      </c>
      <c r="M30" s="66">
        <f>RANK(L30,L$8:L$30,0)</f>
        <v>4</v>
      </c>
      <c r="N30" s="65">
        <f>VLOOKUP($A30,'Return Data'!$B$7:$R$2700,14,0)</f>
        <v>1.8028999999999999</v>
      </c>
      <c r="O30" s="66">
        <f>RANK(N30,N$8:N$30,0)</f>
        <v>5</v>
      </c>
      <c r="P30" s="65">
        <f>VLOOKUP($A30,'Return Data'!$B$7:$R$2700,15,0)</f>
        <v>6.4648000000000003</v>
      </c>
      <c r="Q30" s="66">
        <f>RANK(P30,P$8:P$30,0)</f>
        <v>9</v>
      </c>
      <c r="R30" s="65">
        <f>VLOOKUP($A30,'Return Data'!$B$7:$R$2700,16,0)</f>
        <v>8.5425000000000004</v>
      </c>
      <c r="S30" s="67">
        <f t="shared" si="4"/>
        <v>18</v>
      </c>
    </row>
    <row r="31" spans="1:19" x14ac:dyDescent="0.3">
      <c r="A31" s="69"/>
      <c r="B31" s="70"/>
      <c r="C31" s="70"/>
      <c r="D31" s="71"/>
      <c r="E31" s="70"/>
      <c r="F31" s="71"/>
      <c r="G31" s="70"/>
      <c r="H31" s="71"/>
      <c r="I31" s="70"/>
      <c r="J31" s="71"/>
      <c r="K31" s="70"/>
      <c r="L31" s="71"/>
      <c r="M31" s="70"/>
      <c r="N31" s="71"/>
      <c r="O31" s="70"/>
      <c r="P31" s="71"/>
      <c r="Q31" s="70"/>
      <c r="R31" s="71"/>
      <c r="S31" s="72"/>
    </row>
    <row r="32" spans="1:19" x14ac:dyDescent="0.3">
      <c r="A32" s="73" t="s">
        <v>27</v>
      </c>
      <c r="B32" s="74"/>
      <c r="C32" s="74"/>
      <c r="D32" s="75">
        <f>AVERAGE(D8:D30)</f>
        <v>19.846734782608699</v>
      </c>
      <c r="E32" s="74"/>
      <c r="F32" s="75">
        <f>AVERAGE(F8:F30)</f>
        <v>42.831947826086946</v>
      </c>
      <c r="G32" s="74"/>
      <c r="H32" s="75">
        <f>AVERAGE(H8:H30)</f>
        <v>5.3678523809523808</v>
      </c>
      <c r="I32" s="74"/>
      <c r="J32" s="75">
        <f>AVERAGE(J8:J30)</f>
        <v>16.678533333333334</v>
      </c>
      <c r="K32" s="74"/>
      <c r="L32" s="75">
        <f>AVERAGE(L8:L30)</f>
        <v>5.0108666666666677</v>
      </c>
      <c r="M32" s="74"/>
      <c r="N32" s="75">
        <f>AVERAGE(N8:N30)</f>
        <v>-0.33942666666666665</v>
      </c>
      <c r="O32" s="74"/>
      <c r="P32" s="75">
        <f>AVERAGE(P8:P30)</f>
        <v>7.8856285714285717</v>
      </c>
      <c r="Q32" s="74"/>
      <c r="R32" s="75">
        <f>AVERAGE(R8:R30)</f>
        <v>13.01336086956522</v>
      </c>
      <c r="S32" s="76"/>
    </row>
    <row r="33" spans="1:19" x14ac:dyDescent="0.3">
      <c r="A33" s="73" t="s">
        <v>28</v>
      </c>
      <c r="B33" s="74"/>
      <c r="C33" s="74"/>
      <c r="D33" s="75">
        <f>MIN(D8:D30)</f>
        <v>12.1212</v>
      </c>
      <c r="E33" s="74"/>
      <c r="F33" s="75">
        <f>MIN(F8:F30)</f>
        <v>32.305900000000001</v>
      </c>
      <c r="G33" s="74"/>
      <c r="H33" s="75">
        <f>MIN(H8:H30)</f>
        <v>-7.8650000000000002</v>
      </c>
      <c r="I33" s="74"/>
      <c r="J33" s="75">
        <f>MIN(J8:J30)</f>
        <v>-0.68740000000000001</v>
      </c>
      <c r="K33" s="74"/>
      <c r="L33" s="75">
        <f>MIN(L8:L30)</f>
        <v>-3.7280000000000002</v>
      </c>
      <c r="M33" s="74"/>
      <c r="N33" s="75">
        <f>MIN(N8:N30)</f>
        <v>-8.2715999999999994</v>
      </c>
      <c r="O33" s="74"/>
      <c r="P33" s="75">
        <f>MIN(P8:P30)</f>
        <v>2.6503999999999999</v>
      </c>
      <c r="Q33" s="74"/>
      <c r="R33" s="75">
        <f>MIN(R8:R30)</f>
        <v>-3.8580000000000001</v>
      </c>
      <c r="S33" s="76"/>
    </row>
    <row r="34" spans="1:19" ht="15" thickBot="1" x14ac:dyDescent="0.35">
      <c r="A34" s="77" t="s">
        <v>29</v>
      </c>
      <c r="B34" s="78"/>
      <c r="C34" s="78"/>
      <c r="D34" s="79">
        <f>MAX(D8:D30)</f>
        <v>39.183399999999999</v>
      </c>
      <c r="E34" s="78"/>
      <c r="F34" s="79">
        <f>MAX(F8:F30)</f>
        <v>81.822900000000004</v>
      </c>
      <c r="G34" s="78"/>
      <c r="H34" s="79">
        <f>MAX(H8:H30)</f>
        <v>41.920200000000001</v>
      </c>
      <c r="I34" s="78"/>
      <c r="J34" s="79">
        <f>MAX(J8:J30)</f>
        <v>59.850299999999997</v>
      </c>
      <c r="K34" s="78"/>
      <c r="L34" s="79">
        <f>MAX(L8:L30)</f>
        <v>17.691600000000001</v>
      </c>
      <c r="M34" s="78"/>
      <c r="N34" s="79">
        <f>MAX(N8:N30)</f>
        <v>9.6823999999999995</v>
      </c>
      <c r="O34" s="78"/>
      <c r="P34" s="79">
        <f>MAX(P8:P30)</f>
        <v>14.059799999999999</v>
      </c>
      <c r="Q34" s="78"/>
      <c r="R34" s="79">
        <f>MAX(R8:R30)</f>
        <v>26.1</v>
      </c>
      <c r="S34" s="80"/>
    </row>
    <row r="35" spans="1:19" x14ac:dyDescent="0.3">
      <c r="A35" s="112" t="s">
        <v>433</v>
      </c>
    </row>
    <row r="36" spans="1:19" x14ac:dyDescent="0.3">
      <c r="A36" s="14" t="s">
        <v>340</v>
      </c>
    </row>
  </sheetData>
  <sheetProtection algorithmName="SHA-512" hashValue="OHvcCwI5bH/2Bgs0xKmBvHCQVDQ71EBECCQ+PjE6LXtM1rKfGv7jK6fqxkiVn1j9HyzZAM6zzhUP0A7JtPv7AQ==" saltValue="78QFPvdloI4IqKP7/+0dJ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CBAF3FA4-9FC1-47F2-B71D-7B79B2D66E16}"/>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508219-5DA4-4BBB-AA61-4954485294D5}">
  <sheetPr codeName="Sheet38"/>
  <dimension ref="A1:T3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8" t="s">
        <v>347</v>
      </c>
    </row>
    <row r="3" spans="1:20" ht="15" thickBot="1" x14ac:dyDescent="0.35">
      <c r="A3" s="149"/>
    </row>
    <row r="4" spans="1:20" ht="15" thickBot="1" x14ac:dyDescent="0.35"/>
    <row r="5" spans="1:20" x14ac:dyDescent="0.3">
      <c r="A5" s="29" t="s">
        <v>1660</v>
      </c>
      <c r="B5" s="146" t="s">
        <v>8</v>
      </c>
      <c r="C5" s="146" t="s">
        <v>9</v>
      </c>
      <c r="D5" s="152" t="s">
        <v>1</v>
      </c>
      <c r="E5" s="152"/>
      <c r="F5" s="152" t="s">
        <v>2</v>
      </c>
      <c r="G5" s="152"/>
      <c r="H5" s="152" t="s">
        <v>3</v>
      </c>
      <c r="I5" s="152"/>
      <c r="J5" s="152" t="s">
        <v>4</v>
      </c>
      <c r="K5" s="152"/>
      <c r="L5" s="152" t="s">
        <v>382</v>
      </c>
      <c r="M5" s="152"/>
      <c r="N5" s="152" t="s">
        <v>5</v>
      </c>
      <c r="O5" s="152"/>
      <c r="P5" s="152" t="s">
        <v>6</v>
      </c>
      <c r="Q5" s="152"/>
      <c r="R5" s="150" t="s">
        <v>46</v>
      </c>
      <c r="S5" s="151"/>
      <c r="T5" s="12"/>
    </row>
    <row r="6" spans="1:20" x14ac:dyDescent="0.3">
      <c r="A6" s="17" t="s">
        <v>7</v>
      </c>
      <c r="B6" s="147"/>
      <c r="C6" s="147"/>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1538</v>
      </c>
      <c r="B8" s="64">
        <f>VLOOKUP($A8,'Return Data'!$B$7:$R$2700,3,0)</f>
        <v>44118</v>
      </c>
      <c r="C8" s="65">
        <f>VLOOKUP($A8,'Return Data'!$B$7:$R$2700,4,0)</f>
        <v>30.0242</v>
      </c>
      <c r="D8" s="65">
        <f>VLOOKUP($A8,'Return Data'!$B$7:$R$2700,10,0)</f>
        <v>19.597799999999999</v>
      </c>
      <c r="E8" s="66">
        <f t="shared" ref="E8:E30" si="0">RANK(D8,D$8:D$30,0)</f>
        <v>10</v>
      </c>
      <c r="F8" s="65">
        <f>VLOOKUP($A8,'Return Data'!$B$7:$R$2700,11,0)</f>
        <v>39.907699999999998</v>
      </c>
      <c r="G8" s="66">
        <f t="shared" ref="G8:G18" si="1">RANK(F8,F$8:F$30,0)</f>
        <v>13</v>
      </c>
      <c r="H8" s="65">
        <f>VLOOKUP($A8,'Return Data'!$B$7:$R$2700,12,0)</f>
        <v>-7.4461000000000004</v>
      </c>
      <c r="I8" s="66">
        <f t="shared" ref="I8:I18" si="2">RANK(H8,H$8:H$30,0)</f>
        <v>19</v>
      </c>
      <c r="J8" s="65">
        <f>VLOOKUP($A8,'Return Data'!$B$7:$R$2700,13,0)</f>
        <v>2.0640999999999998</v>
      </c>
      <c r="K8" s="66">
        <f t="shared" ref="K8:K18" si="3">RANK(J8,J$8:J$30,0)</f>
        <v>18</v>
      </c>
      <c r="L8" s="65">
        <f>VLOOKUP($A8,'Return Data'!$B$7:$R$2700,17,0)</f>
        <v>-4.8632</v>
      </c>
      <c r="M8" s="66">
        <f>RANK(L8,L$8:L$30,0)</f>
        <v>15</v>
      </c>
      <c r="N8" s="65">
        <f>VLOOKUP($A8,'Return Data'!$B$7:$R$2700,14,0)</f>
        <v>-9.3745999999999992</v>
      </c>
      <c r="O8" s="66">
        <f>RANK(N8,N$8:N$30,0)</f>
        <v>15</v>
      </c>
      <c r="P8" s="65">
        <f>VLOOKUP($A8,'Return Data'!$B$7:$R$2700,15,0)</f>
        <v>3.8515000000000001</v>
      </c>
      <c r="Q8" s="66">
        <f>RANK(P8,P$8:P$30,0)</f>
        <v>11</v>
      </c>
      <c r="R8" s="65">
        <f>VLOOKUP($A8,'Return Data'!$B$7:$R$2700,16,0)</f>
        <v>8.4648000000000003</v>
      </c>
      <c r="S8" s="67">
        <f t="shared" ref="S8:S30" si="4">RANK(R8,R$8:R$30,0)</f>
        <v>16</v>
      </c>
    </row>
    <row r="9" spans="1:20" x14ac:dyDescent="0.3">
      <c r="A9" s="63" t="s">
        <v>1541</v>
      </c>
      <c r="B9" s="64">
        <f>VLOOKUP($A9,'Return Data'!$B$7:$R$2700,3,0)</f>
        <v>44118</v>
      </c>
      <c r="C9" s="65">
        <f>VLOOKUP($A9,'Return Data'!$B$7:$R$2700,4,0)</f>
        <v>33.56</v>
      </c>
      <c r="D9" s="65">
        <f>VLOOKUP($A9,'Return Data'!$B$7:$R$2700,10,0)</f>
        <v>17.097000000000001</v>
      </c>
      <c r="E9" s="66">
        <f t="shared" si="0"/>
        <v>17</v>
      </c>
      <c r="F9" s="65">
        <f>VLOOKUP($A9,'Return Data'!$B$7:$R$2700,11,0)</f>
        <v>32.7532</v>
      </c>
      <c r="G9" s="66">
        <f t="shared" si="1"/>
        <v>22</v>
      </c>
      <c r="H9" s="65">
        <f>VLOOKUP($A9,'Return Data'!$B$7:$R$2700,12,0)</f>
        <v>1.6661999999999999</v>
      </c>
      <c r="I9" s="66">
        <f t="shared" si="2"/>
        <v>11</v>
      </c>
      <c r="J9" s="65">
        <f>VLOOKUP($A9,'Return Data'!$B$7:$R$2700,13,0)</f>
        <v>10.9788</v>
      </c>
      <c r="K9" s="66">
        <f t="shared" si="3"/>
        <v>12</v>
      </c>
      <c r="L9" s="65">
        <f>VLOOKUP($A9,'Return Data'!$B$7:$R$2700,17,0)</f>
        <v>16.046700000000001</v>
      </c>
      <c r="M9" s="66">
        <f>RANK(L9,L$8:L$30,0)</f>
        <v>1</v>
      </c>
      <c r="N9" s="65">
        <f>VLOOKUP($A9,'Return Data'!$B$7:$R$2700,14,0)</f>
        <v>8.2573000000000008</v>
      </c>
      <c r="O9" s="66">
        <f>RANK(N9,N$8:N$30,0)</f>
        <v>1</v>
      </c>
      <c r="P9" s="65">
        <f>VLOOKUP($A9,'Return Data'!$B$7:$R$2700,15,0)</f>
        <v>11.2409</v>
      </c>
      <c r="Q9" s="66">
        <f>RANK(P9,P$8:P$30,0)</f>
        <v>2</v>
      </c>
      <c r="R9" s="65">
        <f>VLOOKUP($A9,'Return Data'!$B$7:$R$2700,16,0)</f>
        <v>19.243200000000002</v>
      </c>
      <c r="S9" s="67">
        <f t="shared" si="4"/>
        <v>2</v>
      </c>
    </row>
    <row r="10" spans="1:20" x14ac:dyDescent="0.3">
      <c r="A10" s="63" t="s">
        <v>1543</v>
      </c>
      <c r="B10" s="64">
        <f>VLOOKUP($A10,'Return Data'!$B$7:$R$2700,3,0)</f>
        <v>44118</v>
      </c>
      <c r="C10" s="65">
        <f>VLOOKUP($A10,'Return Data'!$B$7:$R$2700,4,0)</f>
        <v>13.67</v>
      </c>
      <c r="D10" s="65">
        <f>VLOOKUP($A10,'Return Data'!$B$7:$R$2700,10,0)</f>
        <v>25.6434</v>
      </c>
      <c r="E10" s="66">
        <f t="shared" si="0"/>
        <v>2</v>
      </c>
      <c r="F10" s="65">
        <f>VLOOKUP($A10,'Return Data'!$B$7:$R$2700,11,0)</f>
        <v>46.359699999999997</v>
      </c>
      <c r="G10" s="66">
        <f t="shared" si="1"/>
        <v>4</v>
      </c>
      <c r="H10" s="65">
        <f>VLOOKUP($A10,'Return Data'!$B$7:$R$2700,12,0)</f>
        <v>26.223500000000001</v>
      </c>
      <c r="I10" s="66">
        <f t="shared" si="2"/>
        <v>2</v>
      </c>
      <c r="J10" s="65">
        <f>VLOOKUP($A10,'Return Data'!$B$7:$R$2700,13,0)</f>
        <v>38.500500000000002</v>
      </c>
      <c r="K10" s="66">
        <f t="shared" si="3"/>
        <v>2</v>
      </c>
      <c r="L10" s="65"/>
      <c r="M10" s="66"/>
      <c r="N10" s="65"/>
      <c r="O10" s="66"/>
      <c r="P10" s="65"/>
      <c r="Q10" s="66"/>
      <c r="R10" s="65">
        <f>VLOOKUP($A10,'Return Data'!$B$7:$R$2700,16,0)</f>
        <v>18.718800000000002</v>
      </c>
      <c r="S10" s="67">
        <f t="shared" si="4"/>
        <v>3</v>
      </c>
    </row>
    <row r="11" spans="1:20" x14ac:dyDescent="0.3">
      <c r="A11" s="63" t="s">
        <v>1545</v>
      </c>
      <c r="B11" s="64">
        <f>VLOOKUP($A11,'Return Data'!$B$7:$R$2700,3,0)</f>
        <v>44118</v>
      </c>
      <c r="C11" s="65">
        <f>VLOOKUP($A11,'Return Data'!$B$7:$R$2700,4,0)</f>
        <v>11.5</v>
      </c>
      <c r="D11" s="65">
        <f>VLOOKUP($A11,'Return Data'!$B$7:$R$2700,10,0)</f>
        <v>21.564499999999999</v>
      </c>
      <c r="E11" s="66">
        <f t="shared" si="0"/>
        <v>6</v>
      </c>
      <c r="F11" s="65">
        <f>VLOOKUP($A11,'Return Data'!$B$7:$R$2700,11,0)</f>
        <v>47.247100000000003</v>
      </c>
      <c r="G11" s="66">
        <f t="shared" si="1"/>
        <v>3</v>
      </c>
      <c r="H11" s="65">
        <f>VLOOKUP($A11,'Return Data'!$B$7:$R$2700,12,0)</f>
        <v>13.8614</v>
      </c>
      <c r="I11" s="66">
        <f t="shared" si="2"/>
        <v>3</v>
      </c>
      <c r="J11" s="65">
        <f>VLOOKUP($A11,'Return Data'!$B$7:$R$2700,13,0)</f>
        <v>27.777799999999999</v>
      </c>
      <c r="K11" s="66">
        <f t="shared" si="3"/>
        <v>3</v>
      </c>
      <c r="L11" s="65"/>
      <c r="M11" s="66"/>
      <c r="N11" s="65"/>
      <c r="O11" s="66"/>
      <c r="P11" s="65"/>
      <c r="Q11" s="66"/>
      <c r="R11" s="65">
        <f>VLOOKUP($A11,'Return Data'!$B$7:$R$2700,16,0)</f>
        <v>8.7674000000000003</v>
      </c>
      <c r="S11" s="67">
        <f t="shared" si="4"/>
        <v>15</v>
      </c>
    </row>
    <row r="12" spans="1:20" x14ac:dyDescent="0.3">
      <c r="A12" s="63" t="s">
        <v>1547</v>
      </c>
      <c r="B12" s="64">
        <f>VLOOKUP($A12,'Return Data'!$B$7:$R$2700,3,0)</f>
        <v>44118</v>
      </c>
      <c r="C12" s="65">
        <f>VLOOKUP($A12,'Return Data'!$B$7:$R$2700,4,0)</f>
        <v>59.917999999999999</v>
      </c>
      <c r="D12" s="65">
        <f>VLOOKUP($A12,'Return Data'!$B$7:$R$2700,10,0)</f>
        <v>20.651599999999998</v>
      </c>
      <c r="E12" s="66">
        <f t="shared" si="0"/>
        <v>7</v>
      </c>
      <c r="F12" s="65">
        <f>VLOOKUP($A12,'Return Data'!$B$7:$R$2700,11,0)</f>
        <v>45.732700000000001</v>
      </c>
      <c r="G12" s="66">
        <f t="shared" si="1"/>
        <v>5</v>
      </c>
      <c r="H12" s="65">
        <f>VLOOKUP($A12,'Return Data'!$B$7:$R$2700,12,0)</f>
        <v>5.5601000000000003</v>
      </c>
      <c r="I12" s="66">
        <f t="shared" si="2"/>
        <v>8</v>
      </c>
      <c r="J12" s="65">
        <f>VLOOKUP($A12,'Return Data'!$B$7:$R$2700,13,0)</f>
        <v>21.389800000000001</v>
      </c>
      <c r="K12" s="66">
        <f t="shared" si="3"/>
        <v>5</v>
      </c>
      <c r="L12" s="65">
        <f>VLOOKUP($A12,'Return Data'!$B$7:$R$2700,17,0)</f>
        <v>7.5023</v>
      </c>
      <c r="M12" s="66">
        <f>RANK(L12,L$8:L$30,0)</f>
        <v>7</v>
      </c>
      <c r="N12" s="65">
        <f>VLOOKUP($A12,'Return Data'!$B$7:$R$2700,14,0)</f>
        <v>-1.4212</v>
      </c>
      <c r="O12" s="66">
        <f>RANK(N12,N$8:N$30,0)</f>
        <v>9</v>
      </c>
      <c r="P12" s="65">
        <f>VLOOKUP($A12,'Return Data'!$B$7:$R$2700,15,0)</f>
        <v>7.2236000000000002</v>
      </c>
      <c r="Q12" s="66">
        <f>RANK(P12,P$8:P$30,0)</f>
        <v>7</v>
      </c>
      <c r="R12" s="65">
        <f>VLOOKUP($A12,'Return Data'!$B$7:$R$2700,16,0)</f>
        <v>14.3576</v>
      </c>
      <c r="S12" s="67">
        <f t="shared" si="4"/>
        <v>6</v>
      </c>
    </row>
    <row r="13" spans="1:20" x14ac:dyDescent="0.3">
      <c r="A13" s="63" t="s">
        <v>1549</v>
      </c>
      <c r="B13" s="64">
        <f>VLOOKUP($A13,'Return Data'!$B$7:$R$2700,3,0)</f>
        <v>44118</v>
      </c>
      <c r="C13" s="65">
        <f>VLOOKUP($A13,'Return Data'!$B$7:$R$2700,4,0)</f>
        <v>12.477</v>
      </c>
      <c r="D13" s="65">
        <f>VLOOKUP($A13,'Return Data'!$B$7:$R$2700,10,0)</f>
        <v>19.809899999999999</v>
      </c>
      <c r="E13" s="66">
        <f t="shared" si="0"/>
        <v>9</v>
      </c>
      <c r="F13" s="65">
        <f>VLOOKUP($A13,'Return Data'!$B$7:$R$2700,11,0)</f>
        <v>42.3827</v>
      </c>
      <c r="G13" s="66">
        <f t="shared" si="1"/>
        <v>9</v>
      </c>
      <c r="H13" s="65">
        <f>VLOOKUP($A13,'Return Data'!$B$7:$R$2700,12,0)</f>
        <v>8.1477000000000004</v>
      </c>
      <c r="I13" s="66">
        <f t="shared" si="2"/>
        <v>6</v>
      </c>
      <c r="J13" s="65">
        <f>VLOOKUP($A13,'Return Data'!$B$7:$R$2700,13,0)</f>
        <v>18.6816</v>
      </c>
      <c r="K13" s="66">
        <f t="shared" si="3"/>
        <v>7</v>
      </c>
      <c r="L13" s="65"/>
      <c r="M13" s="66"/>
      <c r="N13" s="65"/>
      <c r="O13" s="66"/>
      <c r="P13" s="65"/>
      <c r="Q13" s="66"/>
      <c r="R13" s="65">
        <f>VLOOKUP($A13,'Return Data'!$B$7:$R$2700,16,0)</f>
        <v>14.0357</v>
      </c>
      <c r="S13" s="67">
        <f t="shared" si="4"/>
        <v>9</v>
      </c>
    </row>
    <row r="14" spans="1:20" x14ac:dyDescent="0.3">
      <c r="A14" s="63" t="s">
        <v>1550</v>
      </c>
      <c r="B14" s="64">
        <f>VLOOKUP($A14,'Return Data'!$B$7:$R$2700,3,0)</f>
        <v>44118</v>
      </c>
      <c r="C14" s="65">
        <f>VLOOKUP($A14,'Return Data'!$B$7:$R$2700,4,0)</f>
        <v>47.4358</v>
      </c>
      <c r="D14" s="65">
        <f>VLOOKUP($A14,'Return Data'!$B$7:$R$2700,10,0)</f>
        <v>18.596900000000002</v>
      </c>
      <c r="E14" s="66">
        <f t="shared" si="0"/>
        <v>12</v>
      </c>
      <c r="F14" s="65">
        <f>VLOOKUP($A14,'Return Data'!$B$7:$R$2700,11,0)</f>
        <v>33.303199999999997</v>
      </c>
      <c r="G14" s="66">
        <f t="shared" si="1"/>
        <v>20</v>
      </c>
      <c r="H14" s="65">
        <f>VLOOKUP($A14,'Return Data'!$B$7:$R$2700,12,0)</f>
        <v>-8.4633000000000003</v>
      </c>
      <c r="I14" s="66">
        <f t="shared" si="2"/>
        <v>21</v>
      </c>
      <c r="J14" s="65">
        <f>VLOOKUP($A14,'Return Data'!$B$7:$R$2700,13,0)</f>
        <v>-1.5561</v>
      </c>
      <c r="K14" s="66">
        <f t="shared" si="3"/>
        <v>21</v>
      </c>
      <c r="L14" s="65">
        <f>VLOOKUP($A14,'Return Data'!$B$7:$R$2700,17,0)</f>
        <v>-3.6537000000000002</v>
      </c>
      <c r="M14" s="66">
        <f>RANK(L14,L$8:L$30,0)</f>
        <v>13</v>
      </c>
      <c r="N14" s="65">
        <f>VLOOKUP($A14,'Return Data'!$B$7:$R$2700,14,0)</f>
        <v>-6.2845000000000004</v>
      </c>
      <c r="O14" s="66">
        <f>RANK(N14,N$8:N$30,0)</f>
        <v>12</v>
      </c>
      <c r="P14" s="65">
        <f>VLOOKUP($A14,'Return Data'!$B$7:$R$2700,15,0)</f>
        <v>3.7715000000000001</v>
      </c>
      <c r="Q14" s="66">
        <f>RANK(P14,P$8:P$30,0)</f>
        <v>12</v>
      </c>
      <c r="R14" s="65">
        <f>VLOOKUP($A14,'Return Data'!$B$7:$R$2700,16,0)</f>
        <v>11.122400000000001</v>
      </c>
      <c r="S14" s="67">
        <f t="shared" si="4"/>
        <v>13</v>
      </c>
    </row>
    <row r="15" spans="1:20" x14ac:dyDescent="0.3">
      <c r="A15" s="63" t="s">
        <v>1553</v>
      </c>
      <c r="B15" s="64">
        <f>VLOOKUP($A15,'Return Data'!$B$7:$R$2700,3,0)</f>
        <v>44118</v>
      </c>
      <c r="C15" s="65">
        <f>VLOOKUP($A15,'Return Data'!$B$7:$R$2700,4,0)</f>
        <v>38.308999999999997</v>
      </c>
      <c r="D15" s="65">
        <f>VLOOKUP($A15,'Return Data'!$B$7:$R$2700,10,0)</f>
        <v>17.505099999999999</v>
      </c>
      <c r="E15" s="66">
        <f t="shared" si="0"/>
        <v>15</v>
      </c>
      <c r="F15" s="65">
        <f>VLOOKUP($A15,'Return Data'!$B$7:$R$2700,11,0)</f>
        <v>41.554900000000004</v>
      </c>
      <c r="G15" s="66">
        <f t="shared" si="1"/>
        <v>12</v>
      </c>
      <c r="H15" s="65">
        <f>VLOOKUP($A15,'Return Data'!$B$7:$R$2700,12,0)</f>
        <v>-4.4543999999999997</v>
      </c>
      <c r="I15" s="66">
        <f t="shared" si="2"/>
        <v>18</v>
      </c>
      <c r="J15" s="65">
        <f>VLOOKUP($A15,'Return Data'!$B$7:$R$2700,13,0)</f>
        <v>1.8667</v>
      </c>
      <c r="K15" s="66">
        <f t="shared" si="3"/>
        <v>19</v>
      </c>
      <c r="L15" s="65">
        <f>VLOOKUP($A15,'Return Data'!$B$7:$R$2700,17,0)</f>
        <v>-3.1000999999999999</v>
      </c>
      <c r="M15" s="66">
        <f>RANK(L15,L$8:L$30,0)</f>
        <v>12</v>
      </c>
      <c r="N15" s="65">
        <f>VLOOKUP($A15,'Return Data'!$B$7:$R$2700,14,0)</f>
        <v>-1.0859000000000001</v>
      </c>
      <c r="O15" s="66">
        <f>RANK(N15,N$8:N$30,0)</f>
        <v>8</v>
      </c>
      <c r="P15" s="65">
        <f>VLOOKUP($A15,'Return Data'!$B$7:$R$2700,15,0)</f>
        <v>7.9005000000000001</v>
      </c>
      <c r="Q15" s="66">
        <f>RANK(P15,P$8:P$30,0)</f>
        <v>5</v>
      </c>
      <c r="R15" s="65">
        <f>VLOOKUP($A15,'Return Data'!$B$7:$R$2700,16,0)</f>
        <v>11.305400000000001</v>
      </c>
      <c r="S15" s="67">
        <f t="shared" si="4"/>
        <v>12</v>
      </c>
    </row>
    <row r="16" spans="1:20" x14ac:dyDescent="0.3">
      <c r="A16" s="63" t="s">
        <v>1554</v>
      </c>
      <c r="B16" s="64">
        <f>VLOOKUP($A16,'Return Data'!$B$7:$R$2700,3,0)</f>
        <v>44118</v>
      </c>
      <c r="C16" s="65">
        <f>VLOOKUP($A16,'Return Data'!$B$7:$R$2700,4,0)</f>
        <v>46.818899999999999</v>
      </c>
      <c r="D16" s="65">
        <f>VLOOKUP($A16,'Return Data'!$B$7:$R$2700,10,0)</f>
        <v>17.183199999999999</v>
      </c>
      <c r="E16" s="66">
        <f t="shared" si="0"/>
        <v>16</v>
      </c>
      <c r="F16" s="65">
        <f>VLOOKUP($A16,'Return Data'!$B$7:$R$2700,11,0)</f>
        <v>45.084000000000003</v>
      </c>
      <c r="G16" s="66">
        <f t="shared" si="1"/>
        <v>6</v>
      </c>
      <c r="H16" s="65">
        <f>VLOOKUP($A16,'Return Data'!$B$7:$R$2700,12,0)</f>
        <v>1.9205000000000001</v>
      </c>
      <c r="I16" s="66">
        <f t="shared" si="2"/>
        <v>10</v>
      </c>
      <c r="J16" s="65">
        <f>VLOOKUP($A16,'Return Data'!$B$7:$R$2700,13,0)</f>
        <v>7.8235000000000001</v>
      </c>
      <c r="K16" s="66">
        <f t="shared" si="3"/>
        <v>15</v>
      </c>
      <c r="L16" s="65">
        <f>VLOOKUP($A16,'Return Data'!$B$7:$R$2700,17,0)</f>
        <v>1.0934999999999999</v>
      </c>
      <c r="M16" s="66">
        <f>RANK(L16,L$8:L$30,0)</f>
        <v>9</v>
      </c>
      <c r="N16" s="65">
        <f>VLOOKUP($A16,'Return Data'!$B$7:$R$2700,14,0)</f>
        <v>-6.4627999999999997</v>
      </c>
      <c r="O16" s="66">
        <f>RANK(N16,N$8:N$30,0)</f>
        <v>13</v>
      </c>
      <c r="P16" s="65">
        <f>VLOOKUP($A16,'Return Data'!$B$7:$R$2700,15,0)</f>
        <v>3.6484999999999999</v>
      </c>
      <c r="Q16" s="66">
        <f>RANK(P16,P$8:P$30,0)</f>
        <v>13</v>
      </c>
      <c r="R16" s="65">
        <f>VLOOKUP($A16,'Return Data'!$B$7:$R$2700,16,0)</f>
        <v>10.5318</v>
      </c>
      <c r="S16" s="67">
        <f t="shared" si="4"/>
        <v>14</v>
      </c>
    </row>
    <row r="17" spans="1:19" x14ac:dyDescent="0.3">
      <c r="A17" s="63" t="s">
        <v>1556</v>
      </c>
      <c r="B17" s="64">
        <f>VLOOKUP($A17,'Return Data'!$B$7:$R$2700,3,0)</f>
        <v>44118</v>
      </c>
      <c r="C17" s="65">
        <f>VLOOKUP($A17,'Return Data'!$B$7:$R$2700,4,0)</f>
        <v>26.04</v>
      </c>
      <c r="D17" s="65">
        <f>VLOOKUP($A17,'Return Data'!$B$7:$R$2700,10,0)</f>
        <v>19.230799999999999</v>
      </c>
      <c r="E17" s="66">
        <f t="shared" si="0"/>
        <v>11</v>
      </c>
      <c r="F17" s="65">
        <f>VLOOKUP($A17,'Return Data'!$B$7:$R$2700,11,0)</f>
        <v>43.867400000000004</v>
      </c>
      <c r="G17" s="66">
        <f t="shared" si="1"/>
        <v>8</v>
      </c>
      <c r="H17" s="65">
        <f>VLOOKUP($A17,'Return Data'!$B$7:$R$2700,12,0)</f>
        <v>-2.8721000000000001</v>
      </c>
      <c r="I17" s="66">
        <f t="shared" si="2"/>
        <v>16</v>
      </c>
      <c r="J17" s="65">
        <f>VLOOKUP($A17,'Return Data'!$B$7:$R$2700,13,0)</f>
        <v>7.7369000000000003</v>
      </c>
      <c r="K17" s="66">
        <f t="shared" si="3"/>
        <v>16</v>
      </c>
      <c r="L17" s="65">
        <f>VLOOKUP($A17,'Return Data'!$B$7:$R$2700,17,0)</f>
        <v>7.8819999999999997</v>
      </c>
      <c r="M17" s="66">
        <f>RANK(L17,L$8:L$30,0)</f>
        <v>6</v>
      </c>
      <c r="N17" s="65">
        <f>VLOOKUP($A17,'Return Data'!$B$7:$R$2700,14,0)</f>
        <v>-0.69299999999999995</v>
      </c>
      <c r="O17" s="66">
        <f>RANK(N17,N$8:N$30,0)</f>
        <v>7</v>
      </c>
      <c r="P17" s="65">
        <f>VLOOKUP($A17,'Return Data'!$B$7:$R$2700,15,0)</f>
        <v>5.2355999999999998</v>
      </c>
      <c r="Q17" s="66">
        <f>RANK(P17,P$8:P$30,0)</f>
        <v>10</v>
      </c>
      <c r="R17" s="65">
        <f>VLOOKUP($A17,'Return Data'!$B$7:$R$2700,16,0)</f>
        <v>7.6397000000000004</v>
      </c>
      <c r="S17" s="67">
        <f t="shared" si="4"/>
        <v>19</v>
      </c>
    </row>
    <row r="18" spans="1:19" x14ac:dyDescent="0.3">
      <c r="A18" s="63" t="s">
        <v>1558</v>
      </c>
      <c r="B18" s="64">
        <f>VLOOKUP($A18,'Return Data'!$B$7:$R$2700,3,0)</f>
        <v>44118</v>
      </c>
      <c r="C18" s="65">
        <f>VLOOKUP($A18,'Return Data'!$B$7:$R$2700,4,0)</f>
        <v>9.0299999999999994</v>
      </c>
      <c r="D18" s="65">
        <f>VLOOKUP($A18,'Return Data'!$B$7:$R$2700,10,0)</f>
        <v>16.366</v>
      </c>
      <c r="E18" s="66">
        <f t="shared" si="0"/>
        <v>20</v>
      </c>
      <c r="F18" s="65">
        <f>VLOOKUP($A18,'Return Data'!$B$7:$R$2700,11,0)</f>
        <v>34.1753</v>
      </c>
      <c r="G18" s="66">
        <f t="shared" si="1"/>
        <v>19</v>
      </c>
      <c r="H18" s="65">
        <f>VLOOKUP($A18,'Return Data'!$B$7:$R$2700,12,0)</f>
        <v>-3.7313000000000001</v>
      </c>
      <c r="I18" s="66">
        <f t="shared" si="2"/>
        <v>17</v>
      </c>
      <c r="J18" s="65">
        <f>VLOOKUP($A18,'Return Data'!$B$7:$R$2700,13,0)</f>
        <v>3.6739000000000002</v>
      </c>
      <c r="K18" s="66">
        <f t="shared" si="3"/>
        <v>17</v>
      </c>
      <c r="L18" s="65">
        <f>VLOOKUP($A18,'Return Data'!$B$7:$R$2700,17,0)</f>
        <v>0.33250000000000002</v>
      </c>
      <c r="M18" s="66">
        <f>RANK(L18,L$8:L$30,0)</f>
        <v>11</v>
      </c>
      <c r="N18" s="65">
        <f>VLOOKUP($A18,'Return Data'!$B$7:$R$2700,14,0)</f>
        <v>-4.3765000000000001</v>
      </c>
      <c r="O18" s="66">
        <f>RANK(N18,N$8:N$30,0)</f>
        <v>10</v>
      </c>
      <c r="P18" s="65"/>
      <c r="Q18" s="66"/>
      <c r="R18" s="65">
        <f>VLOOKUP($A18,'Return Data'!$B$7:$R$2700,16,0)</f>
        <v>-3.0285000000000002</v>
      </c>
      <c r="S18" s="67">
        <f t="shared" si="4"/>
        <v>22</v>
      </c>
    </row>
    <row r="19" spans="1:19" x14ac:dyDescent="0.3">
      <c r="A19" s="63" t="s">
        <v>1561</v>
      </c>
      <c r="B19" s="64">
        <f>VLOOKUP($A19,'Return Data'!$B$7:$R$2700,3,0)</f>
        <v>44118</v>
      </c>
      <c r="C19" s="65">
        <f>VLOOKUP($A19,'Return Data'!$B$7:$R$2700,4,0)</f>
        <v>12.45</v>
      </c>
      <c r="D19" s="65">
        <f>VLOOKUP($A19,'Return Data'!$B$7:$R$2700,10,0)</f>
        <v>22.418900000000001</v>
      </c>
      <c r="E19" s="66">
        <f t="shared" si="0"/>
        <v>4</v>
      </c>
      <c r="F19" s="65">
        <f>VLOOKUP($A19,'Return Data'!$B$7:$R$2700,11,0)</f>
        <v>37.873800000000003</v>
      </c>
      <c r="G19" s="66">
        <f t="shared" ref="G19" si="5">RANK(F19,F$8:F$30,0)</f>
        <v>16</v>
      </c>
      <c r="H19" s="65"/>
      <c r="I19" s="66"/>
      <c r="J19" s="65"/>
      <c r="K19" s="66"/>
      <c r="L19" s="65"/>
      <c r="M19" s="66"/>
      <c r="N19" s="65"/>
      <c r="O19" s="66"/>
      <c r="P19" s="65"/>
      <c r="Q19" s="66"/>
      <c r="R19" s="65">
        <f>VLOOKUP($A19,'Return Data'!$B$7:$R$2700,16,0)</f>
        <v>24.5</v>
      </c>
      <c r="S19" s="67">
        <f t="shared" si="4"/>
        <v>1</v>
      </c>
    </row>
    <row r="20" spans="1:19" x14ac:dyDescent="0.3">
      <c r="A20" s="63" t="s">
        <v>1563</v>
      </c>
      <c r="B20" s="64">
        <f>VLOOKUP($A20,'Return Data'!$B$7:$R$2700,3,0)</f>
        <v>44118</v>
      </c>
      <c r="C20" s="65">
        <f>VLOOKUP($A20,'Return Data'!$B$7:$R$2700,4,0)</f>
        <v>11.23</v>
      </c>
      <c r="D20" s="65">
        <f>VLOOKUP($A20,'Return Data'!$B$7:$R$2700,10,0)</f>
        <v>12.075799999999999</v>
      </c>
      <c r="E20" s="66">
        <f t="shared" si="0"/>
        <v>22</v>
      </c>
      <c r="F20" s="65">
        <f>VLOOKUP($A20,'Return Data'!$B$7:$R$2700,11,0)</f>
        <v>31.344999999999999</v>
      </c>
      <c r="G20" s="66">
        <f>RANK(F20,F$8:F$30,0)</f>
        <v>23</v>
      </c>
      <c r="H20" s="65">
        <f>VLOOKUP($A20,'Return Data'!$B$7:$R$2700,12,0)</f>
        <v>0</v>
      </c>
      <c r="I20" s="66">
        <f>RANK(H20,H$8:H$30,0)</f>
        <v>13</v>
      </c>
      <c r="J20" s="65">
        <f>VLOOKUP($A20,'Return Data'!$B$7:$R$2700,13,0)</f>
        <v>11.741300000000001</v>
      </c>
      <c r="K20" s="66">
        <f>RANK(J20,J$8:J$30,0)</f>
        <v>11</v>
      </c>
      <c r="L20" s="65"/>
      <c r="M20" s="66"/>
      <c r="N20" s="65"/>
      <c r="O20" s="66"/>
      <c r="P20" s="65"/>
      <c r="Q20" s="66"/>
      <c r="R20" s="65">
        <f>VLOOKUP($A20,'Return Data'!$B$7:$R$2700,16,0)</f>
        <v>6.1006999999999998</v>
      </c>
      <c r="S20" s="67">
        <f t="shared" si="4"/>
        <v>20</v>
      </c>
    </row>
    <row r="21" spans="1:19" x14ac:dyDescent="0.3">
      <c r="A21" s="63" t="s">
        <v>1565</v>
      </c>
      <c r="B21" s="64">
        <f>VLOOKUP($A21,'Return Data'!$B$7:$R$2700,3,0)</f>
        <v>44118</v>
      </c>
      <c r="C21" s="65">
        <f>VLOOKUP($A21,'Return Data'!$B$7:$R$2700,4,0)</f>
        <v>9.4745000000000008</v>
      </c>
      <c r="D21" s="65">
        <f>VLOOKUP($A21,'Return Data'!$B$7:$R$2700,10,0)</f>
        <v>13.0487</v>
      </c>
      <c r="E21" s="66">
        <f t="shared" si="0"/>
        <v>21</v>
      </c>
      <c r="F21" s="65">
        <f>VLOOKUP($A21,'Return Data'!$B$7:$R$2700,11,0)</f>
        <v>38.192799999999998</v>
      </c>
      <c r="G21" s="66">
        <f t="shared" ref="G21" si="6">RANK(F21,F$8:F$30,0)</f>
        <v>15</v>
      </c>
      <c r="H21" s="65"/>
      <c r="I21" s="66"/>
      <c r="J21" s="65"/>
      <c r="K21" s="66"/>
      <c r="L21" s="65"/>
      <c r="M21" s="66"/>
      <c r="N21" s="65"/>
      <c r="O21" s="66"/>
      <c r="P21" s="65"/>
      <c r="Q21" s="66"/>
      <c r="R21" s="65">
        <f>VLOOKUP($A21,'Return Data'!$B$7:$R$2700,16,0)</f>
        <v>-5.2549999999999999</v>
      </c>
      <c r="S21" s="67">
        <f t="shared" si="4"/>
        <v>23</v>
      </c>
    </row>
    <row r="22" spans="1:19" x14ac:dyDescent="0.3">
      <c r="A22" s="63" t="s">
        <v>1566</v>
      </c>
      <c r="B22" s="64">
        <f>VLOOKUP($A22,'Return Data'!$B$7:$R$2700,3,0)</f>
        <v>44118</v>
      </c>
      <c r="C22" s="65">
        <f>VLOOKUP($A22,'Return Data'!$B$7:$R$2700,4,0)</f>
        <v>79.811000000000007</v>
      </c>
      <c r="D22" s="65">
        <f>VLOOKUP($A22,'Return Data'!$B$7:$R$2700,10,0)</f>
        <v>22.010899999999999</v>
      </c>
      <c r="E22" s="66">
        <f t="shared" si="0"/>
        <v>5</v>
      </c>
      <c r="F22" s="65">
        <f>VLOOKUP($A22,'Return Data'!$B$7:$R$2700,11,0)</f>
        <v>48.289700000000003</v>
      </c>
      <c r="G22" s="66">
        <f t="shared" ref="G22:G30" si="7">RANK(F22,F$8:F$30,0)</f>
        <v>2</v>
      </c>
      <c r="H22" s="65">
        <f>VLOOKUP($A22,'Return Data'!$B$7:$R$2700,12,0)</f>
        <v>4.0696000000000003</v>
      </c>
      <c r="I22" s="66">
        <f t="shared" ref="I22:I30" si="8">RANK(H22,H$8:H$30,0)</f>
        <v>9</v>
      </c>
      <c r="J22" s="65">
        <f>VLOOKUP($A22,'Return Data'!$B$7:$R$2700,13,0)</f>
        <v>16.312000000000001</v>
      </c>
      <c r="K22" s="66">
        <f t="shared" ref="K22:K30" si="9">RANK(J22,J$8:J$30,0)</f>
        <v>8</v>
      </c>
      <c r="L22" s="65">
        <f>VLOOKUP($A22,'Return Data'!$B$7:$R$2700,17,0)</f>
        <v>9.4563000000000006</v>
      </c>
      <c r="M22" s="66">
        <f>RANK(L22,L$8:L$30,0)</f>
        <v>4</v>
      </c>
      <c r="N22" s="65">
        <f>VLOOKUP($A22,'Return Data'!$B$7:$R$2700,14,0)</f>
        <v>1.9106000000000001</v>
      </c>
      <c r="O22" s="66">
        <f>RANK(N22,N$8:N$30,0)</f>
        <v>4</v>
      </c>
      <c r="P22" s="65">
        <f>VLOOKUP($A22,'Return Data'!$B$7:$R$2700,15,0)</f>
        <v>8.4751999999999992</v>
      </c>
      <c r="Q22" s="66">
        <f>RANK(P22,P$8:P$30,0)</f>
        <v>4</v>
      </c>
      <c r="R22" s="65">
        <f>VLOOKUP($A22,'Return Data'!$B$7:$R$2700,16,0)</f>
        <v>14.196400000000001</v>
      </c>
      <c r="S22" s="67">
        <f t="shared" si="4"/>
        <v>7</v>
      </c>
    </row>
    <row r="23" spans="1:19" x14ac:dyDescent="0.3">
      <c r="A23" s="63" t="s">
        <v>1569</v>
      </c>
      <c r="B23" s="64">
        <f>VLOOKUP($A23,'Return Data'!$B$7:$R$2700,3,0)</f>
        <v>44118</v>
      </c>
      <c r="C23" s="65">
        <f>VLOOKUP($A23,'Return Data'!$B$7:$R$2700,4,0)</f>
        <v>21.811</v>
      </c>
      <c r="D23" s="65">
        <f>VLOOKUP($A23,'Return Data'!$B$7:$R$2700,10,0)</f>
        <v>16.542899999999999</v>
      </c>
      <c r="E23" s="66">
        <f t="shared" si="0"/>
        <v>19</v>
      </c>
      <c r="F23" s="65">
        <f>VLOOKUP($A23,'Return Data'!$B$7:$R$2700,11,0)</f>
        <v>36.242100000000001</v>
      </c>
      <c r="G23" s="66">
        <f t="shared" si="7"/>
        <v>17</v>
      </c>
      <c r="H23" s="65">
        <f>VLOOKUP($A23,'Return Data'!$B$7:$R$2700,12,0)</f>
        <v>-7.9043999999999999</v>
      </c>
      <c r="I23" s="66">
        <f t="shared" si="8"/>
        <v>20</v>
      </c>
      <c r="J23" s="65">
        <f>VLOOKUP($A23,'Return Data'!$B$7:$R$2700,13,0)</f>
        <v>-0.15559999999999999</v>
      </c>
      <c r="K23" s="66">
        <f t="shared" si="9"/>
        <v>20</v>
      </c>
      <c r="L23" s="65">
        <f>VLOOKUP($A23,'Return Data'!$B$7:$R$2700,17,0)</f>
        <v>-4.6211000000000002</v>
      </c>
      <c r="M23" s="66">
        <f>RANK(L23,L$8:L$30,0)</f>
        <v>14</v>
      </c>
      <c r="N23" s="65">
        <f>VLOOKUP($A23,'Return Data'!$B$7:$R$2700,14,0)</f>
        <v>-5.3741000000000003</v>
      </c>
      <c r="O23" s="66">
        <f>RANK(N23,N$8:N$30,0)</f>
        <v>11</v>
      </c>
      <c r="P23" s="65">
        <f>VLOOKUP($A23,'Return Data'!$B$7:$R$2700,15,0)</f>
        <v>7.8593999999999999</v>
      </c>
      <c r="Q23" s="66">
        <f>RANK(P23,P$8:P$30,0)</f>
        <v>6</v>
      </c>
      <c r="R23" s="65">
        <f>VLOOKUP($A23,'Return Data'!$B$7:$R$2700,16,0)</f>
        <v>12.893800000000001</v>
      </c>
      <c r="S23" s="67">
        <f t="shared" si="4"/>
        <v>11</v>
      </c>
    </row>
    <row r="24" spans="1:19" x14ac:dyDescent="0.3">
      <c r="A24" s="63" t="s">
        <v>1570</v>
      </c>
      <c r="B24" s="64">
        <f>VLOOKUP($A24,'Return Data'!$B$7:$R$2700,3,0)</f>
        <v>44118</v>
      </c>
      <c r="C24" s="65">
        <f>VLOOKUP($A24,'Return Data'!$B$7:$R$2700,4,0)</f>
        <v>41.394100000000002</v>
      </c>
      <c r="D24" s="65">
        <f>VLOOKUP($A24,'Return Data'!$B$7:$R$2700,10,0)</f>
        <v>17.6935</v>
      </c>
      <c r="E24" s="66">
        <f t="shared" si="0"/>
        <v>14</v>
      </c>
      <c r="F24" s="65">
        <f>VLOOKUP($A24,'Return Data'!$B$7:$R$2700,11,0)</f>
        <v>41.763500000000001</v>
      </c>
      <c r="G24" s="66">
        <f t="shared" si="7"/>
        <v>11</v>
      </c>
      <c r="H24" s="65">
        <f>VLOOKUP($A24,'Return Data'!$B$7:$R$2700,12,0)</f>
        <v>1.4509000000000001</v>
      </c>
      <c r="I24" s="66">
        <f t="shared" si="8"/>
        <v>12</v>
      </c>
      <c r="J24" s="65">
        <f>VLOOKUP($A24,'Return Data'!$B$7:$R$2700,13,0)</f>
        <v>13.582800000000001</v>
      </c>
      <c r="K24" s="66">
        <f t="shared" si="9"/>
        <v>10</v>
      </c>
      <c r="L24" s="65">
        <f>VLOOKUP($A24,'Return Data'!$B$7:$R$2700,17,0)</f>
        <v>3.2444999999999999</v>
      </c>
      <c r="M24" s="66">
        <f>RANK(L24,L$8:L$30,0)</f>
        <v>8</v>
      </c>
      <c r="N24" s="65">
        <f>VLOOKUP($A24,'Return Data'!$B$7:$R$2700,14,0)</f>
        <v>0.2616</v>
      </c>
      <c r="O24" s="66">
        <f>RANK(N24,N$8:N$30,0)</f>
        <v>6</v>
      </c>
      <c r="P24" s="65">
        <f>VLOOKUP($A24,'Return Data'!$B$7:$R$2700,15,0)</f>
        <v>9.6411999999999995</v>
      </c>
      <c r="Q24" s="66">
        <f>RANK(P24,P$8:P$30,0)</f>
        <v>3</v>
      </c>
      <c r="R24" s="65">
        <f>VLOOKUP($A24,'Return Data'!$B$7:$R$2700,16,0)</f>
        <v>15.126200000000001</v>
      </c>
      <c r="S24" s="67">
        <f t="shared" si="4"/>
        <v>5</v>
      </c>
    </row>
    <row r="25" spans="1:19" x14ac:dyDescent="0.3">
      <c r="A25" s="63" t="s">
        <v>1573</v>
      </c>
      <c r="B25" s="64">
        <f>VLOOKUP($A25,'Return Data'!$B$7:$R$2700,3,0)</f>
        <v>44118</v>
      </c>
      <c r="C25" s="65">
        <f>VLOOKUP($A25,'Return Data'!$B$7:$R$2700,4,0)</f>
        <v>11.92</v>
      </c>
      <c r="D25" s="65">
        <f>VLOOKUP($A25,'Return Data'!$B$7:$R$2700,10,0)</f>
        <v>18.136800000000001</v>
      </c>
      <c r="E25" s="66">
        <f t="shared" si="0"/>
        <v>13</v>
      </c>
      <c r="F25" s="65">
        <f>VLOOKUP($A25,'Return Data'!$B$7:$R$2700,11,0)</f>
        <v>44.660200000000003</v>
      </c>
      <c r="G25" s="66">
        <f t="shared" si="7"/>
        <v>7</v>
      </c>
      <c r="H25" s="65">
        <f>VLOOKUP($A25,'Return Data'!$B$7:$R$2700,12,0)</f>
        <v>11.090400000000001</v>
      </c>
      <c r="I25" s="66">
        <f t="shared" si="8"/>
        <v>4</v>
      </c>
      <c r="J25" s="65">
        <f>VLOOKUP($A25,'Return Data'!$B$7:$R$2700,13,0)</f>
        <v>25.473700000000001</v>
      </c>
      <c r="K25" s="66">
        <f t="shared" si="9"/>
        <v>4</v>
      </c>
      <c r="L25" s="65"/>
      <c r="M25" s="66"/>
      <c r="N25" s="65"/>
      <c r="O25" s="66"/>
      <c r="P25" s="65"/>
      <c r="Q25" s="66"/>
      <c r="R25" s="65">
        <f>VLOOKUP($A25,'Return Data'!$B$7:$R$2700,16,0)</f>
        <v>13.120200000000001</v>
      </c>
      <c r="S25" s="67">
        <f t="shared" si="4"/>
        <v>10</v>
      </c>
    </row>
    <row r="26" spans="1:19" x14ac:dyDescent="0.3">
      <c r="A26" s="63" t="s">
        <v>1574</v>
      </c>
      <c r="B26" s="64">
        <f>VLOOKUP($A26,'Return Data'!$B$7:$R$2700,3,0)</f>
        <v>44118</v>
      </c>
      <c r="C26" s="65">
        <f>VLOOKUP($A26,'Return Data'!$B$7:$R$2700,4,0)</f>
        <v>68.217592298170104</v>
      </c>
      <c r="D26" s="65">
        <f>VLOOKUP($A26,'Return Data'!$B$7:$R$2700,10,0)</f>
        <v>39.076300000000003</v>
      </c>
      <c r="E26" s="66">
        <f t="shared" si="0"/>
        <v>1</v>
      </c>
      <c r="F26" s="65">
        <f>VLOOKUP($A26,'Return Data'!$B$7:$R$2700,11,0)</f>
        <v>81.292900000000003</v>
      </c>
      <c r="G26" s="66">
        <f t="shared" si="7"/>
        <v>1</v>
      </c>
      <c r="H26" s="65">
        <f>VLOOKUP($A26,'Return Data'!$B$7:$R$2700,12,0)</f>
        <v>41.467199999999998</v>
      </c>
      <c r="I26" s="66">
        <f t="shared" si="8"/>
        <v>1</v>
      </c>
      <c r="J26" s="65">
        <f>VLOOKUP($A26,'Return Data'!$B$7:$R$2700,13,0)</f>
        <v>59.301000000000002</v>
      </c>
      <c r="K26" s="66">
        <f t="shared" si="9"/>
        <v>1</v>
      </c>
      <c r="L26" s="65">
        <f>VLOOKUP($A26,'Return Data'!$B$7:$R$2700,17,0)</f>
        <v>9.6390999999999991</v>
      </c>
      <c r="M26" s="66">
        <f>RANK(L26,L$8:L$30,0)</f>
        <v>2</v>
      </c>
      <c r="N26" s="65">
        <f>VLOOKUP($A26,'Return Data'!$B$7:$R$2700,14,0)</f>
        <v>5.9382999999999999</v>
      </c>
      <c r="O26" s="66">
        <f>RANK(N26,N$8:N$30,0)</f>
        <v>2</v>
      </c>
      <c r="P26" s="65">
        <f>VLOOKUP($A26,'Return Data'!$B$7:$R$2700,15,0)</f>
        <v>6.8133999999999997</v>
      </c>
      <c r="Q26" s="66">
        <f>RANK(P26,P$8:P$30,0)</f>
        <v>8</v>
      </c>
      <c r="R26" s="65">
        <f>VLOOKUP($A26,'Return Data'!$B$7:$R$2700,16,0)</f>
        <v>8.3253000000000004</v>
      </c>
      <c r="S26" s="67">
        <f t="shared" si="4"/>
        <v>17</v>
      </c>
    </row>
    <row r="27" spans="1:19" x14ac:dyDescent="0.3">
      <c r="A27" s="63" t="s">
        <v>1577</v>
      </c>
      <c r="B27" s="64">
        <f>VLOOKUP($A27,'Return Data'!$B$7:$R$2700,3,0)</f>
        <v>44118</v>
      </c>
      <c r="C27" s="65">
        <f>VLOOKUP($A27,'Return Data'!$B$7:$R$2700,4,0)</f>
        <v>58.155000000000001</v>
      </c>
      <c r="D27" s="65">
        <f>VLOOKUP($A27,'Return Data'!$B$7:$R$2700,10,0)</f>
        <v>16.674299999999999</v>
      </c>
      <c r="E27" s="66">
        <f t="shared" si="0"/>
        <v>18</v>
      </c>
      <c r="F27" s="65">
        <f>VLOOKUP($A27,'Return Data'!$B$7:$R$2700,11,0)</f>
        <v>36.030999999999999</v>
      </c>
      <c r="G27" s="66">
        <f t="shared" si="7"/>
        <v>18</v>
      </c>
      <c r="H27" s="65">
        <f>VLOOKUP($A27,'Return Data'!$B$7:$R$2700,12,0)</f>
        <v>6.0876000000000001</v>
      </c>
      <c r="I27" s="66">
        <f t="shared" si="8"/>
        <v>7</v>
      </c>
      <c r="J27" s="65">
        <f>VLOOKUP($A27,'Return Data'!$B$7:$R$2700,13,0)</f>
        <v>14.0661</v>
      </c>
      <c r="K27" s="66">
        <f t="shared" si="9"/>
        <v>9</v>
      </c>
      <c r="L27" s="65">
        <f>VLOOKUP($A27,'Return Data'!$B$7:$R$2700,17,0)</f>
        <v>9.3262999999999998</v>
      </c>
      <c r="M27" s="66">
        <f>RANK(L27,L$8:L$30,0)</f>
        <v>5</v>
      </c>
      <c r="N27" s="65">
        <f>VLOOKUP($A27,'Return Data'!$B$7:$R$2700,14,0)</f>
        <v>4.157</v>
      </c>
      <c r="O27" s="66">
        <f>RANK(N27,N$8:N$30,0)</f>
        <v>3</v>
      </c>
      <c r="P27" s="65">
        <f>VLOOKUP($A27,'Return Data'!$B$7:$R$2700,15,0)</f>
        <v>12.694000000000001</v>
      </c>
      <c r="Q27" s="66">
        <f>RANK(P27,P$8:P$30,0)</f>
        <v>1</v>
      </c>
      <c r="R27" s="65">
        <f>VLOOKUP($A27,'Return Data'!$B$7:$R$2700,16,0)</f>
        <v>17.180700000000002</v>
      </c>
      <c r="S27" s="67">
        <f t="shared" si="4"/>
        <v>4</v>
      </c>
    </row>
    <row r="28" spans="1:19" x14ac:dyDescent="0.3">
      <c r="A28" s="63" t="s">
        <v>1578</v>
      </c>
      <c r="B28" s="64">
        <f>VLOOKUP($A28,'Return Data'!$B$7:$R$2700,3,0)</f>
        <v>44118</v>
      </c>
      <c r="C28" s="65">
        <f>VLOOKUP($A28,'Return Data'!$B$7:$R$2700,4,0)</f>
        <v>78.348399999999998</v>
      </c>
      <c r="D28" s="65">
        <f>VLOOKUP($A28,'Return Data'!$B$7:$R$2700,10,0)</f>
        <v>20.1235</v>
      </c>
      <c r="E28" s="66">
        <f t="shared" si="0"/>
        <v>8</v>
      </c>
      <c r="F28" s="65">
        <f>VLOOKUP($A28,'Return Data'!$B$7:$R$2700,11,0)</f>
        <v>39.644300000000001</v>
      </c>
      <c r="G28" s="66">
        <f t="shared" si="7"/>
        <v>14</v>
      </c>
      <c r="H28" s="65">
        <f>VLOOKUP($A28,'Return Data'!$B$7:$R$2700,12,0)</f>
        <v>-2.1968000000000001</v>
      </c>
      <c r="I28" s="66">
        <f t="shared" si="8"/>
        <v>15</v>
      </c>
      <c r="J28" s="65">
        <f>VLOOKUP($A28,'Return Data'!$B$7:$R$2700,13,0)</f>
        <v>10.152799999999999</v>
      </c>
      <c r="K28" s="66">
        <f t="shared" si="9"/>
        <v>13</v>
      </c>
      <c r="L28" s="65">
        <f>VLOOKUP($A28,'Return Data'!$B$7:$R$2700,17,0)</f>
        <v>0.70940000000000003</v>
      </c>
      <c r="M28" s="66">
        <f>RANK(L28,L$8:L$30,0)</f>
        <v>10</v>
      </c>
      <c r="N28" s="65">
        <f>VLOOKUP($A28,'Return Data'!$B$7:$R$2700,14,0)</f>
        <v>-7.4455999999999998</v>
      </c>
      <c r="O28" s="66">
        <f>RANK(N28,N$8:N$30,0)</f>
        <v>14</v>
      </c>
      <c r="P28" s="65">
        <f>VLOOKUP($A28,'Return Data'!$B$7:$R$2700,15,0)</f>
        <v>1.9309000000000001</v>
      </c>
      <c r="Q28" s="66">
        <f>RANK(P28,P$8:P$30,0)</f>
        <v>14</v>
      </c>
      <c r="R28" s="65">
        <f>VLOOKUP($A28,'Return Data'!$B$7:$R$2700,16,0)</f>
        <v>14.0379</v>
      </c>
      <c r="S28" s="67">
        <f t="shared" si="4"/>
        <v>8</v>
      </c>
    </row>
    <row r="29" spans="1:19" x14ac:dyDescent="0.3">
      <c r="A29" s="63" t="s">
        <v>1581</v>
      </c>
      <c r="B29" s="64">
        <f>VLOOKUP($A29,'Return Data'!$B$7:$R$2700,3,0)</f>
        <v>44118</v>
      </c>
      <c r="C29" s="65">
        <f>VLOOKUP($A29,'Return Data'!$B$7:$R$2700,4,0)</f>
        <v>10.8675</v>
      </c>
      <c r="D29" s="65">
        <f>VLOOKUP($A29,'Return Data'!$B$7:$R$2700,10,0)</f>
        <v>11.655099999999999</v>
      </c>
      <c r="E29" s="66">
        <f t="shared" si="0"/>
        <v>23</v>
      </c>
      <c r="F29" s="65">
        <f>VLOOKUP($A29,'Return Data'!$B$7:$R$2700,11,0)</f>
        <v>33.1753</v>
      </c>
      <c r="G29" s="66">
        <f t="shared" si="7"/>
        <v>21</v>
      </c>
      <c r="H29" s="65">
        <f>VLOOKUP($A29,'Return Data'!$B$7:$R$2700,12,0)</f>
        <v>-1.2888999999999999</v>
      </c>
      <c r="I29" s="66">
        <f t="shared" si="8"/>
        <v>14</v>
      </c>
      <c r="J29" s="65">
        <f>VLOOKUP($A29,'Return Data'!$B$7:$R$2700,13,0)</f>
        <v>9.4962</v>
      </c>
      <c r="K29" s="66">
        <f t="shared" si="9"/>
        <v>14</v>
      </c>
      <c r="L29" s="65"/>
      <c r="M29" s="66"/>
      <c r="N29" s="65"/>
      <c r="O29" s="66"/>
      <c r="P29" s="65"/>
      <c r="Q29" s="66"/>
      <c r="R29" s="65">
        <f>VLOOKUP($A29,'Return Data'!$B$7:$R$2700,16,0)</f>
        <v>4.4203999999999999</v>
      </c>
      <c r="S29" s="67">
        <f t="shared" si="4"/>
        <v>21</v>
      </c>
    </row>
    <row r="30" spans="1:19" x14ac:dyDescent="0.3">
      <c r="A30" s="63" t="s">
        <v>1583</v>
      </c>
      <c r="B30" s="64">
        <f>VLOOKUP($A30,'Return Data'!$B$7:$R$2700,3,0)</f>
        <v>44118</v>
      </c>
      <c r="C30" s="65">
        <f>VLOOKUP($A30,'Return Data'!$B$7:$R$2700,4,0)</f>
        <v>16</v>
      </c>
      <c r="D30" s="65">
        <f>VLOOKUP($A30,'Return Data'!$B$7:$R$2700,10,0)</f>
        <v>24.610600000000002</v>
      </c>
      <c r="E30" s="66">
        <f t="shared" si="0"/>
        <v>3</v>
      </c>
      <c r="F30" s="65">
        <f>VLOOKUP($A30,'Return Data'!$B$7:$R$2700,11,0)</f>
        <v>41.969799999999999</v>
      </c>
      <c r="G30" s="66">
        <f t="shared" si="7"/>
        <v>10</v>
      </c>
      <c r="H30" s="65">
        <f>VLOOKUP($A30,'Return Data'!$B$7:$R$2700,12,0)</f>
        <v>8.7695000000000007</v>
      </c>
      <c r="I30" s="66">
        <f t="shared" si="8"/>
        <v>5</v>
      </c>
      <c r="J30" s="65">
        <f>VLOOKUP($A30,'Return Data'!$B$7:$R$2700,13,0)</f>
        <v>20.663699999999999</v>
      </c>
      <c r="K30" s="66">
        <f t="shared" si="9"/>
        <v>6</v>
      </c>
      <c r="L30" s="65">
        <f>VLOOKUP($A30,'Return Data'!$B$7:$R$2700,17,0)</f>
        <v>9.5581999999999994</v>
      </c>
      <c r="M30" s="66">
        <f>RANK(L30,L$8:L$30,0)</f>
        <v>3</v>
      </c>
      <c r="N30" s="65">
        <f>VLOOKUP($A30,'Return Data'!$B$7:$R$2700,14,0)</f>
        <v>1.1271</v>
      </c>
      <c r="O30" s="66">
        <f>RANK(N30,N$8:N$30,0)</f>
        <v>5</v>
      </c>
      <c r="P30" s="65">
        <f>VLOOKUP($A30,'Return Data'!$B$7:$R$2700,15,0)</f>
        <v>5.5838000000000001</v>
      </c>
      <c r="Q30" s="66">
        <f>RANK(P30,P$8:P$30,0)</f>
        <v>9</v>
      </c>
      <c r="R30" s="65">
        <f>VLOOKUP($A30,'Return Data'!$B$7:$R$2700,16,0)</f>
        <v>7.6816000000000004</v>
      </c>
      <c r="S30" s="67">
        <f t="shared" si="4"/>
        <v>18</v>
      </c>
    </row>
    <row r="31" spans="1:19" x14ac:dyDescent="0.3">
      <c r="A31" s="69"/>
      <c r="B31" s="70"/>
      <c r="C31" s="70"/>
      <c r="D31" s="71"/>
      <c r="E31" s="70"/>
      <c r="F31" s="71"/>
      <c r="G31" s="70"/>
      <c r="H31" s="71"/>
      <c r="I31" s="70"/>
      <c r="J31" s="71"/>
      <c r="K31" s="70"/>
      <c r="L31" s="71"/>
      <c r="M31" s="70"/>
      <c r="N31" s="71"/>
      <c r="O31" s="70"/>
      <c r="P31" s="71"/>
      <c r="Q31" s="70"/>
      <c r="R31" s="71"/>
      <c r="S31" s="72"/>
    </row>
    <row r="32" spans="1:19" x14ac:dyDescent="0.3">
      <c r="A32" s="73" t="s">
        <v>27</v>
      </c>
      <c r="B32" s="74"/>
      <c r="C32" s="74"/>
      <c r="D32" s="75">
        <f>AVERAGE(D8:D30)</f>
        <v>19.448413043478258</v>
      </c>
      <c r="E32" s="74"/>
      <c r="F32" s="75">
        <f>AVERAGE(F8:F30)</f>
        <v>41.862969565217398</v>
      </c>
      <c r="G32" s="74"/>
      <c r="H32" s="75">
        <f>AVERAGE(H8:H30)</f>
        <v>4.3789190476190463</v>
      </c>
      <c r="I32" s="74"/>
      <c r="J32" s="75">
        <f>AVERAGE(J8:J30)</f>
        <v>15.217690476190477</v>
      </c>
      <c r="K32" s="74"/>
      <c r="L32" s="75">
        <f>AVERAGE(L8:L30)</f>
        <v>3.9035133333333336</v>
      </c>
      <c r="M32" s="74"/>
      <c r="N32" s="75">
        <f>AVERAGE(N8:N30)</f>
        <v>-1.3910866666666666</v>
      </c>
      <c r="O32" s="74"/>
      <c r="P32" s="75">
        <f>AVERAGE(P8:P30)</f>
        <v>6.8478571428571424</v>
      </c>
      <c r="Q32" s="74"/>
      <c r="R32" s="75">
        <f>AVERAGE(R8:R30)</f>
        <v>11.021152173913046</v>
      </c>
      <c r="S32" s="76"/>
    </row>
    <row r="33" spans="1:19" x14ac:dyDescent="0.3">
      <c r="A33" s="73" t="s">
        <v>28</v>
      </c>
      <c r="B33" s="74"/>
      <c r="C33" s="74"/>
      <c r="D33" s="75">
        <f>MIN(D8:D30)</f>
        <v>11.655099999999999</v>
      </c>
      <c r="E33" s="74"/>
      <c r="F33" s="75">
        <f>MIN(F8:F30)</f>
        <v>31.344999999999999</v>
      </c>
      <c r="G33" s="74"/>
      <c r="H33" s="75">
        <f>MIN(H8:H30)</f>
        <v>-8.4633000000000003</v>
      </c>
      <c r="I33" s="74"/>
      <c r="J33" s="75">
        <f>MIN(J8:J30)</f>
        <v>-1.5561</v>
      </c>
      <c r="K33" s="74"/>
      <c r="L33" s="75">
        <f>MIN(L8:L30)</f>
        <v>-4.8632</v>
      </c>
      <c r="M33" s="74"/>
      <c r="N33" s="75">
        <f>MIN(N8:N30)</f>
        <v>-9.3745999999999992</v>
      </c>
      <c r="O33" s="74"/>
      <c r="P33" s="75">
        <f>MIN(P8:P30)</f>
        <v>1.9309000000000001</v>
      </c>
      <c r="Q33" s="74"/>
      <c r="R33" s="75">
        <f>MIN(R8:R30)</f>
        <v>-5.2549999999999999</v>
      </c>
      <c r="S33" s="76"/>
    </row>
    <row r="34" spans="1:19" ht="15" thickBot="1" x14ac:dyDescent="0.35">
      <c r="A34" s="77" t="s">
        <v>29</v>
      </c>
      <c r="B34" s="78"/>
      <c r="C34" s="78"/>
      <c r="D34" s="79">
        <f>MAX(D8:D30)</f>
        <v>39.076300000000003</v>
      </c>
      <c r="E34" s="78"/>
      <c r="F34" s="79">
        <f>MAX(F8:F30)</f>
        <v>81.292900000000003</v>
      </c>
      <c r="G34" s="78"/>
      <c r="H34" s="79">
        <f>MAX(H8:H30)</f>
        <v>41.467199999999998</v>
      </c>
      <c r="I34" s="78"/>
      <c r="J34" s="79">
        <f>MAX(J8:J30)</f>
        <v>59.301000000000002</v>
      </c>
      <c r="K34" s="78"/>
      <c r="L34" s="79">
        <f>MAX(L8:L30)</f>
        <v>16.046700000000001</v>
      </c>
      <c r="M34" s="78"/>
      <c r="N34" s="79">
        <f>MAX(N8:N30)</f>
        <v>8.2573000000000008</v>
      </c>
      <c r="O34" s="78"/>
      <c r="P34" s="79">
        <f>MAX(P8:P30)</f>
        <v>12.694000000000001</v>
      </c>
      <c r="Q34" s="78"/>
      <c r="R34" s="79">
        <f>MAX(R8:R30)</f>
        <v>24.5</v>
      </c>
      <c r="S34" s="80"/>
    </row>
    <row r="35" spans="1:19" x14ac:dyDescent="0.3">
      <c r="A35" s="112" t="s">
        <v>433</v>
      </c>
    </row>
    <row r="36" spans="1:19" x14ac:dyDescent="0.3">
      <c r="A36" s="14" t="s">
        <v>340</v>
      </c>
    </row>
  </sheetData>
  <sheetProtection algorithmName="SHA-512" hashValue="Dq4Am4w8gWX8hUT3k6Fmex2giJVhn+pq7auNZSE0YrCZLb7qjzGoN47SrIrGCCnhXH+f67Qn9SwEegBk3y7GIQ==" saltValue="fXAQr416SI1mr0XFxwHIH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A86872E3-F836-4CF8-AE37-078AB82F4DE7}"/>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413DA5-4A16-423F-B6FD-7B38141EC73F}">
  <sheetPr codeName="Sheet39"/>
  <dimension ref="A1:T3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8" t="s">
        <v>347</v>
      </c>
    </row>
    <row r="3" spans="1:20" ht="15" thickBot="1" x14ac:dyDescent="0.35">
      <c r="A3" s="149"/>
    </row>
    <row r="4" spans="1:20" ht="15" thickBot="1" x14ac:dyDescent="0.35"/>
    <row r="5" spans="1:20" x14ac:dyDescent="0.3">
      <c r="A5" s="29" t="s">
        <v>1657</v>
      </c>
      <c r="B5" s="146" t="s">
        <v>8</v>
      </c>
      <c r="C5" s="146" t="s">
        <v>9</v>
      </c>
      <c r="D5" s="152" t="s">
        <v>1</v>
      </c>
      <c r="E5" s="152"/>
      <c r="F5" s="152" t="s">
        <v>2</v>
      </c>
      <c r="G5" s="152"/>
      <c r="H5" s="152" t="s">
        <v>3</v>
      </c>
      <c r="I5" s="152"/>
      <c r="J5" s="152" t="s">
        <v>4</v>
      </c>
      <c r="K5" s="152"/>
      <c r="L5" s="152" t="s">
        <v>382</v>
      </c>
      <c r="M5" s="152"/>
      <c r="N5" s="152" t="s">
        <v>5</v>
      </c>
      <c r="O5" s="152"/>
      <c r="P5" s="152" t="s">
        <v>6</v>
      </c>
      <c r="Q5" s="152"/>
      <c r="R5" s="150" t="s">
        <v>46</v>
      </c>
      <c r="S5" s="151"/>
      <c r="T5" s="12"/>
    </row>
    <row r="6" spans="1:20" x14ac:dyDescent="0.3">
      <c r="A6" s="17" t="s">
        <v>7</v>
      </c>
      <c r="B6" s="147"/>
      <c r="C6" s="147"/>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1186</v>
      </c>
      <c r="B8" s="64">
        <f>VLOOKUP($A8,'Return Data'!$B$7:$R$2700,3,0)</f>
        <v>44118</v>
      </c>
      <c r="C8" s="65">
        <f>VLOOKUP($A8,'Return Data'!$B$7:$R$2700,4,0)</f>
        <v>283.49</v>
      </c>
      <c r="D8" s="65">
        <f>VLOOKUP($A8,'Return Data'!$B$7:$R$2700,10,0)</f>
        <v>12.438000000000001</v>
      </c>
      <c r="E8" s="66">
        <f t="shared" ref="E8:E33" si="0">RANK(D8,D$8:D$33,0)</f>
        <v>17</v>
      </c>
      <c r="F8" s="65">
        <f>VLOOKUP($A8,'Return Data'!$B$7:$R$2700,11,0)</f>
        <v>32.0032</v>
      </c>
      <c r="G8" s="66">
        <f t="shared" ref="G8:G25" si="1">RANK(F8,F$8:F$33,0)</f>
        <v>15</v>
      </c>
      <c r="H8" s="65">
        <f>VLOOKUP($A8,'Return Data'!$B$7:$R$2700,12,0)</f>
        <v>-6.4328000000000003</v>
      </c>
      <c r="I8" s="66">
        <f t="shared" ref="I8:I25" si="2">RANK(H8,H$8:H$33,0)</f>
        <v>22</v>
      </c>
      <c r="J8" s="65">
        <f>VLOOKUP($A8,'Return Data'!$B$7:$R$2700,13,0)</f>
        <v>3.1736</v>
      </c>
      <c r="K8" s="66">
        <f t="shared" ref="K8:K21" si="3">RANK(J8,J$8:J$33,0)</f>
        <v>21</v>
      </c>
      <c r="L8" s="65">
        <f>VLOOKUP($A8,'Return Data'!$B$7:$R$2700,17,0)</f>
        <v>-8.9499999999999996E-2</v>
      </c>
      <c r="M8" s="66">
        <f t="shared" ref="M8:M21" si="4">RANK(L8,L$8:L$33,0)</f>
        <v>23</v>
      </c>
      <c r="N8" s="65">
        <f>VLOOKUP($A8,'Return Data'!$B$7:$R$2700,14,0)</f>
        <v>-4.4751000000000003</v>
      </c>
      <c r="O8" s="66">
        <f t="shared" ref="O8:O20" si="5">RANK(N8,N$8:N$33,0)</f>
        <v>22</v>
      </c>
      <c r="P8" s="65">
        <f>VLOOKUP($A8,'Return Data'!$B$7:$R$2700,15,0)</f>
        <v>4.7899000000000003</v>
      </c>
      <c r="Q8" s="66">
        <f t="shared" ref="Q8:Q16" si="6">RANK(P8,P$8:P$33,0)</f>
        <v>21</v>
      </c>
      <c r="R8" s="65">
        <f>VLOOKUP($A8,'Return Data'!$B$7:$R$2700,16,0)</f>
        <v>11.676399999999999</v>
      </c>
      <c r="S8" s="67">
        <f t="shared" ref="S8:S33" si="7">RANK(R8,R$8:R$33,0)</f>
        <v>21</v>
      </c>
    </row>
    <row r="9" spans="1:20" x14ac:dyDescent="0.3">
      <c r="A9" s="63" t="s">
        <v>1187</v>
      </c>
      <c r="B9" s="64">
        <f>VLOOKUP($A9,'Return Data'!$B$7:$R$2700,3,0)</f>
        <v>44118</v>
      </c>
      <c r="C9" s="65">
        <f>VLOOKUP($A9,'Return Data'!$B$7:$R$2700,4,0)</f>
        <v>46.78</v>
      </c>
      <c r="D9" s="65">
        <f>VLOOKUP($A9,'Return Data'!$B$7:$R$2700,10,0)</f>
        <v>12.3979</v>
      </c>
      <c r="E9" s="66">
        <f t="shared" si="0"/>
        <v>18</v>
      </c>
      <c r="F9" s="65">
        <f>VLOOKUP($A9,'Return Data'!$B$7:$R$2700,11,0)</f>
        <v>25.449200000000001</v>
      </c>
      <c r="G9" s="66">
        <f t="shared" si="1"/>
        <v>25</v>
      </c>
      <c r="H9" s="65">
        <f>VLOOKUP($A9,'Return Data'!$B$7:$R$2700,12,0)</f>
        <v>6.7061999999999999</v>
      </c>
      <c r="I9" s="66">
        <f t="shared" si="2"/>
        <v>6</v>
      </c>
      <c r="J9" s="65">
        <f>VLOOKUP($A9,'Return Data'!$B$7:$R$2700,13,0)</f>
        <v>13.9864</v>
      </c>
      <c r="K9" s="66">
        <f t="shared" si="3"/>
        <v>7</v>
      </c>
      <c r="L9" s="65">
        <f>VLOOKUP($A9,'Return Data'!$B$7:$R$2700,17,0)</f>
        <v>14.824999999999999</v>
      </c>
      <c r="M9" s="66">
        <f t="shared" si="4"/>
        <v>2</v>
      </c>
      <c r="N9" s="65">
        <f>VLOOKUP($A9,'Return Data'!$B$7:$R$2700,14,0)</f>
        <v>11.5847</v>
      </c>
      <c r="O9" s="66">
        <f t="shared" si="5"/>
        <v>1</v>
      </c>
      <c r="P9" s="65">
        <f>VLOOKUP($A9,'Return Data'!$B$7:$R$2700,15,0)</f>
        <v>12.074199999999999</v>
      </c>
      <c r="Q9" s="66">
        <f t="shared" si="6"/>
        <v>1</v>
      </c>
      <c r="R9" s="65">
        <f>VLOOKUP($A9,'Return Data'!$B$7:$R$2700,16,0)</f>
        <v>17.0884</v>
      </c>
      <c r="S9" s="67">
        <f t="shared" si="7"/>
        <v>2</v>
      </c>
    </row>
    <row r="10" spans="1:20" x14ac:dyDescent="0.3">
      <c r="A10" s="63" t="s">
        <v>1190</v>
      </c>
      <c r="B10" s="64">
        <f>VLOOKUP($A10,'Return Data'!$B$7:$R$2700,3,0)</f>
        <v>44118</v>
      </c>
      <c r="C10" s="65">
        <f>VLOOKUP($A10,'Return Data'!$B$7:$R$2700,4,0)</f>
        <v>10.32</v>
      </c>
      <c r="D10" s="65">
        <f>VLOOKUP($A10,'Return Data'!$B$7:$R$2700,10,0)</f>
        <v>13.1579</v>
      </c>
      <c r="E10" s="66">
        <f t="shared" si="0"/>
        <v>14</v>
      </c>
      <c r="F10" s="65">
        <f>VLOOKUP($A10,'Return Data'!$B$7:$R$2700,11,0)</f>
        <v>33.505800000000001</v>
      </c>
      <c r="G10" s="66">
        <f t="shared" si="1"/>
        <v>10</v>
      </c>
      <c r="H10" s="65">
        <f>VLOOKUP($A10,'Return Data'!$B$7:$R$2700,12,0)</f>
        <v>7.6120999999999999</v>
      </c>
      <c r="I10" s="66">
        <f t="shared" si="2"/>
        <v>5</v>
      </c>
      <c r="J10" s="65">
        <f>VLOOKUP($A10,'Return Data'!$B$7:$R$2700,13,0)</f>
        <v>13.907299999999999</v>
      </c>
      <c r="K10" s="66">
        <f t="shared" si="3"/>
        <v>8</v>
      </c>
      <c r="L10" s="65">
        <f>VLOOKUP($A10,'Return Data'!$B$7:$R$2700,17,0)</f>
        <v>8.2571999999999992</v>
      </c>
      <c r="M10" s="66">
        <f t="shared" si="4"/>
        <v>12</v>
      </c>
      <c r="N10" s="65">
        <f>VLOOKUP($A10,'Return Data'!$B$7:$R$2700,14,0)</f>
        <v>2.3292000000000002</v>
      </c>
      <c r="O10" s="66">
        <f t="shared" si="5"/>
        <v>12</v>
      </c>
      <c r="P10" s="65">
        <f>VLOOKUP($A10,'Return Data'!$B$7:$R$2700,15,0)</f>
        <v>5.8611000000000004</v>
      </c>
      <c r="Q10" s="66">
        <f t="shared" si="6"/>
        <v>17</v>
      </c>
      <c r="R10" s="65">
        <f>VLOOKUP($A10,'Return Data'!$B$7:$R$2700,16,0)</f>
        <v>4.3265000000000002</v>
      </c>
      <c r="S10" s="67">
        <f t="shared" si="7"/>
        <v>23</v>
      </c>
    </row>
    <row r="11" spans="1:20" x14ac:dyDescent="0.3">
      <c r="A11" s="63" t="s">
        <v>1192</v>
      </c>
      <c r="B11" s="64">
        <f>VLOOKUP($A11,'Return Data'!$B$7:$R$2700,3,0)</f>
        <v>44118</v>
      </c>
      <c r="C11" s="65">
        <f>VLOOKUP($A11,'Return Data'!$B$7:$R$2700,4,0)</f>
        <v>37.886000000000003</v>
      </c>
      <c r="D11" s="65">
        <f>VLOOKUP($A11,'Return Data'!$B$7:$R$2700,10,0)</f>
        <v>12.4481</v>
      </c>
      <c r="E11" s="66">
        <f t="shared" si="0"/>
        <v>16</v>
      </c>
      <c r="F11" s="65">
        <f>VLOOKUP($A11,'Return Data'!$B$7:$R$2700,11,0)</f>
        <v>30.8444</v>
      </c>
      <c r="G11" s="66">
        <f t="shared" si="1"/>
        <v>19</v>
      </c>
      <c r="H11" s="65">
        <f>VLOOKUP($A11,'Return Data'!$B$7:$R$2700,12,0)</f>
        <v>0.77400000000000002</v>
      </c>
      <c r="I11" s="66">
        <f t="shared" si="2"/>
        <v>13</v>
      </c>
      <c r="J11" s="65">
        <f>VLOOKUP($A11,'Return Data'!$B$7:$R$2700,13,0)</f>
        <v>13.727399999999999</v>
      </c>
      <c r="K11" s="66">
        <f t="shared" si="3"/>
        <v>9</v>
      </c>
      <c r="L11" s="65">
        <f>VLOOKUP($A11,'Return Data'!$B$7:$R$2700,17,0)</f>
        <v>9.1713000000000005</v>
      </c>
      <c r="M11" s="66">
        <f t="shared" si="4"/>
        <v>10</v>
      </c>
      <c r="N11" s="65">
        <f>VLOOKUP($A11,'Return Data'!$B$7:$R$2700,14,0)</f>
        <v>0.50839999999999996</v>
      </c>
      <c r="O11" s="66">
        <f t="shared" si="5"/>
        <v>13</v>
      </c>
      <c r="P11" s="65">
        <f>VLOOKUP($A11,'Return Data'!$B$7:$R$2700,15,0)</f>
        <v>7.7469999999999999</v>
      </c>
      <c r="Q11" s="66">
        <f t="shared" si="6"/>
        <v>13</v>
      </c>
      <c r="R11" s="65">
        <f>VLOOKUP($A11,'Return Data'!$B$7:$R$2700,16,0)</f>
        <v>15.344200000000001</v>
      </c>
      <c r="S11" s="67">
        <f t="shared" si="7"/>
        <v>12</v>
      </c>
    </row>
    <row r="12" spans="1:20" x14ac:dyDescent="0.3">
      <c r="A12" s="63" t="s">
        <v>1193</v>
      </c>
      <c r="B12" s="64">
        <f>VLOOKUP($A12,'Return Data'!$B$7:$R$2700,3,0)</f>
        <v>44118</v>
      </c>
      <c r="C12" s="65">
        <f>VLOOKUP($A12,'Return Data'!$B$7:$R$2700,4,0)</f>
        <v>65.31</v>
      </c>
      <c r="D12" s="65">
        <f>VLOOKUP($A12,'Return Data'!$B$7:$R$2700,10,0)</f>
        <v>13.556900000000001</v>
      </c>
      <c r="E12" s="66">
        <f t="shared" si="0"/>
        <v>9</v>
      </c>
      <c r="F12" s="65">
        <f>VLOOKUP($A12,'Return Data'!$B$7:$R$2700,11,0)</f>
        <v>32.622599999999998</v>
      </c>
      <c r="G12" s="66">
        <f t="shared" si="1"/>
        <v>12</v>
      </c>
      <c r="H12" s="65">
        <f>VLOOKUP($A12,'Return Data'!$B$7:$R$2700,12,0)</f>
        <v>4.7995000000000001</v>
      </c>
      <c r="I12" s="66">
        <f t="shared" si="2"/>
        <v>8</v>
      </c>
      <c r="J12" s="65">
        <f>VLOOKUP($A12,'Return Data'!$B$7:$R$2700,13,0)</f>
        <v>16.660399999999999</v>
      </c>
      <c r="K12" s="66">
        <f t="shared" si="3"/>
        <v>5</v>
      </c>
      <c r="L12" s="65">
        <f>VLOOKUP($A12,'Return Data'!$B$7:$R$2700,17,0)</f>
        <v>13.356199999999999</v>
      </c>
      <c r="M12" s="66">
        <f t="shared" si="4"/>
        <v>3</v>
      </c>
      <c r="N12" s="65">
        <f>VLOOKUP($A12,'Return Data'!$B$7:$R$2700,14,0)</f>
        <v>4.9833999999999996</v>
      </c>
      <c r="O12" s="66">
        <f t="shared" si="5"/>
        <v>5</v>
      </c>
      <c r="P12" s="65">
        <f>VLOOKUP($A12,'Return Data'!$B$7:$R$2700,15,0)</f>
        <v>11.8314</v>
      </c>
      <c r="Q12" s="66">
        <f t="shared" si="6"/>
        <v>2</v>
      </c>
      <c r="R12" s="65">
        <f>VLOOKUP($A12,'Return Data'!$B$7:$R$2700,16,0)</f>
        <v>16.2727</v>
      </c>
      <c r="S12" s="67">
        <f t="shared" si="7"/>
        <v>7</v>
      </c>
    </row>
    <row r="13" spans="1:20" x14ac:dyDescent="0.3">
      <c r="A13" s="63" t="s">
        <v>1195</v>
      </c>
      <c r="B13" s="64">
        <f>VLOOKUP($A13,'Return Data'!$B$7:$R$2700,3,0)</f>
        <v>44118</v>
      </c>
      <c r="C13" s="65">
        <f>VLOOKUP($A13,'Return Data'!$B$7:$R$2700,4,0)</f>
        <v>30.768000000000001</v>
      </c>
      <c r="D13" s="65">
        <f>VLOOKUP($A13,'Return Data'!$B$7:$R$2700,10,0)</f>
        <v>14.848800000000001</v>
      </c>
      <c r="E13" s="66">
        <f t="shared" si="0"/>
        <v>4</v>
      </c>
      <c r="F13" s="65">
        <f>VLOOKUP($A13,'Return Data'!$B$7:$R$2700,11,0)</f>
        <v>34.976999999999997</v>
      </c>
      <c r="G13" s="66">
        <f t="shared" si="1"/>
        <v>7</v>
      </c>
      <c r="H13" s="65">
        <f>VLOOKUP($A13,'Return Data'!$B$7:$R$2700,12,0)</f>
        <v>3.4670999999999998</v>
      </c>
      <c r="I13" s="66">
        <f t="shared" si="2"/>
        <v>9</v>
      </c>
      <c r="J13" s="65">
        <f>VLOOKUP($A13,'Return Data'!$B$7:$R$2700,13,0)</f>
        <v>12.0589</v>
      </c>
      <c r="K13" s="66">
        <f t="shared" si="3"/>
        <v>11</v>
      </c>
      <c r="L13" s="65">
        <f>VLOOKUP($A13,'Return Data'!$B$7:$R$2700,17,0)</f>
        <v>8.9255999999999993</v>
      </c>
      <c r="M13" s="66">
        <f t="shared" si="4"/>
        <v>11</v>
      </c>
      <c r="N13" s="65">
        <f>VLOOKUP($A13,'Return Data'!$B$7:$R$2700,14,0)</f>
        <v>3.2747999999999999</v>
      </c>
      <c r="O13" s="66">
        <f t="shared" si="5"/>
        <v>9</v>
      </c>
      <c r="P13" s="65">
        <f>VLOOKUP($A13,'Return Data'!$B$7:$R$2700,15,0)</f>
        <v>8.7517999999999994</v>
      </c>
      <c r="Q13" s="66">
        <f t="shared" si="6"/>
        <v>8</v>
      </c>
      <c r="R13" s="65">
        <f>VLOOKUP($A13,'Return Data'!$B$7:$R$2700,16,0)</f>
        <v>16.793099999999999</v>
      </c>
      <c r="S13" s="67">
        <f t="shared" si="7"/>
        <v>5</v>
      </c>
    </row>
    <row r="14" spans="1:20" x14ac:dyDescent="0.3">
      <c r="A14" s="63" t="s">
        <v>1198</v>
      </c>
      <c r="B14" s="64">
        <f>VLOOKUP($A14,'Return Data'!$B$7:$R$2700,3,0)</f>
        <v>44118</v>
      </c>
      <c r="C14" s="65">
        <f>VLOOKUP($A14,'Return Data'!$B$7:$R$2700,4,0)</f>
        <v>994.13670000000002</v>
      </c>
      <c r="D14" s="65">
        <f>VLOOKUP($A14,'Return Data'!$B$7:$R$2700,10,0)</f>
        <v>9.7949999999999999</v>
      </c>
      <c r="E14" s="66">
        <f t="shared" si="0"/>
        <v>25</v>
      </c>
      <c r="F14" s="65">
        <f>VLOOKUP($A14,'Return Data'!$B$7:$R$2700,11,0)</f>
        <v>29.390599999999999</v>
      </c>
      <c r="G14" s="66">
        <f t="shared" si="1"/>
        <v>20</v>
      </c>
      <c r="H14" s="65">
        <f>VLOOKUP($A14,'Return Data'!$B$7:$R$2700,12,0)</f>
        <v>-6.0808</v>
      </c>
      <c r="I14" s="66">
        <f t="shared" si="2"/>
        <v>21</v>
      </c>
      <c r="J14" s="65">
        <f>VLOOKUP($A14,'Return Data'!$B$7:$R$2700,13,0)</f>
        <v>1.7524</v>
      </c>
      <c r="K14" s="66">
        <f t="shared" si="3"/>
        <v>22</v>
      </c>
      <c r="L14" s="65">
        <f>VLOOKUP($A14,'Return Data'!$B$7:$R$2700,17,0)</f>
        <v>3.319</v>
      </c>
      <c r="M14" s="66">
        <f t="shared" si="4"/>
        <v>20</v>
      </c>
      <c r="N14" s="65">
        <f>VLOOKUP($A14,'Return Data'!$B$7:$R$2700,14,0)</f>
        <v>0.36609999999999998</v>
      </c>
      <c r="O14" s="66">
        <f t="shared" si="5"/>
        <v>15</v>
      </c>
      <c r="P14" s="65">
        <f>VLOOKUP($A14,'Return Data'!$B$7:$R$2700,15,0)</f>
        <v>7.6962999999999999</v>
      </c>
      <c r="Q14" s="66">
        <f t="shared" si="6"/>
        <v>14</v>
      </c>
      <c r="R14" s="65">
        <f>VLOOKUP($A14,'Return Data'!$B$7:$R$2700,16,0)</f>
        <v>15.0678</v>
      </c>
      <c r="S14" s="67">
        <f t="shared" si="7"/>
        <v>13</v>
      </c>
    </row>
    <row r="15" spans="1:20" x14ac:dyDescent="0.3">
      <c r="A15" s="63" t="s">
        <v>1200</v>
      </c>
      <c r="B15" s="64">
        <f>VLOOKUP($A15,'Return Data'!$B$7:$R$2700,3,0)</f>
        <v>44118</v>
      </c>
      <c r="C15" s="65">
        <f>VLOOKUP($A15,'Return Data'!$B$7:$R$2700,4,0)</f>
        <v>57.584000000000003</v>
      </c>
      <c r="D15" s="65">
        <f>VLOOKUP($A15,'Return Data'!$B$7:$R$2700,10,0)</f>
        <v>12.2364</v>
      </c>
      <c r="E15" s="66">
        <f t="shared" si="0"/>
        <v>20</v>
      </c>
      <c r="F15" s="65">
        <f>VLOOKUP($A15,'Return Data'!$B$7:$R$2700,11,0)</f>
        <v>33.931899999999999</v>
      </c>
      <c r="G15" s="66">
        <f t="shared" si="1"/>
        <v>9</v>
      </c>
      <c r="H15" s="65">
        <f>VLOOKUP($A15,'Return Data'!$B$7:$R$2700,12,0)</f>
        <v>-1.1076999999999999</v>
      </c>
      <c r="I15" s="66">
        <f t="shared" si="2"/>
        <v>18</v>
      </c>
      <c r="J15" s="65">
        <f>VLOOKUP($A15,'Return Data'!$B$7:$R$2700,13,0)</f>
        <v>8.3097999999999992</v>
      </c>
      <c r="K15" s="66">
        <f t="shared" si="3"/>
        <v>18</v>
      </c>
      <c r="L15" s="65">
        <f>VLOOKUP($A15,'Return Data'!$B$7:$R$2700,17,0)</f>
        <v>4.1662999999999997</v>
      </c>
      <c r="M15" s="66">
        <f t="shared" si="4"/>
        <v>19</v>
      </c>
      <c r="N15" s="65">
        <f>VLOOKUP($A15,'Return Data'!$B$7:$R$2700,14,0)</f>
        <v>0.48070000000000002</v>
      </c>
      <c r="O15" s="66">
        <f t="shared" si="5"/>
        <v>14</v>
      </c>
      <c r="P15" s="65">
        <f>VLOOKUP($A15,'Return Data'!$B$7:$R$2700,15,0)</f>
        <v>8.4236000000000004</v>
      </c>
      <c r="Q15" s="66">
        <f t="shared" si="6"/>
        <v>9</v>
      </c>
      <c r="R15" s="65">
        <f>VLOOKUP($A15,'Return Data'!$B$7:$R$2700,16,0)</f>
        <v>15.5762</v>
      </c>
      <c r="S15" s="67">
        <f t="shared" si="7"/>
        <v>11</v>
      </c>
    </row>
    <row r="16" spans="1:20" x14ac:dyDescent="0.3">
      <c r="A16" s="63" t="s">
        <v>1202</v>
      </c>
      <c r="B16" s="64">
        <f>VLOOKUP($A16,'Return Data'!$B$7:$R$2700,3,0)</f>
        <v>44118</v>
      </c>
      <c r="C16" s="65">
        <f>VLOOKUP($A16,'Return Data'!$B$7:$R$2700,4,0)</f>
        <v>99.08</v>
      </c>
      <c r="D16" s="65">
        <f>VLOOKUP($A16,'Return Data'!$B$7:$R$2700,10,0)</f>
        <v>13.195499999999999</v>
      </c>
      <c r="E16" s="66">
        <f t="shared" si="0"/>
        <v>13</v>
      </c>
      <c r="F16" s="65">
        <f>VLOOKUP($A16,'Return Data'!$B$7:$R$2700,11,0)</f>
        <v>37.344099999999997</v>
      </c>
      <c r="G16" s="66">
        <f t="shared" si="1"/>
        <v>3</v>
      </c>
      <c r="H16" s="65">
        <f>VLOOKUP($A16,'Return Data'!$B$7:$R$2700,12,0)</f>
        <v>-4.2519999999999998</v>
      </c>
      <c r="I16" s="66">
        <f t="shared" si="2"/>
        <v>20</v>
      </c>
      <c r="J16" s="65">
        <f>VLOOKUP($A16,'Return Data'!$B$7:$R$2700,13,0)</f>
        <v>4.2838000000000003</v>
      </c>
      <c r="K16" s="66">
        <f t="shared" si="3"/>
        <v>20</v>
      </c>
      <c r="L16" s="65">
        <f>VLOOKUP($A16,'Return Data'!$B$7:$R$2700,17,0)</f>
        <v>2.7698999999999998</v>
      </c>
      <c r="M16" s="66">
        <f t="shared" si="4"/>
        <v>21</v>
      </c>
      <c r="N16" s="65">
        <f>VLOOKUP($A16,'Return Data'!$B$7:$R$2700,14,0)</f>
        <v>-0.69210000000000005</v>
      </c>
      <c r="O16" s="66">
        <f t="shared" si="5"/>
        <v>19</v>
      </c>
      <c r="P16" s="65">
        <f>VLOOKUP($A16,'Return Data'!$B$7:$R$2700,15,0)</f>
        <v>6.4798999999999998</v>
      </c>
      <c r="Q16" s="66">
        <f t="shared" si="6"/>
        <v>16</v>
      </c>
      <c r="R16" s="65">
        <f>VLOOKUP($A16,'Return Data'!$B$7:$R$2700,16,0)</f>
        <v>14.6716</v>
      </c>
      <c r="S16" s="67">
        <f t="shared" si="7"/>
        <v>14</v>
      </c>
    </row>
    <row r="17" spans="1:19" x14ac:dyDescent="0.3">
      <c r="A17" s="63" t="s">
        <v>1204</v>
      </c>
      <c r="B17" s="64">
        <f>VLOOKUP($A17,'Return Data'!$B$7:$R$2700,3,0)</f>
        <v>44118</v>
      </c>
      <c r="C17" s="65">
        <f>VLOOKUP($A17,'Return Data'!$B$7:$R$2700,4,0)</f>
        <v>11.61</v>
      </c>
      <c r="D17" s="65">
        <f>VLOOKUP($A17,'Return Data'!$B$7:$R$2700,10,0)</f>
        <v>11.8497</v>
      </c>
      <c r="E17" s="66">
        <f t="shared" si="0"/>
        <v>21</v>
      </c>
      <c r="F17" s="65">
        <f>VLOOKUP($A17,'Return Data'!$B$7:$R$2700,11,0)</f>
        <v>34.686799999999998</v>
      </c>
      <c r="G17" s="66">
        <f t="shared" si="1"/>
        <v>8</v>
      </c>
      <c r="H17" s="65">
        <f>VLOOKUP($A17,'Return Data'!$B$7:$R$2700,12,0)</f>
        <v>2.0211000000000001</v>
      </c>
      <c r="I17" s="66">
        <f t="shared" si="2"/>
        <v>10</v>
      </c>
      <c r="J17" s="65">
        <f>VLOOKUP($A17,'Return Data'!$B$7:$R$2700,13,0)</f>
        <v>10.0474</v>
      </c>
      <c r="K17" s="66">
        <f t="shared" si="3"/>
        <v>16</v>
      </c>
      <c r="L17" s="65">
        <f>VLOOKUP($A17,'Return Data'!$B$7:$R$2700,17,0)</f>
        <v>4.4401999999999999</v>
      </c>
      <c r="M17" s="66">
        <f t="shared" si="4"/>
        <v>17</v>
      </c>
      <c r="N17" s="65">
        <f>VLOOKUP($A17,'Return Data'!$B$7:$R$2700,14,0)</f>
        <v>-0.87290000000000001</v>
      </c>
      <c r="O17" s="66">
        <f t="shared" si="5"/>
        <v>20</v>
      </c>
      <c r="P17" s="65"/>
      <c r="Q17" s="66"/>
      <c r="R17" s="65">
        <f>VLOOKUP($A17,'Return Data'!$B$7:$R$2700,16,0)</f>
        <v>4.0938999999999997</v>
      </c>
      <c r="S17" s="67">
        <f t="shared" si="7"/>
        <v>25</v>
      </c>
    </row>
    <row r="18" spans="1:19" x14ac:dyDescent="0.3">
      <c r="A18" s="63" t="s">
        <v>1206</v>
      </c>
      <c r="B18" s="64">
        <f>VLOOKUP($A18,'Return Data'!$B$7:$R$2700,3,0)</f>
        <v>44118</v>
      </c>
      <c r="C18" s="65">
        <f>VLOOKUP($A18,'Return Data'!$B$7:$R$2700,4,0)</f>
        <v>60.07</v>
      </c>
      <c r="D18" s="65">
        <f>VLOOKUP($A18,'Return Data'!$B$7:$R$2700,10,0)</f>
        <v>12.6172</v>
      </c>
      <c r="E18" s="66">
        <f t="shared" si="0"/>
        <v>15</v>
      </c>
      <c r="F18" s="65">
        <f>VLOOKUP($A18,'Return Data'!$B$7:$R$2700,11,0)</f>
        <v>31.271899999999999</v>
      </c>
      <c r="G18" s="66">
        <f t="shared" si="1"/>
        <v>17</v>
      </c>
      <c r="H18" s="65">
        <f>VLOOKUP($A18,'Return Data'!$B$7:$R$2700,12,0)</f>
        <v>5.1093999999999999</v>
      </c>
      <c r="I18" s="66">
        <f t="shared" si="2"/>
        <v>7</v>
      </c>
      <c r="J18" s="65">
        <f>VLOOKUP($A18,'Return Data'!$B$7:$R$2700,13,0)</f>
        <v>15.0105</v>
      </c>
      <c r="K18" s="66">
        <f t="shared" si="3"/>
        <v>6</v>
      </c>
      <c r="L18" s="65">
        <f>VLOOKUP($A18,'Return Data'!$B$7:$R$2700,17,0)</f>
        <v>10.0395</v>
      </c>
      <c r="M18" s="66">
        <f t="shared" si="4"/>
        <v>7</v>
      </c>
      <c r="N18" s="65">
        <f>VLOOKUP($A18,'Return Data'!$B$7:$R$2700,14,0)</f>
        <v>6.7160000000000002</v>
      </c>
      <c r="O18" s="66">
        <f t="shared" si="5"/>
        <v>4</v>
      </c>
      <c r="P18" s="65">
        <f>VLOOKUP($A18,'Return Data'!$B$7:$R$2700,15,0)</f>
        <v>11.055</v>
      </c>
      <c r="Q18" s="66">
        <f>RANK(P18,P$8:P$33,0)</f>
        <v>3</v>
      </c>
      <c r="R18" s="65">
        <f>VLOOKUP($A18,'Return Data'!$B$7:$R$2700,16,0)</f>
        <v>17.027999999999999</v>
      </c>
      <c r="S18" s="67">
        <f t="shared" si="7"/>
        <v>3</v>
      </c>
    </row>
    <row r="19" spans="1:19" x14ac:dyDescent="0.3">
      <c r="A19" s="63" t="s">
        <v>1208</v>
      </c>
      <c r="B19" s="64">
        <f>VLOOKUP($A19,'Return Data'!$B$7:$R$2700,3,0)</f>
        <v>44118</v>
      </c>
      <c r="C19" s="65">
        <f>VLOOKUP($A19,'Return Data'!$B$7:$R$2700,4,0)</f>
        <v>44.957000000000001</v>
      </c>
      <c r="D19" s="65">
        <f>VLOOKUP($A19,'Return Data'!$B$7:$R$2700,10,0)</f>
        <v>13.5679</v>
      </c>
      <c r="E19" s="66">
        <f t="shared" si="0"/>
        <v>7</v>
      </c>
      <c r="F19" s="65">
        <f>VLOOKUP($A19,'Return Data'!$B$7:$R$2700,11,0)</f>
        <v>35.026299999999999</v>
      </c>
      <c r="G19" s="66">
        <f t="shared" si="1"/>
        <v>6</v>
      </c>
      <c r="H19" s="65">
        <f>VLOOKUP($A19,'Return Data'!$B$7:$R$2700,12,0)</f>
        <v>-1.2867</v>
      </c>
      <c r="I19" s="66">
        <f t="shared" si="2"/>
        <v>19</v>
      </c>
      <c r="J19" s="65">
        <f>VLOOKUP($A19,'Return Data'!$B$7:$R$2700,13,0)</f>
        <v>11.7</v>
      </c>
      <c r="K19" s="66">
        <f t="shared" si="3"/>
        <v>13</v>
      </c>
      <c r="L19" s="65">
        <f>VLOOKUP($A19,'Return Data'!$B$7:$R$2700,17,0)</f>
        <v>10.1633</v>
      </c>
      <c r="M19" s="66">
        <f t="shared" si="4"/>
        <v>5</v>
      </c>
      <c r="N19" s="65">
        <f>VLOOKUP($A19,'Return Data'!$B$7:$R$2700,14,0)</f>
        <v>3.5859000000000001</v>
      </c>
      <c r="O19" s="66">
        <f t="shared" si="5"/>
        <v>8</v>
      </c>
      <c r="P19" s="65">
        <f>VLOOKUP($A19,'Return Data'!$B$7:$R$2700,15,0)</f>
        <v>10.4903</v>
      </c>
      <c r="Q19" s="66">
        <f>RANK(P19,P$8:P$33,0)</f>
        <v>4</v>
      </c>
      <c r="R19" s="65">
        <f>VLOOKUP($A19,'Return Data'!$B$7:$R$2700,16,0)</f>
        <v>16.2499</v>
      </c>
      <c r="S19" s="67">
        <f t="shared" si="7"/>
        <v>8</v>
      </c>
    </row>
    <row r="20" spans="1:19" x14ac:dyDescent="0.3">
      <c r="A20" s="63" t="s">
        <v>1209</v>
      </c>
      <c r="B20" s="64">
        <f>VLOOKUP($A20,'Return Data'!$B$7:$R$2700,3,0)</f>
        <v>44118</v>
      </c>
      <c r="C20" s="65">
        <f>VLOOKUP($A20,'Return Data'!$B$7:$R$2700,4,0)</f>
        <v>145.69999999999999</v>
      </c>
      <c r="D20" s="65">
        <f>VLOOKUP($A20,'Return Data'!$B$7:$R$2700,10,0)</f>
        <v>13.2178</v>
      </c>
      <c r="E20" s="66">
        <f t="shared" si="0"/>
        <v>12</v>
      </c>
      <c r="F20" s="65">
        <f>VLOOKUP($A20,'Return Data'!$B$7:$R$2700,11,0)</f>
        <v>32.526800000000001</v>
      </c>
      <c r="G20" s="66">
        <f t="shared" si="1"/>
        <v>13</v>
      </c>
      <c r="H20" s="65">
        <f>VLOOKUP($A20,'Return Data'!$B$7:$R$2700,12,0)</f>
        <v>-9.6000000000000002E-2</v>
      </c>
      <c r="I20" s="66">
        <f t="shared" si="2"/>
        <v>16</v>
      </c>
      <c r="J20" s="65">
        <f>VLOOKUP($A20,'Return Data'!$B$7:$R$2700,13,0)</f>
        <v>10.605</v>
      </c>
      <c r="K20" s="66">
        <f t="shared" si="3"/>
        <v>15</v>
      </c>
      <c r="L20" s="65">
        <f>VLOOKUP($A20,'Return Data'!$B$7:$R$2700,17,0)</f>
        <v>5.0282</v>
      </c>
      <c r="M20" s="66">
        <f t="shared" si="4"/>
        <v>16</v>
      </c>
      <c r="N20" s="65">
        <f>VLOOKUP($A20,'Return Data'!$B$7:$R$2700,14,0)</f>
        <v>0.11210000000000001</v>
      </c>
      <c r="O20" s="66">
        <f t="shared" si="5"/>
        <v>16</v>
      </c>
      <c r="P20" s="65">
        <f>VLOOKUP($A20,'Return Data'!$B$7:$R$2700,15,0)</f>
        <v>9.9056999999999995</v>
      </c>
      <c r="Q20" s="66">
        <f>RANK(P20,P$8:P$33,0)</f>
        <v>6</v>
      </c>
      <c r="R20" s="65">
        <f>VLOOKUP($A20,'Return Data'!$B$7:$R$2700,16,0)</f>
        <v>17.007000000000001</v>
      </c>
      <c r="S20" s="67">
        <f t="shared" si="7"/>
        <v>4</v>
      </c>
    </row>
    <row r="21" spans="1:19" x14ac:dyDescent="0.3">
      <c r="A21" s="63" t="s">
        <v>1211</v>
      </c>
      <c r="B21" s="64">
        <f>VLOOKUP($A21,'Return Data'!$B$7:$R$2700,3,0)</f>
        <v>44118</v>
      </c>
      <c r="C21" s="65">
        <f>VLOOKUP($A21,'Return Data'!$B$7:$R$2700,4,0)</f>
        <v>10.3995</v>
      </c>
      <c r="D21" s="65">
        <f>VLOOKUP($A21,'Return Data'!$B$7:$R$2700,10,0)</f>
        <v>9.7017000000000007</v>
      </c>
      <c r="E21" s="66">
        <f t="shared" si="0"/>
        <v>26</v>
      </c>
      <c r="F21" s="65">
        <f>VLOOKUP($A21,'Return Data'!$B$7:$R$2700,11,0)</f>
        <v>25.6798</v>
      </c>
      <c r="G21" s="66">
        <f t="shared" si="1"/>
        <v>24</v>
      </c>
      <c r="H21" s="65">
        <f>VLOOKUP($A21,'Return Data'!$B$7:$R$2700,12,0)</f>
        <v>-2.2100000000000002E-2</v>
      </c>
      <c r="I21" s="66">
        <f t="shared" si="2"/>
        <v>15</v>
      </c>
      <c r="J21" s="65">
        <f>VLOOKUP($A21,'Return Data'!$B$7:$R$2700,13,0)</f>
        <v>8.2615999999999996</v>
      </c>
      <c r="K21" s="66">
        <f t="shared" si="3"/>
        <v>19</v>
      </c>
      <c r="L21" s="65">
        <f>VLOOKUP($A21,'Return Data'!$B$7:$R$2700,17,0)</f>
        <v>7.6985999999999999</v>
      </c>
      <c r="M21" s="66">
        <f t="shared" si="4"/>
        <v>14</v>
      </c>
      <c r="N21" s="65"/>
      <c r="O21" s="66"/>
      <c r="P21" s="65"/>
      <c r="Q21" s="66"/>
      <c r="R21" s="65">
        <f>VLOOKUP($A21,'Return Data'!$B$7:$R$2700,16,0)</f>
        <v>1.4577</v>
      </c>
      <c r="S21" s="67">
        <f t="shared" si="7"/>
        <v>26</v>
      </c>
    </row>
    <row r="22" spans="1:19" x14ac:dyDescent="0.3">
      <c r="A22" s="63" t="s">
        <v>1213</v>
      </c>
      <c r="B22" s="64">
        <f>VLOOKUP($A22,'Return Data'!$B$7:$R$2700,3,0)</f>
        <v>44118</v>
      </c>
      <c r="C22" s="65">
        <f>VLOOKUP($A22,'Return Data'!$B$7:$R$2700,4,0)</f>
        <v>11.711</v>
      </c>
      <c r="D22" s="65">
        <f>VLOOKUP($A22,'Return Data'!$B$7:$R$2700,10,0)</f>
        <v>14.020099999999999</v>
      </c>
      <c r="E22" s="66">
        <f t="shared" si="0"/>
        <v>5</v>
      </c>
      <c r="F22" s="65">
        <f>VLOOKUP($A22,'Return Data'!$B$7:$R$2700,11,0)</f>
        <v>35.826999999999998</v>
      </c>
      <c r="G22" s="66">
        <f t="shared" si="1"/>
        <v>5</v>
      </c>
      <c r="H22" s="65">
        <f>VLOOKUP($A22,'Return Data'!$B$7:$R$2700,12,0)</f>
        <v>0.17960000000000001</v>
      </c>
      <c r="I22" s="66">
        <f t="shared" si="2"/>
        <v>14</v>
      </c>
      <c r="J22" s="65">
        <f>VLOOKUP($A22,'Return Data'!$B$7:$R$2700,13,0)</f>
        <v>13.303000000000001</v>
      </c>
      <c r="K22" s="66">
        <f>RANK(J22,J$8:J$33,0)</f>
        <v>10</v>
      </c>
      <c r="L22" s="65"/>
      <c r="M22" s="66"/>
      <c r="N22" s="65"/>
      <c r="O22" s="66"/>
      <c r="P22" s="65"/>
      <c r="Q22" s="66"/>
      <c r="R22" s="65">
        <f>VLOOKUP($A22,'Return Data'!$B$7:$R$2700,16,0)</f>
        <v>13.898099999999999</v>
      </c>
      <c r="S22" s="67">
        <f t="shared" si="7"/>
        <v>18</v>
      </c>
    </row>
    <row r="23" spans="1:19" x14ac:dyDescent="0.3">
      <c r="A23" s="63" t="s">
        <v>1215</v>
      </c>
      <c r="B23" s="64">
        <f>VLOOKUP($A23,'Return Data'!$B$7:$R$2700,3,0)</f>
        <v>44118</v>
      </c>
      <c r="C23" s="65">
        <f>VLOOKUP($A23,'Return Data'!$B$7:$R$2700,4,0)</f>
        <v>26.874500000000001</v>
      </c>
      <c r="D23" s="65">
        <f>VLOOKUP($A23,'Return Data'!$B$7:$R$2700,10,0)</f>
        <v>12.2502</v>
      </c>
      <c r="E23" s="66">
        <f t="shared" si="0"/>
        <v>19</v>
      </c>
      <c r="F23" s="65">
        <f>VLOOKUP($A23,'Return Data'!$B$7:$R$2700,11,0)</f>
        <v>28.658799999999999</v>
      </c>
      <c r="G23" s="66">
        <f t="shared" si="1"/>
        <v>22</v>
      </c>
      <c r="H23" s="65">
        <f>VLOOKUP($A23,'Return Data'!$B$7:$R$2700,12,0)</f>
        <v>-8.4459999999999997</v>
      </c>
      <c r="I23" s="66">
        <f t="shared" si="2"/>
        <v>23</v>
      </c>
      <c r="J23" s="65">
        <f>VLOOKUP($A23,'Return Data'!$B$7:$R$2700,13,0)</f>
        <v>0.25669999999999998</v>
      </c>
      <c r="K23" s="66">
        <f>RANK(J23,J$8:J$33,0)</f>
        <v>23</v>
      </c>
      <c r="L23" s="65">
        <f>VLOOKUP($A23,'Return Data'!$B$7:$R$2700,17,0)</f>
        <v>4.4257999999999997</v>
      </c>
      <c r="M23" s="66">
        <f>RANK(L23,L$8:L$33,0)</f>
        <v>18</v>
      </c>
      <c r="N23" s="65">
        <f>VLOOKUP($A23,'Return Data'!$B$7:$R$2700,14,0)</f>
        <v>2.1399999999999999E-2</v>
      </c>
      <c r="O23" s="66">
        <f>RANK(N23,N$8:N$33,0)</f>
        <v>17</v>
      </c>
      <c r="P23" s="65">
        <f>VLOOKUP($A23,'Return Data'!$B$7:$R$2700,15,0)</f>
        <v>5.2667999999999999</v>
      </c>
      <c r="Q23" s="66">
        <f>RANK(P23,P$8:P$33,0)</f>
        <v>19</v>
      </c>
      <c r="R23" s="65">
        <f>VLOOKUP($A23,'Return Data'!$B$7:$R$2700,16,0)</f>
        <v>16.050999999999998</v>
      </c>
      <c r="S23" s="67">
        <f t="shared" si="7"/>
        <v>10</v>
      </c>
    </row>
    <row r="24" spans="1:19" x14ac:dyDescent="0.3">
      <c r="A24" s="63" t="s">
        <v>1218</v>
      </c>
      <c r="B24" s="64">
        <f>VLOOKUP($A24,'Return Data'!$B$7:$R$2700,3,0)</f>
        <v>44118</v>
      </c>
      <c r="C24" s="65">
        <f>VLOOKUP($A24,'Return Data'!$B$7:$R$2700,4,0)</f>
        <v>1223.182</v>
      </c>
      <c r="D24" s="65">
        <f>VLOOKUP($A24,'Return Data'!$B$7:$R$2700,10,0)</f>
        <v>13.8505</v>
      </c>
      <c r="E24" s="66">
        <f t="shared" si="0"/>
        <v>6</v>
      </c>
      <c r="F24" s="65">
        <f>VLOOKUP($A24,'Return Data'!$B$7:$R$2700,11,0)</f>
        <v>32.962000000000003</v>
      </c>
      <c r="G24" s="66">
        <f t="shared" si="1"/>
        <v>11</v>
      </c>
      <c r="H24" s="65">
        <f>VLOOKUP($A24,'Return Data'!$B$7:$R$2700,12,0)</f>
        <v>-1.1053999999999999</v>
      </c>
      <c r="I24" s="66">
        <f t="shared" si="2"/>
        <v>17</v>
      </c>
      <c r="J24" s="65">
        <f>VLOOKUP($A24,'Return Data'!$B$7:$R$2700,13,0)</f>
        <v>10.016</v>
      </c>
      <c r="K24" s="66">
        <f>RANK(J24,J$8:J$33,0)</f>
        <v>17</v>
      </c>
      <c r="L24" s="65">
        <f>VLOOKUP($A24,'Return Data'!$B$7:$R$2700,17,0)</f>
        <v>7.9646999999999997</v>
      </c>
      <c r="M24" s="66">
        <f>RANK(L24,L$8:L$33,0)</f>
        <v>13</v>
      </c>
      <c r="N24" s="65">
        <f>VLOOKUP($A24,'Return Data'!$B$7:$R$2700,14,0)</f>
        <v>2.6271</v>
      </c>
      <c r="O24" s="66">
        <f>RANK(N24,N$8:N$33,0)</f>
        <v>10</v>
      </c>
      <c r="P24" s="65">
        <f>VLOOKUP($A24,'Return Data'!$B$7:$R$2700,15,0)</f>
        <v>8.2848000000000006</v>
      </c>
      <c r="Q24" s="66">
        <f>RANK(P24,P$8:P$33,0)</f>
        <v>10</v>
      </c>
      <c r="R24" s="65">
        <f>VLOOKUP($A24,'Return Data'!$B$7:$R$2700,16,0)</f>
        <v>12.017099999999999</v>
      </c>
      <c r="S24" s="67">
        <f t="shared" si="7"/>
        <v>20</v>
      </c>
    </row>
    <row r="25" spans="1:19" x14ac:dyDescent="0.3">
      <c r="A25" s="63" t="s">
        <v>1219</v>
      </c>
      <c r="B25" s="64">
        <f>VLOOKUP($A25,'Return Data'!$B$7:$R$2700,3,0)</f>
        <v>44118</v>
      </c>
      <c r="C25" s="65">
        <f>VLOOKUP($A25,'Return Data'!$B$7:$R$2700,4,0)</f>
        <v>24.53</v>
      </c>
      <c r="D25" s="65">
        <f>VLOOKUP($A25,'Return Data'!$B$7:$R$2700,10,0)</f>
        <v>20.186199999999999</v>
      </c>
      <c r="E25" s="66">
        <f t="shared" si="0"/>
        <v>2</v>
      </c>
      <c r="F25" s="65">
        <f>VLOOKUP($A25,'Return Data'!$B$7:$R$2700,11,0)</f>
        <v>48.217500000000001</v>
      </c>
      <c r="G25" s="66">
        <f t="shared" si="1"/>
        <v>1</v>
      </c>
      <c r="H25" s="65">
        <f>VLOOKUP($A25,'Return Data'!$B$7:$R$2700,12,0)</f>
        <v>22.222200000000001</v>
      </c>
      <c r="I25" s="66">
        <f t="shared" si="2"/>
        <v>1</v>
      </c>
      <c r="J25" s="65">
        <f>VLOOKUP($A25,'Return Data'!$B$7:$R$2700,13,0)</f>
        <v>37.192399999999999</v>
      </c>
      <c r="K25" s="66">
        <f>RANK(J25,J$8:J$33,0)</f>
        <v>1</v>
      </c>
      <c r="L25" s="65">
        <f>VLOOKUP($A25,'Return Data'!$B$7:$R$2700,17,0)</f>
        <v>17.4466</v>
      </c>
      <c r="M25" s="66">
        <f>RANK(L25,L$8:L$33,0)</f>
        <v>1</v>
      </c>
      <c r="N25" s="65">
        <f>VLOOKUP($A25,'Return Data'!$B$7:$R$2700,14,0)</f>
        <v>7.6597</v>
      </c>
      <c r="O25" s="66">
        <f>RANK(N25,N$8:N$33,0)</f>
        <v>2</v>
      </c>
      <c r="P25" s="65">
        <f>VLOOKUP($A25,'Return Data'!$B$7:$R$2700,15,0)</f>
        <v>9.2965999999999998</v>
      </c>
      <c r="Q25" s="66">
        <f>RANK(P25,P$8:P$33,0)</f>
        <v>7</v>
      </c>
      <c r="R25" s="65">
        <f>VLOOKUP($A25,'Return Data'!$B$7:$R$2700,16,0)</f>
        <v>13.95</v>
      </c>
      <c r="S25" s="67">
        <f t="shared" si="7"/>
        <v>17</v>
      </c>
    </row>
    <row r="26" spans="1:19" x14ac:dyDescent="0.3">
      <c r="A26" s="63" t="s">
        <v>1221</v>
      </c>
      <c r="B26" s="64">
        <f>VLOOKUP($A26,'Return Data'!$B$7:$R$2700,3,0)</f>
        <v>44118</v>
      </c>
      <c r="C26" s="65">
        <f>VLOOKUP($A26,'Return Data'!$B$7:$R$2700,4,0)</f>
        <v>10.42</v>
      </c>
      <c r="D26" s="65">
        <f>VLOOKUP($A26,'Return Data'!$B$7:$R$2700,10,0)</f>
        <v>11.206</v>
      </c>
      <c r="E26" s="66">
        <f t="shared" si="0"/>
        <v>22</v>
      </c>
      <c r="F26" s="65">
        <f>VLOOKUP($A26,'Return Data'!$B$7:$R$2700,11,0)</f>
        <v>30.904499999999999</v>
      </c>
      <c r="G26" s="66">
        <f t="shared" ref="G26" si="8">RANK(F26,F$8:F$33,0)</f>
        <v>18</v>
      </c>
      <c r="H26" s="65"/>
      <c r="I26" s="66"/>
      <c r="J26" s="65"/>
      <c r="K26" s="66"/>
      <c r="L26" s="65"/>
      <c r="M26" s="66"/>
      <c r="N26" s="65"/>
      <c r="O26" s="66"/>
      <c r="P26" s="65"/>
      <c r="Q26" s="66"/>
      <c r="R26" s="65">
        <f>VLOOKUP($A26,'Return Data'!$B$7:$R$2700,16,0)</f>
        <v>4.2</v>
      </c>
      <c r="S26" s="67">
        <f t="shared" si="7"/>
        <v>24</v>
      </c>
    </row>
    <row r="27" spans="1:19" x14ac:dyDescent="0.3">
      <c r="A27" s="63" t="s">
        <v>1224</v>
      </c>
      <c r="B27" s="64">
        <f>VLOOKUP($A27,'Return Data'!$B$7:$R$2700,3,0)</f>
        <v>44118</v>
      </c>
      <c r="C27" s="65">
        <f>VLOOKUP($A27,'Return Data'!$B$7:$R$2700,4,0)</f>
        <v>65.795699999999997</v>
      </c>
      <c r="D27" s="65">
        <f>VLOOKUP($A27,'Return Data'!$B$7:$R$2700,10,0)</f>
        <v>13.4567</v>
      </c>
      <c r="E27" s="66">
        <f t="shared" si="0"/>
        <v>10</v>
      </c>
      <c r="F27" s="65">
        <f>VLOOKUP($A27,'Return Data'!$B$7:$R$2700,11,0)</f>
        <v>32.1233</v>
      </c>
      <c r="G27" s="66">
        <f>RANK(F27,F$8:F$33,0)</f>
        <v>14</v>
      </c>
      <c r="H27" s="65">
        <f>VLOOKUP($A27,'Return Data'!$B$7:$R$2700,12,0)</f>
        <v>13.0283</v>
      </c>
      <c r="I27" s="66">
        <f>RANK(H27,H$8:H$33,0)</f>
        <v>2</v>
      </c>
      <c r="J27" s="65">
        <f>VLOOKUP($A27,'Return Data'!$B$7:$R$2700,13,0)</f>
        <v>26.514900000000001</v>
      </c>
      <c r="K27" s="66">
        <f>RANK(J27,J$8:J$33,0)</f>
        <v>2</v>
      </c>
      <c r="L27" s="65">
        <f>VLOOKUP($A27,'Return Data'!$B$7:$R$2700,17,0)</f>
        <v>10.0579</v>
      </c>
      <c r="M27" s="66">
        <f>RANK(L27,L$8:L$33,0)</f>
        <v>6</v>
      </c>
      <c r="N27" s="65">
        <f>VLOOKUP($A27,'Return Data'!$B$7:$R$2700,14,0)</f>
        <v>6.9916999999999998</v>
      </c>
      <c r="O27" s="66">
        <f>RANK(N27,N$8:N$33,0)</f>
        <v>3</v>
      </c>
      <c r="P27" s="65">
        <f>VLOOKUP($A27,'Return Data'!$B$7:$R$2700,15,0)</f>
        <v>8.0792999999999999</v>
      </c>
      <c r="Q27" s="66">
        <f>RANK(P27,P$8:P$33,0)</f>
        <v>12</v>
      </c>
      <c r="R27" s="65">
        <f>VLOOKUP($A27,'Return Data'!$B$7:$R$2700,16,0)</f>
        <v>10.347200000000001</v>
      </c>
      <c r="S27" s="67">
        <f t="shared" si="7"/>
        <v>22</v>
      </c>
    </row>
    <row r="28" spans="1:19" x14ac:dyDescent="0.3">
      <c r="A28" s="63" t="s">
        <v>1225</v>
      </c>
      <c r="B28" s="64">
        <f>VLOOKUP($A28,'Return Data'!$B$7:$R$2700,3,0)</f>
        <v>44118</v>
      </c>
      <c r="C28" s="65">
        <f>VLOOKUP($A28,'Return Data'!$B$7:$R$2700,4,0)</f>
        <v>79.893799999999999</v>
      </c>
      <c r="D28" s="65">
        <f>VLOOKUP($A28,'Return Data'!$B$7:$R$2700,10,0)</f>
        <v>10.3012</v>
      </c>
      <c r="E28" s="66">
        <f t="shared" si="0"/>
        <v>23</v>
      </c>
      <c r="F28" s="65">
        <f>VLOOKUP($A28,'Return Data'!$B$7:$R$2700,11,0)</f>
        <v>37.177500000000002</v>
      </c>
      <c r="G28" s="66">
        <f>RANK(F28,F$8:F$33,0)</f>
        <v>4</v>
      </c>
      <c r="H28" s="65">
        <f>VLOOKUP($A28,'Return Data'!$B$7:$R$2700,12,0)</f>
        <v>1.9320999999999999</v>
      </c>
      <c r="I28" s="66">
        <f>RANK(H28,H$8:H$33,0)</f>
        <v>11</v>
      </c>
      <c r="J28" s="65">
        <f>VLOOKUP($A28,'Return Data'!$B$7:$R$2700,13,0)</f>
        <v>11.9695</v>
      </c>
      <c r="K28" s="66">
        <f>RANK(J28,J$8:J$33,0)</f>
        <v>12</v>
      </c>
      <c r="L28" s="65">
        <f>VLOOKUP($A28,'Return Data'!$B$7:$R$2700,17,0)</f>
        <v>6.6588000000000003</v>
      </c>
      <c r="M28" s="66">
        <f>RANK(L28,L$8:L$33,0)</f>
        <v>15</v>
      </c>
      <c r="N28" s="65">
        <f>VLOOKUP($A28,'Return Data'!$B$7:$R$2700,14,0)</f>
        <v>-0.4501</v>
      </c>
      <c r="O28" s="66">
        <f>RANK(N28,N$8:N$33,0)</f>
        <v>18</v>
      </c>
      <c r="P28" s="65">
        <f>VLOOKUP($A28,'Return Data'!$B$7:$R$2700,15,0)</f>
        <v>5.7462</v>
      </c>
      <c r="Q28" s="66">
        <f>RANK(P28,P$8:P$33,0)</f>
        <v>18</v>
      </c>
      <c r="R28" s="65">
        <f>VLOOKUP($A28,'Return Data'!$B$7:$R$2700,16,0)</f>
        <v>14.498699999999999</v>
      </c>
      <c r="S28" s="67">
        <f t="shared" si="7"/>
        <v>15</v>
      </c>
    </row>
    <row r="29" spans="1:19" x14ac:dyDescent="0.3">
      <c r="A29" s="63" t="s">
        <v>1228</v>
      </c>
      <c r="B29" s="64">
        <f>VLOOKUP($A29,'Return Data'!$B$7:$R$2700,3,0)</f>
        <v>44118</v>
      </c>
      <c r="C29" s="65">
        <f>VLOOKUP($A29,'Return Data'!$B$7:$R$2700,4,0)</f>
        <v>451.2448</v>
      </c>
      <c r="D29" s="65">
        <f>VLOOKUP($A29,'Return Data'!$B$7:$R$2700,10,0)</f>
        <v>9.8919999999999995</v>
      </c>
      <c r="E29" s="66">
        <f t="shared" si="0"/>
        <v>24</v>
      </c>
      <c r="F29" s="65">
        <f>VLOOKUP($A29,'Return Data'!$B$7:$R$2700,11,0)</f>
        <v>27.314</v>
      </c>
      <c r="G29" s="66">
        <f>RANK(F29,F$8:F$33,0)</f>
        <v>23</v>
      </c>
      <c r="H29" s="65">
        <f>VLOOKUP($A29,'Return Data'!$B$7:$R$2700,12,0)</f>
        <v>-9.3001000000000005</v>
      </c>
      <c r="I29" s="66">
        <f>RANK(H29,H$8:H$33,0)</f>
        <v>24</v>
      </c>
      <c r="J29" s="65">
        <f>VLOOKUP($A29,'Return Data'!$B$7:$R$2700,13,0)</f>
        <v>0.23599999999999999</v>
      </c>
      <c r="K29" s="66">
        <f>RANK(J29,J$8:J$33,0)</f>
        <v>24</v>
      </c>
      <c r="L29" s="65">
        <f>VLOOKUP($A29,'Return Data'!$B$7:$R$2700,17,0)</f>
        <v>0.2923</v>
      </c>
      <c r="M29" s="66">
        <f>RANK(L29,L$8:L$33,0)</f>
        <v>22</v>
      </c>
      <c r="N29" s="65">
        <f>VLOOKUP($A29,'Return Data'!$B$7:$R$2700,14,0)</f>
        <v>-3.9811000000000001</v>
      </c>
      <c r="O29" s="66">
        <f>RANK(N29,N$8:N$33,0)</f>
        <v>21</v>
      </c>
      <c r="P29" s="65">
        <f>VLOOKUP($A29,'Return Data'!$B$7:$R$2700,15,0)</f>
        <v>5.1833999999999998</v>
      </c>
      <c r="Q29" s="66">
        <f>RANK(P29,P$8:P$33,0)</f>
        <v>20</v>
      </c>
      <c r="R29" s="65">
        <f>VLOOKUP($A29,'Return Data'!$B$7:$R$2700,16,0)</f>
        <v>13.038</v>
      </c>
      <c r="S29" s="67">
        <f t="shared" si="7"/>
        <v>19</v>
      </c>
    </row>
    <row r="30" spans="1:19" x14ac:dyDescent="0.3">
      <c r="A30" s="63" t="s">
        <v>1230</v>
      </c>
      <c r="B30" s="64">
        <f>VLOOKUP($A30,'Return Data'!$B$7:$R$2700,3,0)</f>
        <v>44118</v>
      </c>
      <c r="C30" s="65">
        <f>VLOOKUP($A30,'Return Data'!$B$7:$R$2700,4,0)</f>
        <v>157.84889999999999</v>
      </c>
      <c r="D30" s="65">
        <f>VLOOKUP($A30,'Return Data'!$B$7:$R$2700,10,0)</f>
        <v>13.3544</v>
      </c>
      <c r="E30" s="66">
        <f t="shared" si="0"/>
        <v>11</v>
      </c>
      <c r="F30" s="65">
        <f>VLOOKUP($A30,'Return Data'!$B$7:$R$2700,11,0)</f>
        <v>31.400300000000001</v>
      </c>
      <c r="G30" s="66">
        <f>RANK(F30,F$8:F$33,0)</f>
        <v>16</v>
      </c>
      <c r="H30" s="65">
        <f>VLOOKUP($A30,'Return Data'!$B$7:$R$2700,12,0)</f>
        <v>1.5719000000000001</v>
      </c>
      <c r="I30" s="66">
        <f>RANK(H30,H$8:H$33,0)</f>
        <v>12</v>
      </c>
      <c r="J30" s="65">
        <f>VLOOKUP($A30,'Return Data'!$B$7:$R$2700,13,0)</f>
        <v>11.1455</v>
      </c>
      <c r="K30" s="66">
        <f>RANK(J30,J$8:J$33,0)</f>
        <v>14</v>
      </c>
      <c r="L30" s="65">
        <f>VLOOKUP($A30,'Return Data'!$B$7:$R$2700,17,0)</f>
        <v>12.086600000000001</v>
      </c>
      <c r="M30" s="66">
        <f>RANK(L30,L$8:L$33,0)</f>
        <v>4</v>
      </c>
      <c r="N30" s="65">
        <f>VLOOKUP($A30,'Return Data'!$B$7:$R$2700,14,0)</f>
        <v>3.8561999999999999</v>
      </c>
      <c r="O30" s="66">
        <f>RANK(N30,N$8:N$33,0)</f>
        <v>7</v>
      </c>
      <c r="P30" s="65">
        <f>VLOOKUP($A30,'Return Data'!$B$7:$R$2700,15,0)</f>
        <v>8.1544000000000008</v>
      </c>
      <c r="Q30" s="66">
        <f>RANK(P30,P$8:P$33,0)</f>
        <v>11</v>
      </c>
      <c r="R30" s="65">
        <f>VLOOKUP($A30,'Return Data'!$B$7:$R$2700,16,0)</f>
        <v>16.114699999999999</v>
      </c>
      <c r="S30" s="67">
        <f t="shared" si="7"/>
        <v>9</v>
      </c>
    </row>
    <row r="31" spans="1:19" x14ac:dyDescent="0.3">
      <c r="A31" s="63" t="s">
        <v>1231</v>
      </c>
      <c r="B31" s="64">
        <f>VLOOKUP($A31,'Return Data'!$B$7:$R$2700,3,0)</f>
        <v>44118</v>
      </c>
      <c r="C31" s="65">
        <f>VLOOKUP($A31,'Return Data'!$B$7:$R$2700,4,0)</f>
        <v>49.66</v>
      </c>
      <c r="D31" s="65">
        <f>VLOOKUP($A31,'Return Data'!$B$7:$R$2700,10,0)</f>
        <v>13.560499999999999</v>
      </c>
      <c r="E31" s="66">
        <f t="shared" si="0"/>
        <v>8</v>
      </c>
      <c r="F31" s="65">
        <f>VLOOKUP($A31,'Return Data'!$B$7:$R$2700,11,0)</f>
        <v>29.322900000000001</v>
      </c>
      <c r="G31" s="66">
        <f>RANK(F31,F$8:F$33,0)</f>
        <v>21</v>
      </c>
      <c r="H31" s="65">
        <f>VLOOKUP($A31,'Return Data'!$B$7:$R$2700,12,0)</f>
        <v>7.8392999999999997</v>
      </c>
      <c r="I31" s="66">
        <f>RANK(H31,H$8:H$33,0)</f>
        <v>4</v>
      </c>
      <c r="J31" s="65">
        <f>VLOOKUP($A31,'Return Data'!$B$7:$R$2700,13,0)</f>
        <v>17.177900000000001</v>
      </c>
      <c r="K31" s="66">
        <f>RANK(J31,J$8:J$33,0)</f>
        <v>4</v>
      </c>
      <c r="L31" s="65">
        <f>VLOOKUP($A31,'Return Data'!$B$7:$R$2700,17,0)</f>
        <v>9.3501999999999992</v>
      </c>
      <c r="M31" s="66">
        <f>RANK(L31,L$8:L$33,0)</f>
        <v>8</v>
      </c>
      <c r="N31" s="65">
        <f>VLOOKUP($A31,'Return Data'!$B$7:$R$2700,14,0)</f>
        <v>4.2664</v>
      </c>
      <c r="O31" s="66">
        <f>RANK(N31,N$8:N$33,0)</f>
        <v>6</v>
      </c>
      <c r="P31" s="65">
        <f>VLOOKUP($A31,'Return Data'!$B$7:$R$2700,15,0)</f>
        <v>9.9421999999999997</v>
      </c>
      <c r="Q31" s="66">
        <f>RANK(P31,P$8:P$33,0)</f>
        <v>5</v>
      </c>
      <c r="R31" s="65">
        <f>VLOOKUP($A31,'Return Data'!$B$7:$R$2700,16,0)</f>
        <v>14.153600000000001</v>
      </c>
      <c r="S31" s="67">
        <f t="shared" si="7"/>
        <v>16</v>
      </c>
    </row>
    <row r="32" spans="1:19" x14ac:dyDescent="0.3">
      <c r="A32" s="63" t="s">
        <v>1233</v>
      </c>
      <c r="B32" s="64">
        <f>VLOOKUP($A32,'Return Data'!$B$7:$R$2700,3,0)</f>
        <v>44118</v>
      </c>
      <c r="C32" s="65">
        <f>VLOOKUP($A32,'Return Data'!$B$7:$R$2700,4,0)</f>
        <v>16.13</v>
      </c>
      <c r="D32" s="65">
        <f>VLOOKUP($A32,'Return Data'!$B$7:$R$2700,10,0)</f>
        <v>21.460799999999999</v>
      </c>
      <c r="E32" s="66">
        <f t="shared" si="0"/>
        <v>1</v>
      </c>
      <c r="F32" s="65"/>
      <c r="G32" s="66"/>
      <c r="H32" s="65"/>
      <c r="I32" s="66"/>
      <c r="J32" s="65"/>
      <c r="K32" s="66"/>
      <c r="L32" s="65"/>
      <c r="M32" s="66"/>
      <c r="N32" s="65"/>
      <c r="O32" s="66"/>
      <c r="P32" s="65"/>
      <c r="Q32" s="66"/>
      <c r="R32" s="65">
        <f>VLOOKUP($A32,'Return Data'!$B$7:$R$2700,16,0)</f>
        <v>61.3</v>
      </c>
      <c r="S32" s="67">
        <f t="shared" si="7"/>
        <v>1</v>
      </c>
    </row>
    <row r="33" spans="1:19" x14ac:dyDescent="0.3">
      <c r="A33" s="63" t="s">
        <v>1235</v>
      </c>
      <c r="B33" s="64">
        <f>VLOOKUP($A33,'Return Data'!$B$7:$R$2700,3,0)</f>
        <v>44118</v>
      </c>
      <c r="C33" s="65">
        <f>VLOOKUP($A33,'Return Data'!$B$7:$R$2700,4,0)</f>
        <v>80.260232611777397</v>
      </c>
      <c r="D33" s="65">
        <f>VLOOKUP($A33,'Return Data'!$B$7:$R$2700,10,0)</f>
        <v>16.7317</v>
      </c>
      <c r="E33" s="66">
        <f t="shared" si="0"/>
        <v>3</v>
      </c>
      <c r="F33" s="65">
        <f>VLOOKUP($A33,'Return Data'!$B$7:$R$2700,11,0)</f>
        <v>39.153799999999997</v>
      </c>
      <c r="G33" s="66">
        <f>RANK(F33,F$8:F$33,0)</f>
        <v>2</v>
      </c>
      <c r="H33" s="65">
        <f>VLOOKUP($A33,'Return Data'!$B$7:$R$2700,12,0)</f>
        <v>7.8952</v>
      </c>
      <c r="I33" s="66">
        <f>RANK(H33,H$8:H$33,0)</f>
        <v>3</v>
      </c>
      <c r="J33" s="65">
        <f>VLOOKUP($A33,'Return Data'!$B$7:$R$2700,13,0)</f>
        <v>18.756</v>
      </c>
      <c r="K33" s="66">
        <f>RANK(J33,J$8:J$33,0)</f>
        <v>3</v>
      </c>
      <c r="L33" s="65">
        <f>VLOOKUP($A33,'Return Data'!$B$7:$R$2700,17,0)</f>
        <v>9.3089999999999993</v>
      </c>
      <c r="M33" s="66">
        <f>RANK(L33,L$8:L$33,0)</f>
        <v>9</v>
      </c>
      <c r="N33" s="65">
        <f>VLOOKUP($A33,'Return Data'!$B$7:$R$2700,14,0)</f>
        <v>2.5127000000000002</v>
      </c>
      <c r="O33" s="66">
        <f>RANK(N33,N$8:N$33,0)</f>
        <v>11</v>
      </c>
      <c r="P33" s="65">
        <f>VLOOKUP($A33,'Return Data'!$B$7:$R$2700,15,0)</f>
        <v>7.2500999999999998</v>
      </c>
      <c r="Q33" s="66">
        <f>RANK(P33,P$8:P$33,0)</f>
        <v>15</v>
      </c>
      <c r="R33" s="65">
        <f>VLOOKUP($A33,'Return Data'!$B$7:$R$2700,16,0)</f>
        <v>16.286100000000001</v>
      </c>
      <c r="S33" s="67">
        <f t="shared" si="7"/>
        <v>6</v>
      </c>
    </row>
    <row r="34" spans="1:19" x14ac:dyDescent="0.3">
      <c r="A34" s="69"/>
      <c r="B34" s="70"/>
      <c r="C34" s="70"/>
      <c r="D34" s="71"/>
      <c r="E34" s="70"/>
      <c r="F34" s="71"/>
      <c r="G34" s="70"/>
      <c r="H34" s="71"/>
      <c r="I34" s="70"/>
      <c r="J34" s="71"/>
      <c r="K34" s="70"/>
      <c r="L34" s="71"/>
      <c r="M34" s="70"/>
      <c r="N34" s="71"/>
      <c r="O34" s="70"/>
      <c r="P34" s="71"/>
      <c r="Q34" s="70"/>
      <c r="R34" s="71"/>
      <c r="S34" s="72"/>
    </row>
    <row r="35" spans="1:19" x14ac:dyDescent="0.3">
      <c r="A35" s="73" t="s">
        <v>27</v>
      </c>
      <c r="B35" s="74"/>
      <c r="C35" s="74"/>
      <c r="D35" s="75">
        <f>AVERAGE(D8:D33)</f>
        <v>13.280734615384613</v>
      </c>
      <c r="E35" s="74"/>
      <c r="F35" s="75">
        <f>AVERAGE(F8:F33)</f>
        <v>32.892879999999998</v>
      </c>
      <c r="G35" s="74"/>
      <c r="H35" s="75">
        <f>AVERAGE(H8:H33)</f>
        <v>1.9595166666666668</v>
      </c>
      <c r="I35" s="74"/>
      <c r="J35" s="75">
        <f>AVERAGE(J8:J33)</f>
        <v>12.085516666666663</v>
      </c>
      <c r="K35" s="74"/>
      <c r="L35" s="75">
        <f>AVERAGE(L8:L33)</f>
        <v>7.8114217391304361</v>
      </c>
      <c r="M35" s="74"/>
      <c r="N35" s="75">
        <f>AVERAGE(N8:N33)</f>
        <v>2.3366000000000002</v>
      </c>
      <c r="O35" s="74"/>
      <c r="P35" s="75">
        <f>AVERAGE(P8:P33)</f>
        <v>8.2052380952380961</v>
      </c>
      <c r="Q35" s="74"/>
      <c r="R35" s="75">
        <f>AVERAGE(R8:R33)</f>
        <v>14.942611538461536</v>
      </c>
      <c r="S35" s="76"/>
    </row>
    <row r="36" spans="1:19" x14ac:dyDescent="0.3">
      <c r="A36" s="73" t="s">
        <v>28</v>
      </c>
      <c r="B36" s="74"/>
      <c r="C36" s="74"/>
      <c r="D36" s="75">
        <f>MIN(D8:D33)</f>
        <v>9.7017000000000007</v>
      </c>
      <c r="E36" s="74"/>
      <c r="F36" s="75">
        <f>MIN(F8:F33)</f>
        <v>25.449200000000001</v>
      </c>
      <c r="G36" s="74"/>
      <c r="H36" s="75">
        <f>MIN(H8:H33)</f>
        <v>-9.3001000000000005</v>
      </c>
      <c r="I36" s="74"/>
      <c r="J36" s="75">
        <f>MIN(J8:J33)</f>
        <v>0.23599999999999999</v>
      </c>
      <c r="K36" s="74"/>
      <c r="L36" s="75">
        <f>MIN(L8:L33)</f>
        <v>-8.9499999999999996E-2</v>
      </c>
      <c r="M36" s="74"/>
      <c r="N36" s="75">
        <f>MIN(N8:N33)</f>
        <v>-4.4751000000000003</v>
      </c>
      <c r="O36" s="74"/>
      <c r="P36" s="75">
        <f>MIN(P8:P33)</f>
        <v>4.7899000000000003</v>
      </c>
      <c r="Q36" s="74"/>
      <c r="R36" s="75">
        <f>MIN(R8:R33)</f>
        <v>1.4577</v>
      </c>
      <c r="S36" s="76"/>
    </row>
    <row r="37" spans="1:19" ht="15" thickBot="1" x14ac:dyDescent="0.35">
      <c r="A37" s="77" t="s">
        <v>29</v>
      </c>
      <c r="B37" s="78"/>
      <c r="C37" s="78"/>
      <c r="D37" s="79">
        <f>MAX(D8:D33)</f>
        <v>21.460799999999999</v>
      </c>
      <c r="E37" s="78"/>
      <c r="F37" s="79">
        <f>MAX(F8:F33)</f>
        <v>48.217500000000001</v>
      </c>
      <c r="G37" s="78"/>
      <c r="H37" s="79">
        <f>MAX(H8:H33)</f>
        <v>22.222200000000001</v>
      </c>
      <c r="I37" s="78"/>
      <c r="J37" s="79">
        <f>MAX(J8:J33)</f>
        <v>37.192399999999999</v>
      </c>
      <c r="K37" s="78"/>
      <c r="L37" s="79">
        <f>MAX(L8:L33)</f>
        <v>17.4466</v>
      </c>
      <c r="M37" s="78"/>
      <c r="N37" s="79">
        <f>MAX(N8:N33)</f>
        <v>11.5847</v>
      </c>
      <c r="O37" s="78"/>
      <c r="P37" s="79">
        <f>MAX(P8:P33)</f>
        <v>12.074199999999999</v>
      </c>
      <c r="Q37" s="78"/>
      <c r="R37" s="79">
        <f>MAX(R8:R33)</f>
        <v>61.3</v>
      </c>
      <c r="S37" s="80"/>
    </row>
    <row r="38" spans="1:19" x14ac:dyDescent="0.3">
      <c r="A38" s="112" t="s">
        <v>433</v>
      </c>
    </row>
    <row r="39" spans="1:19" x14ac:dyDescent="0.3">
      <c r="A39" s="14" t="s">
        <v>340</v>
      </c>
    </row>
  </sheetData>
  <sheetProtection algorithmName="SHA-512" hashValue="WfO0McpQPz3lleshZ4xOMH8r6dZTSBwHiOqUfF5ZTxFK+VHH7YYcOWEkitopH70kbVuM0W9+fffljU0RMeoriQ==" saltValue="wxU+WqTl/APwB6eyeCVst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E0A4527E-F2AF-4EB6-8B34-1179A2AE853A}"/>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8657D8-C540-4AFA-BC7B-45099742F3E7}">
  <sheetPr codeName="Sheet40"/>
  <dimension ref="A1:T3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8" t="s">
        <v>347</v>
      </c>
    </row>
    <row r="3" spans="1:20" ht="15" thickBot="1" x14ac:dyDescent="0.35">
      <c r="A3" s="149"/>
    </row>
    <row r="4" spans="1:20" ht="15" thickBot="1" x14ac:dyDescent="0.35"/>
    <row r="5" spans="1:20" x14ac:dyDescent="0.3">
      <c r="A5" s="29" t="s">
        <v>1658</v>
      </c>
      <c r="B5" s="146" t="s">
        <v>8</v>
      </c>
      <c r="C5" s="146" t="s">
        <v>9</v>
      </c>
      <c r="D5" s="152" t="s">
        <v>1</v>
      </c>
      <c r="E5" s="152"/>
      <c r="F5" s="152" t="s">
        <v>2</v>
      </c>
      <c r="G5" s="152"/>
      <c r="H5" s="152" t="s">
        <v>3</v>
      </c>
      <c r="I5" s="152"/>
      <c r="J5" s="152" t="s">
        <v>4</v>
      </c>
      <c r="K5" s="152"/>
      <c r="L5" s="152" t="s">
        <v>382</v>
      </c>
      <c r="M5" s="152"/>
      <c r="N5" s="152" t="s">
        <v>5</v>
      </c>
      <c r="O5" s="152"/>
      <c r="P5" s="152" t="s">
        <v>6</v>
      </c>
      <c r="Q5" s="152"/>
      <c r="R5" s="150" t="s">
        <v>46</v>
      </c>
      <c r="S5" s="151"/>
      <c r="T5" s="12"/>
    </row>
    <row r="6" spans="1:20" x14ac:dyDescent="0.3">
      <c r="A6" s="17" t="s">
        <v>7</v>
      </c>
      <c r="B6" s="147"/>
      <c r="C6" s="147"/>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1185</v>
      </c>
      <c r="B8" s="64">
        <f>VLOOKUP($A8,'Return Data'!$B$7:$R$2700,3,0)</f>
        <v>44118</v>
      </c>
      <c r="C8" s="65">
        <f>VLOOKUP($A8,'Return Data'!$B$7:$R$2700,4,0)</f>
        <v>265.25</v>
      </c>
      <c r="D8" s="65">
        <f>VLOOKUP($A8,'Return Data'!$B$7:$R$2700,10,0)</f>
        <v>12.1564</v>
      </c>
      <c r="E8" s="66">
        <f t="shared" ref="E8:E33" si="0">RANK(D8,D$8:D$33,0)</f>
        <v>16</v>
      </c>
      <c r="F8" s="65">
        <f>VLOOKUP($A8,'Return Data'!$B$7:$R$2700,11,0)</f>
        <v>31.331399999999999</v>
      </c>
      <c r="G8" s="66">
        <f t="shared" ref="G8:G25" si="1">RANK(F8,F$8:F$33,0)</f>
        <v>14</v>
      </c>
      <c r="H8" s="65">
        <f>VLOOKUP($A8,'Return Data'!$B$7:$R$2700,12,0)</f>
        <v>-7.1220999999999997</v>
      </c>
      <c r="I8" s="66">
        <f t="shared" ref="I8:I25" si="2">RANK(H8,H$8:H$33,0)</f>
        <v>22</v>
      </c>
      <c r="J8" s="65">
        <f>VLOOKUP($A8,'Return Data'!$B$7:$R$2700,13,0)</f>
        <v>2.2040000000000002</v>
      </c>
      <c r="K8" s="66">
        <f t="shared" ref="K8:K21" si="3">RANK(J8,J$8:J$33,0)</f>
        <v>21</v>
      </c>
      <c r="L8" s="65">
        <f>VLOOKUP($A8,'Return Data'!$B$7:$R$2700,17,0)</f>
        <v>-1.004</v>
      </c>
      <c r="M8" s="66">
        <f t="shared" ref="M8:M21" si="4">RANK(L8,L$8:L$33,0)</f>
        <v>23</v>
      </c>
      <c r="N8" s="65">
        <f>VLOOKUP($A8,'Return Data'!$B$7:$R$2700,14,0)</f>
        <v>-5.3465999999999996</v>
      </c>
      <c r="O8" s="66">
        <f t="shared" ref="O8:O20" si="5">RANK(N8,N$8:N$33,0)</f>
        <v>22</v>
      </c>
      <c r="P8" s="65">
        <f>VLOOKUP($A8,'Return Data'!$B$7:$R$2700,15,0)</f>
        <v>3.8527999999999998</v>
      </c>
      <c r="Q8" s="66">
        <f t="shared" ref="Q8:Q16" si="6">RANK(P8,P$8:P$33,0)</f>
        <v>21</v>
      </c>
      <c r="R8" s="65">
        <f>VLOOKUP($A8,'Return Data'!$B$7:$R$2700,16,0)</f>
        <v>19.9223</v>
      </c>
      <c r="S8" s="67">
        <f t="shared" ref="S8:S33" si="7">RANK(R8,R$8:R$33,0)</f>
        <v>4</v>
      </c>
    </row>
    <row r="9" spans="1:20" x14ac:dyDescent="0.3">
      <c r="A9" s="63" t="s">
        <v>1188</v>
      </c>
      <c r="B9" s="64">
        <f>VLOOKUP($A9,'Return Data'!$B$7:$R$2700,3,0)</f>
        <v>44118</v>
      </c>
      <c r="C9" s="65">
        <f>VLOOKUP($A9,'Return Data'!$B$7:$R$2700,4,0)</f>
        <v>42.56</v>
      </c>
      <c r="D9" s="65">
        <f>VLOOKUP($A9,'Return Data'!$B$7:$R$2700,10,0)</f>
        <v>12</v>
      </c>
      <c r="E9" s="66">
        <f t="shared" si="0"/>
        <v>19</v>
      </c>
      <c r="F9" s="65">
        <f>VLOOKUP($A9,'Return Data'!$B$7:$R$2700,11,0)</f>
        <v>24.590199999999999</v>
      </c>
      <c r="G9" s="66">
        <f t="shared" si="1"/>
        <v>25</v>
      </c>
      <c r="H9" s="65">
        <f>VLOOKUP($A9,'Return Data'!$B$7:$R$2700,12,0)</f>
        <v>5.6078999999999999</v>
      </c>
      <c r="I9" s="66">
        <f t="shared" si="2"/>
        <v>6</v>
      </c>
      <c r="J9" s="65">
        <f>VLOOKUP($A9,'Return Data'!$B$7:$R$2700,13,0)</f>
        <v>12.443899999999999</v>
      </c>
      <c r="K9" s="66">
        <f t="shared" si="3"/>
        <v>8</v>
      </c>
      <c r="L9" s="65">
        <f>VLOOKUP($A9,'Return Data'!$B$7:$R$2700,17,0)</f>
        <v>13.300700000000001</v>
      </c>
      <c r="M9" s="66">
        <f t="shared" si="4"/>
        <v>2</v>
      </c>
      <c r="N9" s="65">
        <f>VLOOKUP($A9,'Return Data'!$B$7:$R$2700,14,0)</f>
        <v>10.229100000000001</v>
      </c>
      <c r="O9" s="66">
        <f t="shared" si="5"/>
        <v>1</v>
      </c>
      <c r="P9" s="65">
        <f>VLOOKUP($A9,'Return Data'!$B$7:$R$2700,15,0)</f>
        <v>10.7235</v>
      </c>
      <c r="Q9" s="66">
        <f t="shared" si="6"/>
        <v>2</v>
      </c>
      <c r="R9" s="65">
        <f>VLOOKUP($A9,'Return Data'!$B$7:$R$2700,16,0)</f>
        <v>16.174900000000001</v>
      </c>
      <c r="S9" s="67">
        <f t="shared" si="7"/>
        <v>8</v>
      </c>
    </row>
    <row r="10" spans="1:20" x14ac:dyDescent="0.3">
      <c r="A10" s="63" t="s">
        <v>1189</v>
      </c>
      <c r="B10" s="64">
        <f>VLOOKUP($A10,'Return Data'!$B$7:$R$2700,3,0)</f>
        <v>44118</v>
      </c>
      <c r="C10" s="65">
        <f>VLOOKUP($A10,'Return Data'!$B$7:$R$2700,4,0)</f>
        <v>9.68</v>
      </c>
      <c r="D10" s="65">
        <f>VLOOKUP($A10,'Return Data'!$B$7:$R$2700,10,0)</f>
        <v>12.952199999999999</v>
      </c>
      <c r="E10" s="66">
        <f t="shared" si="0"/>
        <v>12</v>
      </c>
      <c r="F10" s="65">
        <f>VLOOKUP($A10,'Return Data'!$B$7:$R$2700,11,0)</f>
        <v>32.966999999999999</v>
      </c>
      <c r="G10" s="66">
        <f t="shared" si="1"/>
        <v>10</v>
      </c>
      <c r="H10" s="65">
        <f>VLOOKUP($A10,'Return Data'!$B$7:$R$2700,12,0)</f>
        <v>6.9612999999999996</v>
      </c>
      <c r="I10" s="66">
        <f t="shared" si="2"/>
        <v>5</v>
      </c>
      <c r="J10" s="65">
        <f>VLOOKUP($A10,'Return Data'!$B$7:$R$2700,13,0)</f>
        <v>12.952199999999999</v>
      </c>
      <c r="K10" s="66">
        <f t="shared" si="3"/>
        <v>7</v>
      </c>
      <c r="L10" s="65">
        <f>VLOOKUP($A10,'Return Data'!$B$7:$R$2700,17,0)</f>
        <v>7.3178999999999998</v>
      </c>
      <c r="M10" s="66">
        <f t="shared" si="4"/>
        <v>11</v>
      </c>
      <c r="N10" s="65">
        <f>VLOOKUP($A10,'Return Data'!$B$7:$R$2700,14,0)</f>
        <v>1.4139999999999999</v>
      </c>
      <c r="O10" s="66">
        <f t="shared" si="5"/>
        <v>12</v>
      </c>
      <c r="P10" s="65">
        <f>VLOOKUP($A10,'Return Data'!$B$7:$R$2700,15,0)</f>
        <v>4.9793000000000003</v>
      </c>
      <c r="Q10" s="66">
        <f t="shared" si="6"/>
        <v>17</v>
      </c>
      <c r="R10" s="65">
        <f>VLOOKUP($A10,'Return Data'!$B$7:$R$2700,16,0)</f>
        <v>-0.3236</v>
      </c>
      <c r="S10" s="67">
        <f t="shared" si="7"/>
        <v>25</v>
      </c>
    </row>
    <row r="11" spans="1:20" x14ac:dyDescent="0.3">
      <c r="A11" s="63" t="s">
        <v>1191</v>
      </c>
      <c r="B11" s="64">
        <f>VLOOKUP($A11,'Return Data'!$B$7:$R$2700,3,0)</f>
        <v>44118</v>
      </c>
      <c r="C11" s="65">
        <f>VLOOKUP($A11,'Return Data'!$B$7:$R$2700,4,0)</f>
        <v>34.189</v>
      </c>
      <c r="D11" s="65">
        <f>VLOOKUP($A11,'Return Data'!$B$7:$R$2700,10,0)</f>
        <v>12.029</v>
      </c>
      <c r="E11" s="66">
        <f t="shared" si="0"/>
        <v>18</v>
      </c>
      <c r="F11" s="65">
        <f>VLOOKUP($A11,'Return Data'!$B$7:$R$2700,11,0)</f>
        <v>29.907299999999999</v>
      </c>
      <c r="G11" s="66">
        <f t="shared" si="1"/>
        <v>18</v>
      </c>
      <c r="H11" s="65">
        <f>VLOOKUP($A11,'Return Data'!$B$7:$R$2700,12,0)</f>
        <v>-0.28000000000000003</v>
      </c>
      <c r="I11" s="66">
        <f t="shared" si="2"/>
        <v>13</v>
      </c>
      <c r="J11" s="65">
        <f>VLOOKUP($A11,'Return Data'!$B$7:$R$2700,13,0)</f>
        <v>12.139200000000001</v>
      </c>
      <c r="K11" s="66">
        <f t="shared" si="3"/>
        <v>9</v>
      </c>
      <c r="L11" s="65">
        <f>VLOOKUP($A11,'Return Data'!$B$7:$R$2700,17,0)</f>
        <v>7.6275000000000004</v>
      </c>
      <c r="M11" s="66">
        <f t="shared" si="4"/>
        <v>10</v>
      </c>
      <c r="N11" s="65">
        <f>VLOOKUP($A11,'Return Data'!$B$7:$R$2700,14,0)</f>
        <v>-1.0107999999999999</v>
      </c>
      <c r="O11" s="66">
        <f t="shared" si="5"/>
        <v>16</v>
      </c>
      <c r="P11" s="65">
        <f>VLOOKUP($A11,'Return Data'!$B$7:$R$2700,15,0)</f>
        <v>6.1364000000000001</v>
      </c>
      <c r="Q11" s="66">
        <f t="shared" si="6"/>
        <v>15</v>
      </c>
      <c r="R11" s="65">
        <f>VLOOKUP($A11,'Return Data'!$B$7:$R$2700,16,0)</f>
        <v>8.8713999999999995</v>
      </c>
      <c r="S11" s="67">
        <f t="shared" si="7"/>
        <v>20</v>
      </c>
    </row>
    <row r="12" spans="1:20" x14ac:dyDescent="0.3">
      <c r="A12" s="63" t="s">
        <v>1194</v>
      </c>
      <c r="B12" s="64">
        <f>VLOOKUP($A12,'Return Data'!$B$7:$R$2700,3,0)</f>
        <v>44118</v>
      </c>
      <c r="C12" s="65">
        <f>VLOOKUP($A12,'Return Data'!$B$7:$R$2700,4,0)</f>
        <v>61.494999999999997</v>
      </c>
      <c r="D12" s="65">
        <f>VLOOKUP($A12,'Return Data'!$B$7:$R$2700,10,0)</f>
        <v>13.292199999999999</v>
      </c>
      <c r="E12" s="66">
        <f t="shared" si="0"/>
        <v>8</v>
      </c>
      <c r="F12" s="65">
        <f>VLOOKUP($A12,'Return Data'!$B$7:$R$2700,11,0)</f>
        <v>32.0032</v>
      </c>
      <c r="G12" s="66">
        <f t="shared" si="1"/>
        <v>12</v>
      </c>
      <c r="H12" s="65">
        <f>VLOOKUP($A12,'Return Data'!$B$7:$R$2700,12,0)</f>
        <v>4.0982000000000003</v>
      </c>
      <c r="I12" s="66">
        <f t="shared" si="2"/>
        <v>7</v>
      </c>
      <c r="J12" s="65">
        <f>VLOOKUP($A12,'Return Data'!$B$7:$R$2700,13,0)</f>
        <v>15.6312</v>
      </c>
      <c r="K12" s="66">
        <f t="shared" si="3"/>
        <v>5</v>
      </c>
      <c r="L12" s="65">
        <f>VLOOKUP($A12,'Return Data'!$B$7:$R$2700,17,0)</f>
        <v>12.303900000000001</v>
      </c>
      <c r="M12" s="66">
        <f t="shared" si="4"/>
        <v>3</v>
      </c>
      <c r="N12" s="65">
        <f>VLOOKUP($A12,'Return Data'!$B$7:$R$2700,14,0)</f>
        <v>4.0621999999999998</v>
      </c>
      <c r="O12" s="66">
        <f t="shared" si="5"/>
        <v>5</v>
      </c>
      <c r="P12" s="65">
        <f>VLOOKUP($A12,'Return Data'!$B$7:$R$2700,15,0)</f>
        <v>10.8809</v>
      </c>
      <c r="Q12" s="66">
        <f t="shared" si="6"/>
        <v>1</v>
      </c>
      <c r="R12" s="65">
        <f>VLOOKUP($A12,'Return Data'!$B$7:$R$2700,16,0)</f>
        <v>13.931800000000001</v>
      </c>
      <c r="S12" s="67">
        <f t="shared" si="7"/>
        <v>11</v>
      </c>
    </row>
    <row r="13" spans="1:20" x14ac:dyDescent="0.3">
      <c r="A13" s="63" t="s">
        <v>1196</v>
      </c>
      <c r="B13" s="64">
        <f>VLOOKUP($A13,'Return Data'!$B$7:$R$2700,3,0)</f>
        <v>44118</v>
      </c>
      <c r="C13" s="65">
        <f>VLOOKUP($A13,'Return Data'!$B$7:$R$2700,4,0)</f>
        <v>28.222000000000001</v>
      </c>
      <c r="D13" s="65">
        <f>VLOOKUP($A13,'Return Data'!$B$7:$R$2700,10,0)</f>
        <v>14.3888</v>
      </c>
      <c r="E13" s="66">
        <f t="shared" si="0"/>
        <v>4</v>
      </c>
      <c r="F13" s="65">
        <f>VLOOKUP($A13,'Return Data'!$B$7:$R$2700,11,0)</f>
        <v>33.874099999999999</v>
      </c>
      <c r="G13" s="66">
        <f t="shared" si="1"/>
        <v>8</v>
      </c>
      <c r="H13" s="65">
        <f>VLOOKUP($A13,'Return Data'!$B$7:$R$2700,12,0)</f>
        <v>2.2092000000000001</v>
      </c>
      <c r="I13" s="66">
        <f t="shared" si="2"/>
        <v>9</v>
      </c>
      <c r="J13" s="65">
        <f>VLOOKUP($A13,'Return Data'!$B$7:$R$2700,13,0)</f>
        <v>10.2422</v>
      </c>
      <c r="K13" s="66">
        <f t="shared" si="3"/>
        <v>13</v>
      </c>
      <c r="L13" s="65">
        <f>VLOOKUP($A13,'Return Data'!$B$7:$R$2700,17,0)</f>
        <v>7.1984000000000004</v>
      </c>
      <c r="M13" s="66">
        <f t="shared" si="4"/>
        <v>13</v>
      </c>
      <c r="N13" s="65">
        <f>VLOOKUP($A13,'Return Data'!$B$7:$R$2700,14,0)</f>
        <v>1.7679</v>
      </c>
      <c r="O13" s="66">
        <f t="shared" si="5"/>
        <v>10</v>
      </c>
      <c r="P13" s="65">
        <f>VLOOKUP($A13,'Return Data'!$B$7:$R$2700,15,0)</f>
        <v>7.5838000000000001</v>
      </c>
      <c r="Q13" s="66">
        <f t="shared" si="6"/>
        <v>8</v>
      </c>
      <c r="R13" s="65">
        <f>VLOOKUP($A13,'Return Data'!$B$7:$R$2700,16,0)</f>
        <v>8.4356000000000009</v>
      </c>
      <c r="S13" s="67">
        <f t="shared" si="7"/>
        <v>21</v>
      </c>
    </row>
    <row r="14" spans="1:20" x14ac:dyDescent="0.3">
      <c r="A14" s="63" t="s">
        <v>1197</v>
      </c>
      <c r="B14" s="64">
        <f>VLOOKUP($A14,'Return Data'!$B$7:$R$2700,3,0)</f>
        <v>44118</v>
      </c>
      <c r="C14" s="65">
        <f>VLOOKUP($A14,'Return Data'!$B$7:$R$2700,4,0)</f>
        <v>919.41769999999997</v>
      </c>
      <c r="D14" s="65">
        <f>VLOOKUP($A14,'Return Data'!$B$7:$R$2700,10,0)</f>
        <v>9.5724</v>
      </c>
      <c r="E14" s="66">
        <f t="shared" si="0"/>
        <v>25</v>
      </c>
      <c r="F14" s="65">
        <f>VLOOKUP($A14,'Return Data'!$B$7:$R$2700,11,0)</f>
        <v>28.855899999999998</v>
      </c>
      <c r="G14" s="66">
        <f t="shared" si="1"/>
        <v>21</v>
      </c>
      <c r="H14" s="65">
        <f>VLOOKUP($A14,'Return Data'!$B$7:$R$2700,12,0)</f>
        <v>-6.6627000000000001</v>
      </c>
      <c r="I14" s="66">
        <f t="shared" si="2"/>
        <v>21</v>
      </c>
      <c r="J14" s="65">
        <f>VLOOKUP($A14,'Return Data'!$B$7:$R$2700,13,0)</f>
        <v>0.90129999999999999</v>
      </c>
      <c r="K14" s="66">
        <f t="shared" si="3"/>
        <v>22</v>
      </c>
      <c r="L14" s="65">
        <f>VLOOKUP($A14,'Return Data'!$B$7:$R$2700,17,0)</f>
        <v>2.4022000000000001</v>
      </c>
      <c r="M14" s="66">
        <f t="shared" si="4"/>
        <v>20</v>
      </c>
      <c r="N14" s="65">
        <f>VLOOKUP($A14,'Return Data'!$B$7:$R$2700,14,0)</f>
        <v>-0.57479999999999998</v>
      </c>
      <c r="O14" s="66">
        <f t="shared" si="5"/>
        <v>14</v>
      </c>
      <c r="P14" s="65">
        <f>VLOOKUP($A14,'Return Data'!$B$7:$R$2700,15,0)</f>
        <v>6.6596000000000002</v>
      </c>
      <c r="Q14" s="66">
        <f t="shared" si="6"/>
        <v>13</v>
      </c>
      <c r="R14" s="65">
        <f>VLOOKUP($A14,'Return Data'!$B$7:$R$2700,16,0)</f>
        <v>18.311399999999999</v>
      </c>
      <c r="S14" s="67">
        <f t="shared" si="7"/>
        <v>5</v>
      </c>
    </row>
    <row r="15" spans="1:20" x14ac:dyDescent="0.3">
      <c r="A15" s="63" t="s">
        <v>1199</v>
      </c>
      <c r="B15" s="64">
        <f>VLOOKUP($A15,'Return Data'!$B$7:$R$2700,3,0)</f>
        <v>44118</v>
      </c>
      <c r="C15" s="65">
        <f>VLOOKUP($A15,'Return Data'!$B$7:$R$2700,4,0)</f>
        <v>53.996000000000002</v>
      </c>
      <c r="D15" s="65">
        <f>VLOOKUP($A15,'Return Data'!$B$7:$R$2700,10,0)</f>
        <v>12.0435</v>
      </c>
      <c r="E15" s="66">
        <f t="shared" si="0"/>
        <v>17</v>
      </c>
      <c r="F15" s="65">
        <f>VLOOKUP($A15,'Return Data'!$B$7:$R$2700,11,0)</f>
        <v>33.4619</v>
      </c>
      <c r="G15" s="66">
        <f t="shared" si="1"/>
        <v>9</v>
      </c>
      <c r="H15" s="65">
        <f>VLOOKUP($A15,'Return Data'!$B$7:$R$2700,12,0)</f>
        <v>-1.6323000000000001</v>
      </c>
      <c r="I15" s="66">
        <f t="shared" si="2"/>
        <v>18</v>
      </c>
      <c r="J15" s="65">
        <f>VLOOKUP($A15,'Return Data'!$B$7:$R$2700,13,0)</f>
        <v>7.5875000000000004</v>
      </c>
      <c r="K15" s="66">
        <f t="shared" si="3"/>
        <v>18</v>
      </c>
      <c r="L15" s="65">
        <f>VLOOKUP($A15,'Return Data'!$B$7:$R$2700,17,0)</f>
        <v>3.3954</v>
      </c>
      <c r="M15" s="66">
        <f t="shared" si="4"/>
        <v>17</v>
      </c>
      <c r="N15" s="65">
        <f>VLOOKUP($A15,'Return Data'!$B$7:$R$2700,14,0)</f>
        <v>-0.3876</v>
      </c>
      <c r="O15" s="66">
        <f t="shared" si="5"/>
        <v>13</v>
      </c>
      <c r="P15" s="65">
        <f>VLOOKUP($A15,'Return Data'!$B$7:$R$2700,15,0)</f>
        <v>7.4518000000000004</v>
      </c>
      <c r="Q15" s="66">
        <f t="shared" si="6"/>
        <v>10</v>
      </c>
      <c r="R15" s="65">
        <f>VLOOKUP($A15,'Return Data'!$B$7:$R$2700,16,0)</f>
        <v>13.5017</v>
      </c>
      <c r="S15" s="67">
        <f t="shared" si="7"/>
        <v>13</v>
      </c>
    </row>
    <row r="16" spans="1:20" x14ac:dyDescent="0.3">
      <c r="A16" s="63" t="s">
        <v>1201</v>
      </c>
      <c r="B16" s="64">
        <f>VLOOKUP($A16,'Return Data'!$B$7:$R$2700,3,0)</f>
        <v>44118</v>
      </c>
      <c r="C16" s="65">
        <f>VLOOKUP($A16,'Return Data'!$B$7:$R$2700,4,0)</f>
        <v>92.23</v>
      </c>
      <c r="D16" s="65">
        <f>VLOOKUP($A16,'Return Data'!$B$7:$R$2700,10,0)</f>
        <v>12.9163</v>
      </c>
      <c r="E16" s="66">
        <f t="shared" si="0"/>
        <v>13</v>
      </c>
      <c r="F16" s="65">
        <f>VLOOKUP($A16,'Return Data'!$B$7:$R$2700,11,0)</f>
        <v>36.677500000000002</v>
      </c>
      <c r="G16" s="66">
        <f t="shared" si="1"/>
        <v>3</v>
      </c>
      <c r="H16" s="65">
        <f>VLOOKUP($A16,'Return Data'!$B$7:$R$2700,12,0)</f>
        <v>-4.9272999999999998</v>
      </c>
      <c r="I16" s="66">
        <f t="shared" si="2"/>
        <v>20</v>
      </c>
      <c r="J16" s="65">
        <f>VLOOKUP($A16,'Return Data'!$B$7:$R$2700,13,0)</f>
        <v>3.3157999999999999</v>
      </c>
      <c r="K16" s="66">
        <f t="shared" si="3"/>
        <v>20</v>
      </c>
      <c r="L16" s="65">
        <f>VLOOKUP($A16,'Return Data'!$B$7:$R$2700,17,0)</f>
        <v>1.7853000000000001</v>
      </c>
      <c r="M16" s="66">
        <f t="shared" si="4"/>
        <v>21</v>
      </c>
      <c r="N16" s="65">
        <f>VLOOKUP($A16,'Return Data'!$B$7:$R$2700,14,0)</f>
        <v>-1.7142999999999999</v>
      </c>
      <c r="O16" s="66">
        <f t="shared" si="5"/>
        <v>19</v>
      </c>
      <c r="P16" s="65">
        <f>VLOOKUP($A16,'Return Data'!$B$7:$R$2700,15,0)</f>
        <v>5.4157999999999999</v>
      </c>
      <c r="Q16" s="66">
        <f t="shared" si="6"/>
        <v>16</v>
      </c>
      <c r="R16" s="65">
        <f>VLOOKUP($A16,'Return Data'!$B$7:$R$2700,16,0)</f>
        <v>14.923299999999999</v>
      </c>
      <c r="S16" s="67">
        <f t="shared" si="7"/>
        <v>9</v>
      </c>
    </row>
    <row r="17" spans="1:19" x14ac:dyDescent="0.3">
      <c r="A17" s="63" t="s">
        <v>1203</v>
      </c>
      <c r="B17" s="64">
        <f>VLOOKUP($A17,'Return Data'!$B$7:$R$2700,3,0)</f>
        <v>44118</v>
      </c>
      <c r="C17" s="65">
        <f>VLOOKUP($A17,'Return Data'!$B$7:$R$2700,4,0)</f>
        <v>10.85</v>
      </c>
      <c r="D17" s="65">
        <f>VLOOKUP($A17,'Return Data'!$B$7:$R$2700,10,0)</f>
        <v>11.625500000000001</v>
      </c>
      <c r="E17" s="66">
        <f t="shared" si="0"/>
        <v>21</v>
      </c>
      <c r="F17" s="65">
        <f>VLOOKUP($A17,'Return Data'!$B$7:$R$2700,11,0)</f>
        <v>34.282200000000003</v>
      </c>
      <c r="G17" s="66">
        <f t="shared" si="1"/>
        <v>6</v>
      </c>
      <c r="H17" s="65">
        <f>VLOOKUP($A17,'Return Data'!$B$7:$R$2700,12,0)</f>
        <v>1.4966999999999999</v>
      </c>
      <c r="I17" s="66">
        <f t="shared" si="2"/>
        <v>10</v>
      </c>
      <c r="J17" s="65">
        <f>VLOOKUP($A17,'Return Data'!$B$7:$R$2700,13,0)</f>
        <v>9.2649000000000008</v>
      </c>
      <c r="K17" s="66">
        <f t="shared" si="3"/>
        <v>17</v>
      </c>
      <c r="L17" s="65">
        <f>VLOOKUP($A17,'Return Data'!$B$7:$R$2700,17,0)</f>
        <v>3.2248999999999999</v>
      </c>
      <c r="M17" s="66">
        <f t="shared" si="4"/>
        <v>18</v>
      </c>
      <c r="N17" s="65">
        <f>VLOOKUP($A17,'Return Data'!$B$7:$R$2700,14,0)</f>
        <v>-2.5337000000000001</v>
      </c>
      <c r="O17" s="66">
        <f t="shared" si="5"/>
        <v>20</v>
      </c>
      <c r="P17" s="65"/>
      <c r="Q17" s="66"/>
      <c r="R17" s="65">
        <f>VLOOKUP($A17,'Return Data'!$B$7:$R$2700,16,0)</f>
        <v>2.2168999999999999</v>
      </c>
      <c r="S17" s="67">
        <f t="shared" si="7"/>
        <v>24</v>
      </c>
    </row>
    <row r="18" spans="1:19" x14ac:dyDescent="0.3">
      <c r="A18" s="63" t="s">
        <v>1205</v>
      </c>
      <c r="B18" s="64">
        <f>VLOOKUP($A18,'Return Data'!$B$7:$R$2700,3,0)</f>
        <v>44118</v>
      </c>
      <c r="C18" s="65">
        <f>VLOOKUP($A18,'Return Data'!$B$7:$R$2700,4,0)</f>
        <v>53.31</v>
      </c>
      <c r="D18" s="65">
        <f>VLOOKUP($A18,'Return Data'!$B$7:$R$2700,10,0)</f>
        <v>12.2316</v>
      </c>
      <c r="E18" s="66">
        <f t="shared" si="0"/>
        <v>15</v>
      </c>
      <c r="F18" s="65">
        <f>VLOOKUP($A18,'Return Data'!$B$7:$R$2700,11,0)</f>
        <v>30.374199999999998</v>
      </c>
      <c r="G18" s="66">
        <f t="shared" si="1"/>
        <v>17</v>
      </c>
      <c r="H18" s="65">
        <f>VLOOKUP($A18,'Return Data'!$B$7:$R$2700,12,0)</f>
        <v>4.0804</v>
      </c>
      <c r="I18" s="66">
        <f t="shared" si="2"/>
        <v>8</v>
      </c>
      <c r="J18" s="65">
        <f>VLOOKUP($A18,'Return Data'!$B$7:$R$2700,13,0)</f>
        <v>13.497999999999999</v>
      </c>
      <c r="K18" s="66">
        <f t="shared" si="3"/>
        <v>6</v>
      </c>
      <c r="L18" s="65">
        <f>VLOOKUP($A18,'Return Data'!$B$7:$R$2700,17,0)</f>
        <v>8.4332999999999991</v>
      </c>
      <c r="M18" s="66">
        <f t="shared" si="4"/>
        <v>8</v>
      </c>
      <c r="N18" s="65">
        <f>VLOOKUP($A18,'Return Data'!$B$7:$R$2700,14,0)</f>
        <v>5.0522999999999998</v>
      </c>
      <c r="O18" s="66">
        <f t="shared" si="5"/>
        <v>4</v>
      </c>
      <c r="P18" s="65">
        <f>VLOOKUP($A18,'Return Data'!$B$7:$R$2700,15,0)</f>
        <v>9.2415000000000003</v>
      </c>
      <c r="Q18" s="66">
        <f>RANK(P18,P$8:P$33,0)</f>
        <v>4</v>
      </c>
      <c r="R18" s="65">
        <f>VLOOKUP($A18,'Return Data'!$B$7:$R$2700,16,0)</f>
        <v>13.1991</v>
      </c>
      <c r="S18" s="67">
        <f t="shared" si="7"/>
        <v>14</v>
      </c>
    </row>
    <row r="19" spans="1:19" x14ac:dyDescent="0.3">
      <c r="A19" s="63" t="s">
        <v>1207</v>
      </c>
      <c r="B19" s="64">
        <f>VLOOKUP($A19,'Return Data'!$B$7:$R$2700,3,0)</f>
        <v>44118</v>
      </c>
      <c r="C19" s="65">
        <f>VLOOKUP($A19,'Return Data'!$B$7:$R$2700,4,0)</f>
        <v>41.061999999999998</v>
      </c>
      <c r="D19" s="65">
        <f>VLOOKUP($A19,'Return Data'!$B$7:$R$2700,10,0)</f>
        <v>13.2151</v>
      </c>
      <c r="E19" s="66">
        <f t="shared" si="0"/>
        <v>9</v>
      </c>
      <c r="F19" s="65">
        <f>VLOOKUP($A19,'Return Data'!$B$7:$R$2700,11,0)</f>
        <v>34.163200000000003</v>
      </c>
      <c r="G19" s="66">
        <f t="shared" si="1"/>
        <v>7</v>
      </c>
      <c r="H19" s="65">
        <f>VLOOKUP($A19,'Return Data'!$B$7:$R$2700,12,0)</f>
        <v>-2.2473000000000001</v>
      </c>
      <c r="I19" s="66">
        <f t="shared" si="2"/>
        <v>19</v>
      </c>
      <c r="J19" s="65">
        <f>VLOOKUP($A19,'Return Data'!$B$7:$R$2700,13,0)</f>
        <v>10.286899999999999</v>
      </c>
      <c r="K19" s="66">
        <f t="shared" si="3"/>
        <v>12</v>
      </c>
      <c r="L19" s="65">
        <f>VLOOKUP($A19,'Return Data'!$B$7:$R$2700,17,0)</f>
        <v>8.7628000000000004</v>
      </c>
      <c r="M19" s="66">
        <f t="shared" si="4"/>
        <v>6</v>
      </c>
      <c r="N19" s="65">
        <f>VLOOKUP($A19,'Return Data'!$B$7:$R$2700,14,0)</f>
        <v>2.3260999999999998</v>
      </c>
      <c r="O19" s="66">
        <f t="shared" si="5"/>
        <v>8</v>
      </c>
      <c r="P19" s="65">
        <f>VLOOKUP($A19,'Return Data'!$B$7:$R$2700,15,0)</f>
        <v>9.0449000000000002</v>
      </c>
      <c r="Q19" s="66">
        <f>RANK(P19,P$8:P$33,0)</f>
        <v>5</v>
      </c>
      <c r="R19" s="65">
        <f>VLOOKUP($A19,'Return Data'!$B$7:$R$2700,16,0)</f>
        <v>10.9841</v>
      </c>
      <c r="S19" s="67">
        <f t="shared" si="7"/>
        <v>17</v>
      </c>
    </row>
    <row r="20" spans="1:19" x14ac:dyDescent="0.3">
      <c r="A20" s="63" t="s">
        <v>1210</v>
      </c>
      <c r="B20" s="64">
        <f>VLOOKUP($A20,'Return Data'!$B$7:$R$2700,3,0)</f>
        <v>44118</v>
      </c>
      <c r="C20" s="65">
        <f>VLOOKUP($A20,'Return Data'!$B$7:$R$2700,4,0)</f>
        <v>135.82</v>
      </c>
      <c r="D20" s="65">
        <f>VLOOKUP($A20,'Return Data'!$B$7:$R$2700,10,0)</f>
        <v>12.9011</v>
      </c>
      <c r="E20" s="66">
        <f t="shared" si="0"/>
        <v>14</v>
      </c>
      <c r="F20" s="65">
        <f>VLOOKUP($A20,'Return Data'!$B$7:$R$2700,11,0)</f>
        <v>31.761700000000001</v>
      </c>
      <c r="G20" s="66">
        <f t="shared" si="1"/>
        <v>13</v>
      </c>
      <c r="H20" s="65">
        <f>VLOOKUP($A20,'Return Data'!$B$7:$R$2700,12,0)</f>
        <v>-0.99139999999999995</v>
      </c>
      <c r="I20" s="66">
        <f t="shared" si="2"/>
        <v>14</v>
      </c>
      <c r="J20" s="65">
        <f>VLOOKUP($A20,'Return Data'!$B$7:$R$2700,13,0)</f>
        <v>9.2678999999999991</v>
      </c>
      <c r="K20" s="66">
        <f t="shared" si="3"/>
        <v>16</v>
      </c>
      <c r="L20" s="65">
        <f>VLOOKUP($A20,'Return Data'!$B$7:$R$2700,17,0)</f>
        <v>3.8037000000000001</v>
      </c>
      <c r="M20" s="66">
        <f t="shared" si="4"/>
        <v>16</v>
      </c>
      <c r="N20" s="65">
        <f>VLOOKUP($A20,'Return Data'!$B$7:$R$2700,14,0)</f>
        <v>-0.95640000000000003</v>
      </c>
      <c r="O20" s="66">
        <f t="shared" si="5"/>
        <v>15</v>
      </c>
      <c r="P20" s="65">
        <f>VLOOKUP($A20,'Return Data'!$B$7:$R$2700,15,0)</f>
        <v>8.8383000000000003</v>
      </c>
      <c r="Q20" s="66">
        <f>RANK(P20,P$8:P$33,0)</f>
        <v>6</v>
      </c>
      <c r="R20" s="65">
        <f>VLOOKUP($A20,'Return Data'!$B$7:$R$2700,16,0)</f>
        <v>17.482099999999999</v>
      </c>
      <c r="S20" s="67">
        <f t="shared" si="7"/>
        <v>6</v>
      </c>
    </row>
    <row r="21" spans="1:19" x14ac:dyDescent="0.3">
      <c r="A21" s="63" t="s">
        <v>1212</v>
      </c>
      <c r="B21" s="64">
        <f>VLOOKUP($A21,'Return Data'!$B$7:$R$2700,3,0)</f>
        <v>44118</v>
      </c>
      <c r="C21" s="65">
        <f>VLOOKUP($A21,'Return Data'!$B$7:$R$2700,4,0)</f>
        <v>9.9060000000000006</v>
      </c>
      <c r="D21" s="65">
        <f>VLOOKUP($A21,'Return Data'!$B$7:$R$2700,10,0)</f>
        <v>9.2388999999999992</v>
      </c>
      <c r="E21" s="66">
        <f t="shared" si="0"/>
        <v>26</v>
      </c>
      <c r="F21" s="65">
        <f>VLOOKUP($A21,'Return Data'!$B$7:$R$2700,11,0)</f>
        <v>24.620999999999999</v>
      </c>
      <c r="G21" s="66">
        <f t="shared" si="1"/>
        <v>24</v>
      </c>
      <c r="H21" s="65">
        <f>VLOOKUP($A21,'Return Data'!$B$7:$R$2700,12,0)</f>
        <v>-1.2235</v>
      </c>
      <c r="I21" s="66">
        <f t="shared" si="2"/>
        <v>16</v>
      </c>
      <c r="J21" s="65">
        <f>VLOOKUP($A21,'Return Data'!$B$7:$R$2700,13,0)</f>
        <v>6.5389999999999997</v>
      </c>
      <c r="K21" s="66">
        <f t="shared" si="3"/>
        <v>19</v>
      </c>
      <c r="L21" s="65">
        <f>VLOOKUP($A21,'Return Data'!$B$7:$R$2700,17,0)</f>
        <v>5.9401000000000002</v>
      </c>
      <c r="M21" s="66">
        <f t="shared" si="4"/>
        <v>14</v>
      </c>
      <c r="N21" s="65"/>
      <c r="O21" s="66"/>
      <c r="P21" s="65"/>
      <c r="Q21" s="66"/>
      <c r="R21" s="65">
        <f>VLOOKUP($A21,'Return Data'!$B$7:$R$2700,16,0)</f>
        <v>-0.3483</v>
      </c>
      <c r="S21" s="67">
        <f t="shared" si="7"/>
        <v>26</v>
      </c>
    </row>
    <row r="22" spans="1:19" x14ac:dyDescent="0.3">
      <c r="A22" s="63" t="s">
        <v>1214</v>
      </c>
      <c r="B22" s="64">
        <f>VLOOKUP($A22,'Return Data'!$B$7:$R$2700,3,0)</f>
        <v>44118</v>
      </c>
      <c r="C22" s="65">
        <f>VLOOKUP($A22,'Return Data'!$B$7:$R$2700,4,0)</f>
        <v>11.476000000000001</v>
      </c>
      <c r="D22" s="65">
        <f>VLOOKUP($A22,'Return Data'!$B$7:$R$2700,10,0)</f>
        <v>13.578799999999999</v>
      </c>
      <c r="E22" s="66">
        <f t="shared" si="0"/>
        <v>6</v>
      </c>
      <c r="F22" s="65">
        <f>VLOOKUP($A22,'Return Data'!$B$7:$R$2700,11,0)</f>
        <v>34.7423</v>
      </c>
      <c r="G22" s="66">
        <f t="shared" si="1"/>
        <v>5</v>
      </c>
      <c r="H22" s="65">
        <f>VLOOKUP($A22,'Return Data'!$B$7:$R$2700,12,0)</f>
        <v>-1.0263</v>
      </c>
      <c r="I22" s="66">
        <f t="shared" si="2"/>
        <v>15</v>
      </c>
      <c r="J22" s="65">
        <f>VLOOKUP($A22,'Return Data'!$B$7:$R$2700,13,0)</f>
        <v>11.4499</v>
      </c>
      <c r="K22" s="66">
        <f t="shared" ref="K22" si="8">RANK(J22,J$8:J$33,0)</f>
        <v>10</v>
      </c>
      <c r="L22" s="65"/>
      <c r="M22" s="66"/>
      <c r="N22" s="65"/>
      <c r="O22" s="66"/>
      <c r="P22" s="65"/>
      <c r="Q22" s="66"/>
      <c r="R22" s="65">
        <f>VLOOKUP($A22,'Return Data'!$B$7:$R$2700,16,0)</f>
        <v>12.0116</v>
      </c>
      <c r="S22" s="67">
        <f t="shared" si="7"/>
        <v>16</v>
      </c>
    </row>
    <row r="23" spans="1:19" x14ac:dyDescent="0.3">
      <c r="A23" s="63" t="s">
        <v>1216</v>
      </c>
      <c r="B23" s="64">
        <f>VLOOKUP($A23,'Return Data'!$B$7:$R$2700,3,0)</f>
        <v>44118</v>
      </c>
      <c r="C23" s="65">
        <f>VLOOKUP($A23,'Return Data'!$B$7:$R$2700,4,0)</f>
        <v>24.7607</v>
      </c>
      <c r="D23" s="65">
        <f>VLOOKUP($A23,'Return Data'!$B$7:$R$2700,10,0)</f>
        <v>11.8956</v>
      </c>
      <c r="E23" s="66">
        <f t="shared" si="0"/>
        <v>20</v>
      </c>
      <c r="F23" s="65">
        <f>VLOOKUP($A23,'Return Data'!$B$7:$R$2700,11,0)</f>
        <v>27.879000000000001</v>
      </c>
      <c r="G23" s="66">
        <f t="shared" si="1"/>
        <v>22</v>
      </c>
      <c r="H23" s="65">
        <f>VLOOKUP($A23,'Return Data'!$B$7:$R$2700,12,0)</f>
        <v>-9.2589000000000006</v>
      </c>
      <c r="I23" s="66">
        <f t="shared" si="2"/>
        <v>23</v>
      </c>
      <c r="J23" s="65">
        <f>VLOOKUP($A23,'Return Data'!$B$7:$R$2700,13,0)</f>
        <v>-0.91279999999999994</v>
      </c>
      <c r="K23" s="66">
        <f>RANK(J23,J$8:J$33,0)</f>
        <v>24</v>
      </c>
      <c r="L23" s="65">
        <f>VLOOKUP($A23,'Return Data'!$B$7:$R$2700,17,0)</f>
        <v>3.2227000000000001</v>
      </c>
      <c r="M23" s="66">
        <f>RANK(L23,L$8:L$33,0)</f>
        <v>19</v>
      </c>
      <c r="N23" s="65">
        <f>VLOOKUP($A23,'Return Data'!$B$7:$R$2700,14,0)</f>
        <v>-1.1959</v>
      </c>
      <c r="O23" s="66">
        <f>RANK(N23,N$8:N$33,0)</f>
        <v>17</v>
      </c>
      <c r="P23" s="65">
        <f>VLOOKUP($A23,'Return Data'!$B$7:$R$2700,15,0)</f>
        <v>3.9645999999999999</v>
      </c>
      <c r="Q23" s="66">
        <f>RANK(P23,P$8:P$33,0)</f>
        <v>20</v>
      </c>
      <c r="R23" s="65">
        <f>VLOOKUP($A23,'Return Data'!$B$7:$R$2700,16,0)</f>
        <v>14.628299999999999</v>
      </c>
      <c r="S23" s="67">
        <f t="shared" si="7"/>
        <v>10</v>
      </c>
    </row>
    <row r="24" spans="1:19" x14ac:dyDescent="0.3">
      <c r="A24" s="63" t="s">
        <v>1217</v>
      </c>
      <c r="B24" s="64">
        <f>VLOOKUP($A24,'Return Data'!$B$7:$R$2700,3,0)</f>
        <v>44118</v>
      </c>
      <c r="C24" s="65">
        <f>VLOOKUP($A24,'Return Data'!$B$7:$R$2700,4,0)</f>
        <v>1159.153</v>
      </c>
      <c r="D24" s="65">
        <f>VLOOKUP($A24,'Return Data'!$B$7:$R$2700,10,0)</f>
        <v>13.648999999999999</v>
      </c>
      <c r="E24" s="66">
        <f t="shared" si="0"/>
        <v>5</v>
      </c>
      <c r="F24" s="65">
        <f>VLOOKUP($A24,'Return Data'!$B$7:$R$2700,11,0)</f>
        <v>32.514200000000002</v>
      </c>
      <c r="G24" s="66">
        <f t="shared" si="1"/>
        <v>11</v>
      </c>
      <c r="H24" s="65">
        <f>VLOOKUP($A24,'Return Data'!$B$7:$R$2700,12,0)</f>
        <v>-1.6129</v>
      </c>
      <c r="I24" s="66">
        <f t="shared" si="2"/>
        <v>17</v>
      </c>
      <c r="J24" s="65">
        <f>VLOOKUP($A24,'Return Data'!$B$7:$R$2700,13,0)</f>
        <v>9.2835999999999999</v>
      </c>
      <c r="K24" s="66">
        <f>RANK(J24,J$8:J$33,0)</f>
        <v>15</v>
      </c>
      <c r="L24" s="65">
        <f>VLOOKUP($A24,'Return Data'!$B$7:$R$2700,17,0)</f>
        <v>7.2779999999999996</v>
      </c>
      <c r="M24" s="66">
        <f>RANK(L24,L$8:L$33,0)</f>
        <v>12</v>
      </c>
      <c r="N24" s="65">
        <f>VLOOKUP($A24,'Return Data'!$B$7:$R$2700,14,0)</f>
        <v>1.9355</v>
      </c>
      <c r="O24" s="66">
        <f>RANK(N24,N$8:N$33,0)</f>
        <v>9</v>
      </c>
      <c r="P24" s="65">
        <f>VLOOKUP($A24,'Return Data'!$B$7:$R$2700,15,0)</f>
        <v>7.5126999999999997</v>
      </c>
      <c r="Q24" s="66">
        <f>RANK(P24,P$8:P$33,0)</f>
        <v>9</v>
      </c>
      <c r="R24" s="65">
        <f>VLOOKUP($A24,'Return Data'!$B$7:$R$2700,16,0)</f>
        <v>20.906099999999999</v>
      </c>
      <c r="S24" s="67">
        <f t="shared" si="7"/>
        <v>3</v>
      </c>
    </row>
    <row r="25" spans="1:19" x14ac:dyDescent="0.3">
      <c r="A25" s="63" t="s">
        <v>1220</v>
      </c>
      <c r="B25" s="64">
        <f>VLOOKUP($A25,'Return Data'!$B$7:$R$2700,3,0)</f>
        <v>44118</v>
      </c>
      <c r="C25" s="65">
        <f>VLOOKUP($A25,'Return Data'!$B$7:$R$2700,4,0)</f>
        <v>22.75</v>
      </c>
      <c r="D25" s="65">
        <f>VLOOKUP($A25,'Return Data'!$B$7:$R$2700,10,0)</f>
        <v>19.610900000000001</v>
      </c>
      <c r="E25" s="66">
        <f t="shared" si="0"/>
        <v>2</v>
      </c>
      <c r="F25" s="65">
        <f>VLOOKUP($A25,'Return Data'!$B$7:$R$2700,11,0)</f>
        <v>46.868899999999996</v>
      </c>
      <c r="G25" s="66">
        <f t="shared" si="1"/>
        <v>1</v>
      </c>
      <c r="H25" s="65">
        <f>VLOOKUP($A25,'Return Data'!$B$7:$R$2700,12,0)</f>
        <v>20.561699999999998</v>
      </c>
      <c r="I25" s="66">
        <f t="shared" si="2"/>
        <v>1</v>
      </c>
      <c r="J25" s="65">
        <f>VLOOKUP($A25,'Return Data'!$B$7:$R$2700,13,0)</f>
        <v>34.854799999999997</v>
      </c>
      <c r="K25" s="66">
        <f>RANK(J25,J$8:J$33,0)</f>
        <v>1</v>
      </c>
      <c r="L25" s="65">
        <f>VLOOKUP($A25,'Return Data'!$B$7:$R$2700,17,0)</f>
        <v>15.5793</v>
      </c>
      <c r="M25" s="66">
        <f>RANK(L25,L$8:L$33,0)</f>
        <v>1</v>
      </c>
      <c r="N25" s="65">
        <f>VLOOKUP($A25,'Return Data'!$B$7:$R$2700,14,0)</f>
        <v>5.8807</v>
      </c>
      <c r="O25" s="66">
        <f>RANK(N25,N$8:N$33,0)</f>
        <v>3</v>
      </c>
      <c r="P25" s="65">
        <f>VLOOKUP($A25,'Return Data'!$B$7:$R$2700,15,0)</f>
        <v>7.8428000000000004</v>
      </c>
      <c r="Q25" s="66">
        <f>RANK(P25,P$8:P$33,0)</f>
        <v>7</v>
      </c>
      <c r="R25" s="65">
        <f>VLOOKUP($A25,'Return Data'!$B$7:$R$2700,16,0)</f>
        <v>12.707599999999999</v>
      </c>
      <c r="S25" s="67">
        <f t="shared" si="7"/>
        <v>15</v>
      </c>
    </row>
    <row r="26" spans="1:19" x14ac:dyDescent="0.3">
      <c r="A26" s="63" t="s">
        <v>1222</v>
      </c>
      <c r="B26" s="64">
        <f>VLOOKUP($A26,'Return Data'!$B$7:$R$2700,3,0)</f>
        <v>44118</v>
      </c>
      <c r="C26" s="65">
        <f>VLOOKUP($A26,'Return Data'!$B$7:$R$2700,4,0)</f>
        <v>10.26</v>
      </c>
      <c r="D26" s="65">
        <f>VLOOKUP($A26,'Return Data'!$B$7:$R$2700,10,0)</f>
        <v>10.679600000000001</v>
      </c>
      <c r="E26" s="66">
        <f t="shared" si="0"/>
        <v>22</v>
      </c>
      <c r="F26" s="65">
        <f>VLOOKUP($A26,'Return Data'!$B$7:$R$2700,11,0)</f>
        <v>29.709199999999999</v>
      </c>
      <c r="G26" s="66">
        <f t="shared" ref="G26" si="9">RANK(F26,F$8:F$33,0)</f>
        <v>19</v>
      </c>
      <c r="H26" s="65"/>
      <c r="I26" s="66"/>
      <c r="J26" s="65"/>
      <c r="K26" s="66"/>
      <c r="L26" s="65"/>
      <c r="M26" s="66"/>
      <c r="N26" s="65"/>
      <c r="O26" s="66"/>
      <c r="P26" s="65"/>
      <c r="Q26" s="66"/>
      <c r="R26" s="65">
        <f>VLOOKUP($A26,'Return Data'!$B$7:$R$2700,16,0)</f>
        <v>2.6</v>
      </c>
      <c r="S26" s="67">
        <f t="shared" si="7"/>
        <v>23</v>
      </c>
    </row>
    <row r="27" spans="1:19" x14ac:dyDescent="0.3">
      <c r="A27" s="63" t="s">
        <v>1223</v>
      </c>
      <c r="B27" s="64">
        <f>VLOOKUP($A27,'Return Data'!$B$7:$R$2700,3,0)</f>
        <v>44118</v>
      </c>
      <c r="C27" s="65">
        <f>VLOOKUP($A27,'Return Data'!$B$7:$R$2700,4,0)</f>
        <v>63.472900000000003</v>
      </c>
      <c r="D27" s="65">
        <f>VLOOKUP($A27,'Return Data'!$B$7:$R$2700,10,0)</f>
        <v>12.952999999999999</v>
      </c>
      <c r="E27" s="66">
        <f t="shared" si="0"/>
        <v>11</v>
      </c>
      <c r="F27" s="65">
        <f>VLOOKUP($A27,'Return Data'!$B$7:$R$2700,11,0)</f>
        <v>30.9573</v>
      </c>
      <c r="G27" s="66">
        <f>RANK(F27,F$8:F$33,0)</f>
        <v>15</v>
      </c>
      <c r="H27" s="65">
        <f>VLOOKUP($A27,'Return Data'!$B$7:$R$2700,12,0)</f>
        <v>11.545199999999999</v>
      </c>
      <c r="I27" s="66">
        <f>RANK(H27,H$8:H$33,0)</f>
        <v>2</v>
      </c>
      <c r="J27" s="65">
        <f>VLOOKUP($A27,'Return Data'!$B$7:$R$2700,13,0)</f>
        <v>24.304600000000001</v>
      </c>
      <c r="K27" s="66">
        <f>RANK(J27,J$8:J$33,0)</f>
        <v>2</v>
      </c>
      <c r="L27" s="65">
        <f>VLOOKUP($A27,'Return Data'!$B$7:$R$2700,17,0)</f>
        <v>8.6172000000000004</v>
      </c>
      <c r="M27" s="66">
        <f>RANK(L27,L$8:L$33,0)</f>
        <v>7</v>
      </c>
      <c r="N27" s="65">
        <f>VLOOKUP($A27,'Return Data'!$B$7:$R$2700,14,0)</f>
        <v>5.9015000000000004</v>
      </c>
      <c r="O27" s="66">
        <f>RANK(N27,N$8:N$33,0)</f>
        <v>2</v>
      </c>
      <c r="P27" s="65">
        <f>VLOOKUP($A27,'Return Data'!$B$7:$R$2700,15,0)</f>
        <v>7.4207000000000001</v>
      </c>
      <c r="Q27" s="66">
        <f>RANK(P27,P$8:P$33,0)</f>
        <v>11</v>
      </c>
      <c r="R27" s="65">
        <f>VLOOKUP($A27,'Return Data'!$B$7:$R$2700,16,0)</f>
        <v>9.8643999999999998</v>
      </c>
      <c r="S27" s="67">
        <f t="shared" si="7"/>
        <v>19</v>
      </c>
    </row>
    <row r="28" spans="1:19" x14ac:dyDescent="0.3">
      <c r="A28" s="63" t="s">
        <v>1226</v>
      </c>
      <c r="B28" s="64">
        <f>VLOOKUP($A28,'Return Data'!$B$7:$R$2700,3,0)</f>
        <v>44118</v>
      </c>
      <c r="C28" s="65">
        <f>VLOOKUP($A28,'Return Data'!$B$7:$R$2700,4,0)</f>
        <v>74.331199999999995</v>
      </c>
      <c r="D28" s="65">
        <f>VLOOKUP($A28,'Return Data'!$B$7:$R$2700,10,0)</f>
        <v>10.086399999999999</v>
      </c>
      <c r="E28" s="66">
        <f t="shared" si="0"/>
        <v>23</v>
      </c>
      <c r="F28" s="65">
        <f>VLOOKUP($A28,'Return Data'!$B$7:$R$2700,11,0)</f>
        <v>36.569699999999997</v>
      </c>
      <c r="G28" s="66">
        <f>RANK(F28,F$8:F$33,0)</f>
        <v>4</v>
      </c>
      <c r="H28" s="65">
        <f>VLOOKUP($A28,'Return Data'!$B$7:$R$2700,12,0)</f>
        <v>1.2538</v>
      </c>
      <c r="I28" s="66">
        <f>RANK(H28,H$8:H$33,0)</f>
        <v>11</v>
      </c>
      <c r="J28" s="65">
        <f>VLOOKUP($A28,'Return Data'!$B$7:$R$2700,13,0)</f>
        <v>10.946099999999999</v>
      </c>
      <c r="K28" s="66">
        <f>RANK(J28,J$8:J$33,0)</f>
        <v>11</v>
      </c>
      <c r="L28" s="65">
        <f>VLOOKUP($A28,'Return Data'!$B$7:$R$2700,17,0)</f>
        <v>5.7416</v>
      </c>
      <c r="M28" s="66">
        <f>RANK(L28,L$8:L$33,0)</f>
        <v>15</v>
      </c>
      <c r="N28" s="65">
        <f>VLOOKUP($A28,'Return Data'!$B$7:$R$2700,14,0)</f>
        <v>-1.4027000000000001</v>
      </c>
      <c r="O28" s="66">
        <f>RANK(N28,N$8:N$33,0)</f>
        <v>18</v>
      </c>
      <c r="P28" s="65">
        <f>VLOOKUP($A28,'Return Data'!$B$7:$R$2700,15,0)</f>
        <v>4.6452999999999998</v>
      </c>
      <c r="Q28" s="66">
        <f>RANK(P28,P$8:P$33,0)</f>
        <v>18</v>
      </c>
      <c r="R28" s="65">
        <f>VLOOKUP($A28,'Return Data'!$B$7:$R$2700,16,0)</f>
        <v>13.763199999999999</v>
      </c>
      <c r="S28" s="67">
        <f t="shared" si="7"/>
        <v>12</v>
      </c>
    </row>
    <row r="29" spans="1:19" x14ac:dyDescent="0.3">
      <c r="A29" s="63" t="s">
        <v>1227</v>
      </c>
      <c r="B29" s="64">
        <f>VLOOKUP($A29,'Return Data'!$B$7:$R$2700,3,0)</f>
        <v>44118</v>
      </c>
      <c r="C29" s="65">
        <f>VLOOKUP($A29,'Return Data'!$B$7:$R$2700,4,0)</f>
        <v>430.28410000000002</v>
      </c>
      <c r="D29" s="65">
        <f>VLOOKUP($A29,'Return Data'!$B$7:$R$2700,10,0)</f>
        <v>9.6722000000000001</v>
      </c>
      <c r="E29" s="66">
        <f t="shared" si="0"/>
        <v>24</v>
      </c>
      <c r="F29" s="65">
        <f>VLOOKUP($A29,'Return Data'!$B$7:$R$2700,11,0)</f>
        <v>26.798100000000002</v>
      </c>
      <c r="G29" s="66">
        <f>RANK(F29,F$8:F$33,0)</f>
        <v>23</v>
      </c>
      <c r="H29" s="65">
        <f>VLOOKUP($A29,'Return Data'!$B$7:$R$2700,12,0)</f>
        <v>-9.8453999999999997</v>
      </c>
      <c r="I29" s="66">
        <f>RANK(H29,H$8:H$33,0)</f>
        <v>24</v>
      </c>
      <c r="J29" s="65">
        <f>VLOOKUP($A29,'Return Data'!$B$7:$R$2700,13,0)</f>
        <v>-0.54890000000000005</v>
      </c>
      <c r="K29" s="66">
        <f>RANK(J29,J$8:J$33,0)</f>
        <v>23</v>
      </c>
      <c r="L29" s="65">
        <f>VLOOKUP($A29,'Return Data'!$B$7:$R$2700,17,0)</f>
        <v>-0.50800000000000001</v>
      </c>
      <c r="M29" s="66">
        <f>RANK(L29,L$8:L$33,0)</f>
        <v>22</v>
      </c>
      <c r="N29" s="65">
        <f>VLOOKUP($A29,'Return Data'!$B$7:$R$2700,14,0)</f>
        <v>-4.7262000000000004</v>
      </c>
      <c r="O29" s="66">
        <f>RANK(N29,N$8:N$33,0)</f>
        <v>21</v>
      </c>
      <c r="P29" s="65">
        <f>VLOOKUP($A29,'Return Data'!$B$7:$R$2700,15,0)</f>
        <v>4.5092999999999996</v>
      </c>
      <c r="Q29" s="66">
        <f>RANK(P29,P$8:P$33,0)</f>
        <v>19</v>
      </c>
      <c r="R29" s="65">
        <f>VLOOKUP($A29,'Return Data'!$B$7:$R$2700,16,0)</f>
        <v>22.888400000000001</v>
      </c>
      <c r="S29" s="67">
        <f t="shared" si="7"/>
        <v>2</v>
      </c>
    </row>
    <row r="30" spans="1:19" x14ac:dyDescent="0.3">
      <c r="A30" s="63" t="s">
        <v>1229</v>
      </c>
      <c r="B30" s="64">
        <f>VLOOKUP($A30,'Return Data'!$B$7:$R$2700,3,0)</f>
        <v>44118</v>
      </c>
      <c r="C30" s="65">
        <f>VLOOKUP($A30,'Return Data'!$B$7:$R$2700,4,0)</f>
        <v>147.10390000000001</v>
      </c>
      <c r="D30" s="65">
        <f>VLOOKUP($A30,'Return Data'!$B$7:$R$2700,10,0)</f>
        <v>12.976000000000001</v>
      </c>
      <c r="E30" s="66">
        <f t="shared" si="0"/>
        <v>10</v>
      </c>
      <c r="F30" s="65">
        <f>VLOOKUP($A30,'Return Data'!$B$7:$R$2700,11,0)</f>
        <v>30.5609</v>
      </c>
      <c r="G30" s="66">
        <f>RANK(F30,F$8:F$33,0)</f>
        <v>16</v>
      </c>
      <c r="H30" s="65">
        <f>VLOOKUP($A30,'Return Data'!$B$7:$R$2700,12,0)</f>
        <v>0.56510000000000005</v>
      </c>
      <c r="I30" s="66">
        <f>RANK(H30,H$8:H$33,0)</f>
        <v>12</v>
      </c>
      <c r="J30" s="65">
        <f>VLOOKUP($A30,'Return Data'!$B$7:$R$2700,13,0)</f>
        <v>9.7019000000000002</v>
      </c>
      <c r="K30" s="66">
        <f>RANK(J30,J$8:J$33,0)</f>
        <v>14</v>
      </c>
      <c r="L30" s="65">
        <f>VLOOKUP($A30,'Return Data'!$B$7:$R$2700,17,0)</f>
        <v>10.642300000000001</v>
      </c>
      <c r="M30" s="66">
        <f>RANK(L30,L$8:L$33,0)</f>
        <v>4</v>
      </c>
      <c r="N30" s="65">
        <f>VLOOKUP($A30,'Return Data'!$B$7:$R$2700,14,0)</f>
        <v>2.6621000000000001</v>
      </c>
      <c r="O30" s="66">
        <f>RANK(N30,N$8:N$33,0)</f>
        <v>7</v>
      </c>
      <c r="P30" s="65">
        <f>VLOOKUP($A30,'Return Data'!$B$7:$R$2700,15,0)</f>
        <v>7.1051000000000002</v>
      </c>
      <c r="Q30" s="66">
        <f>RANK(P30,P$8:P$33,0)</f>
        <v>12</v>
      </c>
      <c r="R30" s="65">
        <f>VLOOKUP($A30,'Return Data'!$B$7:$R$2700,16,0)</f>
        <v>10.7605</v>
      </c>
      <c r="S30" s="67">
        <f t="shared" si="7"/>
        <v>18</v>
      </c>
    </row>
    <row r="31" spans="1:19" x14ac:dyDescent="0.3">
      <c r="A31" s="63" t="s">
        <v>1232</v>
      </c>
      <c r="B31" s="64">
        <f>VLOOKUP($A31,'Return Data'!$B$7:$R$2700,3,0)</f>
        <v>44118</v>
      </c>
      <c r="C31" s="65">
        <f>VLOOKUP($A31,'Return Data'!$B$7:$R$2700,4,0)</f>
        <v>47.88</v>
      </c>
      <c r="D31" s="65">
        <f>VLOOKUP($A31,'Return Data'!$B$7:$R$2700,10,0)</f>
        <v>13.486599999999999</v>
      </c>
      <c r="E31" s="66">
        <f t="shared" si="0"/>
        <v>7</v>
      </c>
      <c r="F31" s="65">
        <f>VLOOKUP($A31,'Return Data'!$B$7:$R$2700,11,0)</f>
        <v>29.0566</v>
      </c>
      <c r="G31" s="66">
        <f>RANK(F31,F$8:F$33,0)</f>
        <v>20</v>
      </c>
      <c r="H31" s="65">
        <f>VLOOKUP($A31,'Return Data'!$B$7:$R$2700,12,0)</f>
        <v>7.5229999999999997</v>
      </c>
      <c r="I31" s="66">
        <f>RANK(H31,H$8:H$33,0)</f>
        <v>3</v>
      </c>
      <c r="J31" s="65">
        <f>VLOOKUP($A31,'Return Data'!$B$7:$R$2700,13,0)</f>
        <v>16.723500000000001</v>
      </c>
      <c r="K31" s="66">
        <f>RANK(J31,J$8:J$33,0)</f>
        <v>4</v>
      </c>
      <c r="L31" s="65">
        <f>VLOOKUP($A31,'Return Data'!$B$7:$R$2700,17,0)</f>
        <v>8.8803999999999998</v>
      </c>
      <c r="M31" s="66">
        <f>RANK(L31,L$8:L$33,0)</f>
        <v>5</v>
      </c>
      <c r="N31" s="65">
        <f>VLOOKUP($A31,'Return Data'!$B$7:$R$2700,14,0)</f>
        <v>3.8104</v>
      </c>
      <c r="O31" s="66">
        <f>RANK(N31,N$8:N$33,0)</f>
        <v>6</v>
      </c>
      <c r="P31" s="65">
        <f>VLOOKUP($A31,'Return Data'!$B$7:$R$2700,15,0)</f>
        <v>9.4207000000000001</v>
      </c>
      <c r="Q31" s="66">
        <f>RANK(P31,P$8:P$33,0)</f>
        <v>3</v>
      </c>
      <c r="R31" s="65">
        <f>VLOOKUP($A31,'Return Data'!$B$7:$R$2700,16,0)</f>
        <v>6.1778000000000004</v>
      </c>
      <c r="S31" s="67">
        <f t="shared" si="7"/>
        <v>22</v>
      </c>
    </row>
    <row r="32" spans="1:19" x14ac:dyDescent="0.3">
      <c r="A32" s="63" t="s">
        <v>1234</v>
      </c>
      <c r="B32" s="64">
        <f>VLOOKUP($A32,'Return Data'!$B$7:$R$2700,3,0)</f>
        <v>44118</v>
      </c>
      <c r="C32" s="65">
        <f>VLOOKUP($A32,'Return Data'!$B$7:$R$2700,4,0)</f>
        <v>16.03</v>
      </c>
      <c r="D32" s="65">
        <f>VLOOKUP($A32,'Return Data'!$B$7:$R$2700,10,0)</f>
        <v>21.164000000000001</v>
      </c>
      <c r="E32" s="66">
        <f t="shared" si="0"/>
        <v>1</v>
      </c>
      <c r="F32" s="65"/>
      <c r="G32" s="66"/>
      <c r="H32" s="65"/>
      <c r="I32" s="66"/>
      <c r="J32" s="65"/>
      <c r="K32" s="66"/>
      <c r="L32" s="65"/>
      <c r="M32" s="66"/>
      <c r="N32" s="65"/>
      <c r="O32" s="66"/>
      <c r="P32" s="65"/>
      <c r="Q32" s="66"/>
      <c r="R32" s="65">
        <f>VLOOKUP($A32,'Return Data'!$B$7:$R$2700,16,0)</f>
        <v>60.3</v>
      </c>
      <c r="S32" s="67">
        <f t="shared" si="7"/>
        <v>1</v>
      </c>
    </row>
    <row r="33" spans="1:19" x14ac:dyDescent="0.3">
      <c r="A33" s="63" t="s">
        <v>1236</v>
      </c>
      <c r="B33" s="64">
        <f>VLOOKUP($A33,'Return Data'!$B$7:$R$2700,3,0)</f>
        <v>44118</v>
      </c>
      <c r="C33" s="65">
        <f>VLOOKUP($A33,'Return Data'!$B$7:$R$2700,4,0)</f>
        <v>121.215148047393</v>
      </c>
      <c r="D33" s="65">
        <f>VLOOKUP($A33,'Return Data'!$B$7:$R$2700,10,0)</f>
        <v>16.457000000000001</v>
      </c>
      <c r="E33" s="66">
        <f t="shared" si="0"/>
        <v>3</v>
      </c>
      <c r="F33" s="65">
        <f>VLOOKUP($A33,'Return Data'!$B$7:$R$2700,11,0)</f>
        <v>38.494799999999998</v>
      </c>
      <c r="G33" s="66">
        <f>RANK(F33,F$8:F$33,0)</f>
        <v>2</v>
      </c>
      <c r="H33" s="65">
        <f>VLOOKUP($A33,'Return Data'!$B$7:$R$2700,12,0)</f>
        <v>7.1569000000000003</v>
      </c>
      <c r="I33" s="66">
        <f>RANK(H33,H$8:H$33,0)</f>
        <v>4</v>
      </c>
      <c r="J33" s="65">
        <f>VLOOKUP($A33,'Return Data'!$B$7:$R$2700,13,0)</f>
        <v>17.7166</v>
      </c>
      <c r="K33" s="66">
        <f>RANK(J33,J$8:J$33,0)</f>
        <v>3</v>
      </c>
      <c r="L33" s="65">
        <f>VLOOKUP($A33,'Return Data'!$B$7:$R$2700,17,0)</f>
        <v>8.3779000000000003</v>
      </c>
      <c r="M33" s="66">
        <f>RANK(L33,L$8:L$33,0)</f>
        <v>9</v>
      </c>
      <c r="N33" s="65">
        <f>VLOOKUP($A33,'Return Data'!$B$7:$R$2700,14,0)</f>
        <v>1.6156999999999999</v>
      </c>
      <c r="O33" s="66">
        <f>RANK(N33,N$8:N$33,0)</f>
        <v>11</v>
      </c>
      <c r="P33" s="65">
        <f>VLOOKUP($A33,'Return Data'!$B$7:$R$2700,15,0)</f>
        <v>6.2957000000000001</v>
      </c>
      <c r="Q33" s="66">
        <f>RANK(P33,P$8:P$33,0)</f>
        <v>14</v>
      </c>
      <c r="R33" s="65">
        <f>VLOOKUP($A33,'Return Data'!$B$7:$R$2700,16,0)</f>
        <v>16.290700000000001</v>
      </c>
      <c r="S33" s="67">
        <f t="shared" si="7"/>
        <v>7</v>
      </c>
    </row>
    <row r="34" spans="1:19" x14ac:dyDescent="0.3">
      <c r="A34" s="69"/>
      <c r="B34" s="70"/>
      <c r="C34" s="70"/>
      <c r="D34" s="71"/>
      <c r="E34" s="70"/>
      <c r="F34" s="71"/>
      <c r="G34" s="70"/>
      <c r="H34" s="71"/>
      <c r="I34" s="70"/>
      <c r="J34" s="71"/>
      <c r="K34" s="70"/>
      <c r="L34" s="71"/>
      <c r="M34" s="70"/>
      <c r="N34" s="71"/>
      <c r="O34" s="70"/>
      <c r="P34" s="71"/>
      <c r="Q34" s="70"/>
      <c r="R34" s="71"/>
      <c r="S34" s="72"/>
    </row>
    <row r="35" spans="1:19" x14ac:dyDescent="0.3">
      <c r="A35" s="73" t="s">
        <v>27</v>
      </c>
      <c r="B35" s="74"/>
      <c r="C35" s="74"/>
      <c r="D35" s="75">
        <f>AVERAGE(D8:D33)</f>
        <v>12.952773076923076</v>
      </c>
      <c r="E35" s="74"/>
      <c r="F35" s="75">
        <f>AVERAGE(F8:F33)</f>
        <v>32.120871999999999</v>
      </c>
      <c r="G35" s="74"/>
      <c r="H35" s="75">
        <f>AVERAGE(H8:H33)</f>
        <v>1.0928874999999998</v>
      </c>
      <c r="I35" s="74"/>
      <c r="J35" s="75">
        <f>AVERAGE(J8:J33)</f>
        <v>10.824720833333332</v>
      </c>
      <c r="K35" s="74"/>
      <c r="L35" s="75">
        <f>AVERAGE(L8:L33)</f>
        <v>6.6227608695652194</v>
      </c>
      <c r="M35" s="74"/>
      <c r="N35" s="75">
        <f>AVERAGE(N8:N33)</f>
        <v>1.2185681818181815</v>
      </c>
      <c r="O35" s="74"/>
      <c r="P35" s="75">
        <f>AVERAGE(P8:P33)</f>
        <v>7.1202619047619056</v>
      </c>
      <c r="Q35" s="74"/>
      <c r="R35" s="75">
        <f>AVERAGE(R8:R33)</f>
        <v>13.853126923076921</v>
      </c>
      <c r="S35" s="76"/>
    </row>
    <row r="36" spans="1:19" x14ac:dyDescent="0.3">
      <c r="A36" s="73" t="s">
        <v>28</v>
      </c>
      <c r="B36" s="74"/>
      <c r="C36" s="74"/>
      <c r="D36" s="75">
        <f>MIN(D8:D33)</f>
        <v>9.2388999999999992</v>
      </c>
      <c r="E36" s="74"/>
      <c r="F36" s="75">
        <f>MIN(F8:F33)</f>
        <v>24.590199999999999</v>
      </c>
      <c r="G36" s="74"/>
      <c r="H36" s="75">
        <f>MIN(H8:H33)</f>
        <v>-9.8453999999999997</v>
      </c>
      <c r="I36" s="74"/>
      <c r="J36" s="75">
        <f>MIN(J8:J33)</f>
        <v>-0.91279999999999994</v>
      </c>
      <c r="K36" s="74"/>
      <c r="L36" s="75">
        <f>MIN(L8:L33)</f>
        <v>-1.004</v>
      </c>
      <c r="M36" s="74"/>
      <c r="N36" s="75">
        <f>MIN(N8:N33)</f>
        <v>-5.3465999999999996</v>
      </c>
      <c r="O36" s="74"/>
      <c r="P36" s="75">
        <f>MIN(P8:P33)</f>
        <v>3.8527999999999998</v>
      </c>
      <c r="Q36" s="74"/>
      <c r="R36" s="75">
        <f>MIN(R8:R33)</f>
        <v>-0.3483</v>
      </c>
      <c r="S36" s="76"/>
    </row>
    <row r="37" spans="1:19" ht="15" thickBot="1" x14ac:dyDescent="0.35">
      <c r="A37" s="77" t="s">
        <v>29</v>
      </c>
      <c r="B37" s="78"/>
      <c r="C37" s="78"/>
      <c r="D37" s="79">
        <f>MAX(D8:D33)</f>
        <v>21.164000000000001</v>
      </c>
      <c r="E37" s="78"/>
      <c r="F37" s="79">
        <f>MAX(F8:F33)</f>
        <v>46.868899999999996</v>
      </c>
      <c r="G37" s="78"/>
      <c r="H37" s="79">
        <f>MAX(H8:H33)</f>
        <v>20.561699999999998</v>
      </c>
      <c r="I37" s="78"/>
      <c r="J37" s="79">
        <f>MAX(J8:J33)</f>
        <v>34.854799999999997</v>
      </c>
      <c r="K37" s="78"/>
      <c r="L37" s="79">
        <f>MAX(L8:L33)</f>
        <v>15.5793</v>
      </c>
      <c r="M37" s="78"/>
      <c r="N37" s="79">
        <f>MAX(N8:N33)</f>
        <v>10.229100000000001</v>
      </c>
      <c r="O37" s="78"/>
      <c r="P37" s="79">
        <f>MAX(P8:P33)</f>
        <v>10.8809</v>
      </c>
      <c r="Q37" s="78"/>
      <c r="R37" s="79">
        <f>MAX(R8:R33)</f>
        <v>60.3</v>
      </c>
      <c r="S37" s="80"/>
    </row>
    <row r="38" spans="1:19" x14ac:dyDescent="0.3">
      <c r="A38" s="112" t="s">
        <v>433</v>
      </c>
    </row>
    <row r="39" spans="1:19" x14ac:dyDescent="0.3">
      <c r="A39" s="14" t="s">
        <v>340</v>
      </c>
    </row>
  </sheetData>
  <sheetProtection algorithmName="SHA-512" hashValue="Dh+ymiBZ9iJa/TcrpkyhB/2ckADYpEAiWMkKGRgRwXg3YnC4/DMGcNcES4T4JY/mzlz56aP/Rq0VtAKxw54BEQ==" saltValue="/A2Oyn/sTT/g7ORsuTQmM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73AC256E-F222-406A-A486-BF0D17149052}"/>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AFDD0A-DA4B-447D-B595-1B432649E9DC}">
  <sheetPr codeName="Sheet41"/>
  <dimension ref="A1:T47"/>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8" t="s">
        <v>347</v>
      </c>
    </row>
    <row r="3" spans="1:20" ht="15" thickBot="1" x14ac:dyDescent="0.35">
      <c r="A3" s="149"/>
    </row>
    <row r="4" spans="1:20" ht="15" thickBot="1" x14ac:dyDescent="0.35"/>
    <row r="5" spans="1:20" x14ac:dyDescent="0.3">
      <c r="A5" s="29" t="s">
        <v>1656</v>
      </c>
      <c r="B5" s="146" t="s">
        <v>8</v>
      </c>
      <c r="C5" s="146" t="s">
        <v>9</v>
      </c>
      <c r="D5" s="152" t="s">
        <v>1</v>
      </c>
      <c r="E5" s="152"/>
      <c r="F5" s="152" t="s">
        <v>2</v>
      </c>
      <c r="G5" s="152"/>
      <c r="H5" s="152" t="s">
        <v>3</v>
      </c>
      <c r="I5" s="152"/>
      <c r="J5" s="152" t="s">
        <v>4</v>
      </c>
      <c r="K5" s="152"/>
      <c r="L5" s="152" t="s">
        <v>382</v>
      </c>
      <c r="M5" s="152"/>
      <c r="N5" s="152" t="s">
        <v>5</v>
      </c>
      <c r="O5" s="152"/>
      <c r="P5" s="152" t="s">
        <v>6</v>
      </c>
      <c r="Q5" s="152"/>
      <c r="R5" s="150" t="s">
        <v>46</v>
      </c>
      <c r="S5" s="151"/>
      <c r="T5" s="12"/>
    </row>
    <row r="6" spans="1:20" x14ac:dyDescent="0.3">
      <c r="A6" s="17" t="s">
        <v>7</v>
      </c>
      <c r="B6" s="147"/>
      <c r="C6" s="147"/>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1300</v>
      </c>
      <c r="B8" s="64">
        <f>VLOOKUP($A8,'Return Data'!$B$7:$R$2700,3,0)</f>
        <v>44118</v>
      </c>
      <c r="C8" s="65">
        <f>VLOOKUP($A8,'Return Data'!$B$7:$R$2700,4,0)</f>
        <v>795.57</v>
      </c>
      <c r="D8" s="65">
        <f>VLOOKUP($A8,'Return Data'!$B$7:$R$2700,10,0)</f>
        <v>12.742900000000001</v>
      </c>
      <c r="E8" s="66">
        <f>RANK(D8,D$8:D$41,0)</f>
        <v>10</v>
      </c>
      <c r="F8" s="65">
        <f>VLOOKUP($A8,'Return Data'!$B$7:$R$2700,11,0)</f>
        <v>30.154599999999999</v>
      </c>
      <c r="G8" s="66">
        <f>RANK(F8,F$8:F$41,0)</f>
        <v>8</v>
      </c>
      <c r="H8" s="65">
        <f>VLOOKUP($A8,'Return Data'!$B$7:$R$2700,12,0)</f>
        <v>-4.3131000000000004</v>
      </c>
      <c r="I8" s="66">
        <f>RANK(H8,H$8:H$41,0)</f>
        <v>21</v>
      </c>
      <c r="J8" s="65">
        <f>VLOOKUP($A8,'Return Data'!$B$7:$R$2700,13,0)</f>
        <v>6.5419</v>
      </c>
      <c r="K8" s="66">
        <f>RANK(J8,J$8:J$41,0)</f>
        <v>12</v>
      </c>
      <c r="L8" s="65">
        <f>VLOOKUP($A8,'Return Data'!$B$7:$R$2700,17,0)</f>
        <v>6.4280999999999997</v>
      </c>
      <c r="M8" s="66">
        <f>RANK(L8,L$8:L$41,0)</f>
        <v>17</v>
      </c>
      <c r="N8" s="65">
        <f>VLOOKUP($A8,'Return Data'!$B$7:$R$2700,14,0)</f>
        <v>2.7490000000000001</v>
      </c>
      <c r="O8" s="66">
        <f>RANK(N8,N$8:N$41,0)</f>
        <v>13</v>
      </c>
      <c r="P8" s="65">
        <f>VLOOKUP($A8,'Return Data'!$B$7:$R$2700,15,0)</f>
        <v>10.003</v>
      </c>
      <c r="Q8" s="66">
        <f>RANK(P8,P$8:P$41,0)</f>
        <v>7</v>
      </c>
      <c r="R8" s="65">
        <f>VLOOKUP($A8,'Return Data'!$B$7:$R$2700,16,0)</f>
        <v>14.4224</v>
      </c>
      <c r="S8" s="67">
        <f>RANK(R8,R$8:R$41,0)</f>
        <v>6</v>
      </c>
    </row>
    <row r="9" spans="1:20" x14ac:dyDescent="0.3">
      <c r="A9" s="63" t="s">
        <v>1301</v>
      </c>
      <c r="B9" s="64">
        <f>VLOOKUP($A9,'Return Data'!$B$7:$R$2700,3,0)</f>
        <v>44118</v>
      </c>
      <c r="C9" s="65">
        <f>VLOOKUP($A9,'Return Data'!$B$7:$R$2700,4,0)</f>
        <v>13.22</v>
      </c>
      <c r="D9" s="65">
        <f>VLOOKUP($A9,'Return Data'!$B$7:$R$2700,10,0)</f>
        <v>9.6186000000000007</v>
      </c>
      <c r="E9" s="66">
        <f t="shared" ref="E9:E41" si="0">RANK(D9,D$8:D$41,0)</f>
        <v>23</v>
      </c>
      <c r="F9" s="65">
        <f>VLOOKUP($A9,'Return Data'!$B$7:$R$2700,11,0)</f>
        <v>19.529800000000002</v>
      </c>
      <c r="G9" s="66">
        <f t="shared" ref="G9:G41" si="1">RANK(F9,F$8:F$41,0)</f>
        <v>32</v>
      </c>
      <c r="H9" s="65">
        <f>VLOOKUP($A9,'Return Data'!$B$7:$R$2700,12,0)</f>
        <v>-1.0479000000000001</v>
      </c>
      <c r="I9" s="66">
        <f t="shared" ref="I9:I41" si="2">RANK(H9,H$8:H$41,0)</f>
        <v>11</v>
      </c>
      <c r="J9" s="65">
        <f>VLOOKUP($A9,'Return Data'!$B$7:$R$2700,13,0)</f>
        <v>4.4234</v>
      </c>
      <c r="K9" s="66">
        <f t="shared" ref="K9:K41" si="3">RANK(J9,J$8:J$41,0)</f>
        <v>19</v>
      </c>
      <c r="L9" s="65">
        <f>VLOOKUP($A9,'Return Data'!$B$7:$R$2700,17,0)</f>
        <v>12.528600000000001</v>
      </c>
      <c r="M9" s="66">
        <f t="shared" ref="M9:M41" si="4">RANK(L9,L$8:L$41,0)</f>
        <v>5</v>
      </c>
      <c r="N9" s="65"/>
      <c r="O9" s="66"/>
      <c r="P9" s="65"/>
      <c r="Q9" s="66"/>
      <c r="R9" s="65">
        <f>VLOOKUP($A9,'Return Data'!$B$7:$R$2700,16,0)</f>
        <v>10.0693</v>
      </c>
      <c r="S9" s="67">
        <f t="shared" ref="S9:S41" si="5">RANK(R9,R$8:R$41,0)</f>
        <v>22</v>
      </c>
    </row>
    <row r="10" spans="1:20" x14ac:dyDescent="0.3">
      <c r="A10" s="63" t="s">
        <v>1304</v>
      </c>
      <c r="B10" s="64">
        <f>VLOOKUP($A10,'Return Data'!$B$7:$R$2700,3,0)</f>
        <v>44118</v>
      </c>
      <c r="C10" s="65">
        <f>VLOOKUP($A10,'Return Data'!$B$7:$R$2700,4,0)</f>
        <v>108.19</v>
      </c>
      <c r="D10" s="65">
        <f>VLOOKUP($A10,'Return Data'!$B$7:$R$2700,10,0)</f>
        <v>11.8705</v>
      </c>
      <c r="E10" s="66">
        <f t="shared" si="0"/>
        <v>13</v>
      </c>
      <c r="F10" s="65">
        <f>VLOOKUP($A10,'Return Data'!$B$7:$R$2700,11,0)</f>
        <v>26.9985</v>
      </c>
      <c r="G10" s="66">
        <f t="shared" si="1"/>
        <v>19</v>
      </c>
      <c r="H10" s="65">
        <f>VLOOKUP($A10,'Return Data'!$B$7:$R$2700,12,0)</f>
        <v>-0.51490000000000002</v>
      </c>
      <c r="I10" s="66">
        <f t="shared" si="2"/>
        <v>9</v>
      </c>
      <c r="J10" s="65">
        <f>VLOOKUP($A10,'Return Data'!$B$7:$R$2700,13,0)</f>
        <v>7.2037000000000004</v>
      </c>
      <c r="K10" s="66">
        <f t="shared" si="3"/>
        <v>10</v>
      </c>
      <c r="L10" s="65">
        <f>VLOOKUP($A10,'Return Data'!$B$7:$R$2700,17,0)</f>
        <v>7.1666999999999996</v>
      </c>
      <c r="M10" s="66">
        <f t="shared" si="4"/>
        <v>14</v>
      </c>
      <c r="N10" s="65">
        <f>VLOOKUP($A10,'Return Data'!$B$7:$R$2700,14,0)</f>
        <v>1.5311999999999999</v>
      </c>
      <c r="O10" s="66">
        <f t="shared" ref="O10:O41" si="6">RANK(N10,N$8:N$41,0)</f>
        <v>19</v>
      </c>
      <c r="P10" s="65">
        <f>VLOOKUP($A10,'Return Data'!$B$7:$R$2700,15,0)</f>
        <v>6.8122999999999996</v>
      </c>
      <c r="Q10" s="66">
        <f t="shared" ref="Q10:Q41" si="7">RANK(P10,P$8:P$41,0)</f>
        <v>20</v>
      </c>
      <c r="R10" s="65">
        <f>VLOOKUP($A10,'Return Data'!$B$7:$R$2700,16,0)</f>
        <v>10.2567</v>
      </c>
      <c r="S10" s="67">
        <f t="shared" si="5"/>
        <v>21</v>
      </c>
    </row>
    <row r="11" spans="1:20" x14ac:dyDescent="0.3">
      <c r="A11" s="63" t="s">
        <v>1306</v>
      </c>
      <c r="B11" s="64">
        <f>VLOOKUP($A11,'Return Data'!$B$7:$R$2700,3,0)</f>
        <v>44118</v>
      </c>
      <c r="C11" s="65">
        <f>VLOOKUP($A11,'Return Data'!$B$7:$R$2700,4,0)</f>
        <v>53.225999999999999</v>
      </c>
      <c r="D11" s="65">
        <f>VLOOKUP($A11,'Return Data'!$B$7:$R$2700,10,0)</f>
        <v>9.2802000000000007</v>
      </c>
      <c r="E11" s="66">
        <f t="shared" si="0"/>
        <v>26</v>
      </c>
      <c r="F11" s="65">
        <f>VLOOKUP($A11,'Return Data'!$B$7:$R$2700,11,0)</f>
        <v>24.417999999999999</v>
      </c>
      <c r="G11" s="66">
        <f t="shared" si="1"/>
        <v>24</v>
      </c>
      <c r="H11" s="65">
        <f>VLOOKUP($A11,'Return Data'!$B$7:$R$2700,12,0)</f>
        <v>-7.8242000000000003</v>
      </c>
      <c r="I11" s="66">
        <f t="shared" si="2"/>
        <v>28</v>
      </c>
      <c r="J11" s="65">
        <f>VLOOKUP($A11,'Return Data'!$B$7:$R$2700,13,0)</f>
        <v>3.0512999999999999</v>
      </c>
      <c r="K11" s="66">
        <f t="shared" si="3"/>
        <v>20</v>
      </c>
      <c r="L11" s="65">
        <f>VLOOKUP($A11,'Return Data'!$B$7:$R$2700,17,0)</f>
        <v>6.9036</v>
      </c>
      <c r="M11" s="66">
        <f t="shared" si="4"/>
        <v>15</v>
      </c>
      <c r="N11" s="65">
        <f>VLOOKUP($A11,'Return Data'!$B$7:$R$2700,14,0)</f>
        <v>0.89149999999999996</v>
      </c>
      <c r="O11" s="66">
        <f t="shared" si="6"/>
        <v>23</v>
      </c>
      <c r="P11" s="65">
        <f>VLOOKUP($A11,'Return Data'!$B$7:$R$2700,15,0)</f>
        <v>7.8868</v>
      </c>
      <c r="Q11" s="66">
        <f t="shared" si="7"/>
        <v>17</v>
      </c>
      <c r="R11" s="65">
        <f>VLOOKUP($A11,'Return Data'!$B$7:$R$2700,16,0)</f>
        <v>12.797700000000001</v>
      </c>
      <c r="S11" s="67">
        <f t="shared" si="5"/>
        <v>11</v>
      </c>
    </row>
    <row r="12" spans="1:20" x14ac:dyDescent="0.3">
      <c r="A12" s="63" t="s">
        <v>1308</v>
      </c>
      <c r="B12" s="64">
        <f>VLOOKUP($A12,'Return Data'!$B$7:$R$2700,3,0)</f>
        <v>44118</v>
      </c>
      <c r="C12" s="65">
        <f>VLOOKUP($A12,'Return Data'!$B$7:$R$2700,4,0)</f>
        <v>159.71</v>
      </c>
      <c r="D12" s="65">
        <f>VLOOKUP($A12,'Return Data'!$B$7:$R$2700,10,0)</f>
        <v>13.607900000000001</v>
      </c>
      <c r="E12" s="66">
        <f t="shared" si="0"/>
        <v>6</v>
      </c>
      <c r="F12" s="65">
        <f>VLOOKUP($A12,'Return Data'!$B$7:$R$2700,11,0)</f>
        <v>29.163</v>
      </c>
      <c r="G12" s="66">
        <f t="shared" si="1"/>
        <v>12</v>
      </c>
      <c r="H12" s="65">
        <f>VLOOKUP($A12,'Return Data'!$B$7:$R$2700,12,0)</f>
        <v>5.5305999999999997</v>
      </c>
      <c r="I12" s="66">
        <f t="shared" si="2"/>
        <v>5</v>
      </c>
      <c r="J12" s="65">
        <f>VLOOKUP($A12,'Return Data'!$B$7:$R$2700,13,0)</f>
        <v>14.569599999999999</v>
      </c>
      <c r="K12" s="66">
        <f t="shared" si="3"/>
        <v>5</v>
      </c>
      <c r="L12" s="65">
        <f>VLOOKUP($A12,'Return Data'!$B$7:$R$2700,17,0)</f>
        <v>13.4899</v>
      </c>
      <c r="M12" s="66">
        <f t="shared" si="4"/>
        <v>4</v>
      </c>
      <c r="N12" s="65">
        <f>VLOOKUP($A12,'Return Data'!$B$7:$R$2700,14,0)</f>
        <v>9.3217999999999996</v>
      </c>
      <c r="O12" s="66">
        <f t="shared" si="6"/>
        <v>4</v>
      </c>
      <c r="P12" s="65">
        <f>VLOOKUP($A12,'Return Data'!$B$7:$R$2700,15,0)</f>
        <v>10.833600000000001</v>
      </c>
      <c r="Q12" s="66">
        <f t="shared" si="7"/>
        <v>4</v>
      </c>
      <c r="R12" s="65">
        <f>VLOOKUP($A12,'Return Data'!$B$7:$R$2700,16,0)</f>
        <v>12.4733</v>
      </c>
      <c r="S12" s="67">
        <f t="shared" si="5"/>
        <v>12</v>
      </c>
    </row>
    <row r="13" spans="1:20" x14ac:dyDescent="0.3">
      <c r="A13" s="63" t="s">
        <v>1310</v>
      </c>
      <c r="B13" s="64">
        <f>VLOOKUP($A13,'Return Data'!$B$7:$R$2700,3,0)</f>
        <v>44118</v>
      </c>
      <c r="C13" s="65">
        <f>VLOOKUP($A13,'Return Data'!$B$7:$R$2700,4,0)</f>
        <v>122.011101936804</v>
      </c>
      <c r="D13" s="65">
        <f>VLOOKUP($A13,'Return Data'!$B$7:$R$2700,10,0)</f>
        <v>8.1191999999999993</v>
      </c>
      <c r="E13" s="66">
        <f t="shared" si="0"/>
        <v>30</v>
      </c>
      <c r="F13" s="65">
        <f>VLOOKUP($A13,'Return Data'!$B$7:$R$2700,11,0)</f>
        <v>23.393699999999999</v>
      </c>
      <c r="G13" s="66">
        <f t="shared" si="1"/>
        <v>26</v>
      </c>
      <c r="H13" s="65">
        <f>VLOOKUP($A13,'Return Data'!$B$7:$R$2700,12,0)</f>
        <v>-5.0491000000000001</v>
      </c>
      <c r="I13" s="66">
        <f t="shared" si="2"/>
        <v>22</v>
      </c>
      <c r="J13" s="65">
        <f>VLOOKUP($A13,'Return Data'!$B$7:$R$2700,13,0)</f>
        <v>2.8271999999999999</v>
      </c>
      <c r="K13" s="66">
        <f t="shared" si="3"/>
        <v>22</v>
      </c>
      <c r="L13" s="65">
        <f>VLOOKUP($A13,'Return Data'!$B$7:$R$2700,17,0)</f>
        <v>9.3135999999999992</v>
      </c>
      <c r="M13" s="66">
        <f t="shared" si="4"/>
        <v>9</v>
      </c>
      <c r="N13" s="65">
        <f>VLOOKUP($A13,'Return Data'!$B$7:$R$2700,14,0)</f>
        <v>4.3681999999999999</v>
      </c>
      <c r="O13" s="66">
        <f t="shared" si="6"/>
        <v>12</v>
      </c>
      <c r="P13" s="65">
        <f>VLOOKUP($A13,'Return Data'!$B$7:$R$2700,15,0)</f>
        <v>9.4655000000000005</v>
      </c>
      <c r="Q13" s="66">
        <f t="shared" si="7"/>
        <v>9</v>
      </c>
      <c r="R13" s="65">
        <f>VLOOKUP($A13,'Return Data'!$B$7:$R$2700,16,0)</f>
        <v>11.9468</v>
      </c>
      <c r="S13" s="67">
        <f t="shared" si="5"/>
        <v>15</v>
      </c>
    </row>
    <row r="14" spans="1:20" x14ac:dyDescent="0.3">
      <c r="A14" s="63" t="s">
        <v>1312</v>
      </c>
      <c r="B14" s="64">
        <f>VLOOKUP($A14,'Return Data'!$B$7:$R$2700,3,0)</f>
        <v>44118</v>
      </c>
      <c r="C14" s="65">
        <f>VLOOKUP($A14,'Return Data'!$B$7:$R$2700,4,0)</f>
        <v>15.742000000000001</v>
      </c>
      <c r="D14" s="65">
        <f>VLOOKUP($A14,'Return Data'!$B$7:$R$2700,10,0)</f>
        <v>12.8459</v>
      </c>
      <c r="E14" s="66">
        <f t="shared" si="0"/>
        <v>9</v>
      </c>
      <c r="F14" s="65">
        <f>VLOOKUP($A14,'Return Data'!$B$7:$R$2700,11,0)</f>
        <v>28.895399999999999</v>
      </c>
      <c r="G14" s="66">
        <f t="shared" si="1"/>
        <v>13</v>
      </c>
      <c r="H14" s="65">
        <f>VLOOKUP($A14,'Return Data'!$B$7:$R$2700,12,0)</f>
        <v>-2.5684999999999998</v>
      </c>
      <c r="I14" s="66">
        <f t="shared" si="2"/>
        <v>18</v>
      </c>
      <c r="J14" s="65">
        <f>VLOOKUP($A14,'Return Data'!$B$7:$R$2700,13,0)</f>
        <v>4.7092999999999998</v>
      </c>
      <c r="K14" s="66">
        <f t="shared" si="3"/>
        <v>17</v>
      </c>
      <c r="L14" s="65">
        <f>VLOOKUP($A14,'Return Data'!$B$7:$R$2700,17,0)</f>
        <v>7.2335000000000003</v>
      </c>
      <c r="M14" s="66">
        <f t="shared" si="4"/>
        <v>13</v>
      </c>
      <c r="N14" s="65">
        <f>VLOOKUP($A14,'Return Data'!$B$7:$R$2700,14,0)</f>
        <v>5.1001000000000003</v>
      </c>
      <c r="O14" s="66">
        <f t="shared" si="6"/>
        <v>9</v>
      </c>
      <c r="P14" s="65">
        <f>VLOOKUP($A14,'Return Data'!$B$7:$R$2700,15,0)</f>
        <v>9.4056999999999995</v>
      </c>
      <c r="Q14" s="66">
        <f t="shared" si="7"/>
        <v>11</v>
      </c>
      <c r="R14" s="65">
        <f>VLOOKUP($A14,'Return Data'!$B$7:$R$2700,16,0)</f>
        <v>8.2880000000000003</v>
      </c>
      <c r="S14" s="67">
        <f t="shared" si="5"/>
        <v>27</v>
      </c>
    </row>
    <row r="15" spans="1:20" x14ac:dyDescent="0.3">
      <c r="A15" s="63" t="s">
        <v>1314</v>
      </c>
      <c r="B15" s="64">
        <f>VLOOKUP($A15,'Return Data'!$B$7:$R$2700,3,0)</f>
        <v>44118</v>
      </c>
      <c r="C15" s="65">
        <f>VLOOKUP($A15,'Return Data'!$B$7:$R$2700,4,0)</f>
        <v>11.0267</v>
      </c>
      <c r="D15" s="65">
        <f>VLOOKUP($A15,'Return Data'!$B$7:$R$2700,10,0)</f>
        <v>10.280200000000001</v>
      </c>
      <c r="E15" s="66">
        <f t="shared" si="0"/>
        <v>20</v>
      </c>
      <c r="F15" s="65">
        <f>VLOOKUP($A15,'Return Data'!$B$7:$R$2700,11,0)</f>
        <v>26.4849</v>
      </c>
      <c r="G15" s="66">
        <f t="shared" si="1"/>
        <v>20</v>
      </c>
      <c r="H15" s="65">
        <f>VLOOKUP($A15,'Return Data'!$B$7:$R$2700,12,0)</f>
        <v>-6.1254</v>
      </c>
      <c r="I15" s="66">
        <f t="shared" si="2"/>
        <v>23</v>
      </c>
      <c r="J15" s="65">
        <f>VLOOKUP($A15,'Return Data'!$B$7:$R$2700,13,0)</f>
        <v>3.0272999999999999</v>
      </c>
      <c r="K15" s="66">
        <f t="shared" si="3"/>
        <v>21</v>
      </c>
      <c r="L15" s="65">
        <f>VLOOKUP($A15,'Return Data'!$B$7:$R$2700,17,0)</f>
        <v>7.9240000000000004</v>
      </c>
      <c r="M15" s="66">
        <f t="shared" ref="M15" si="8">RANK(L15,L$8:L$41,0)</f>
        <v>11</v>
      </c>
      <c r="N15" s="65"/>
      <c r="O15" s="66"/>
      <c r="P15" s="65"/>
      <c r="Q15" s="66"/>
      <c r="R15" s="65">
        <f>VLOOKUP($A15,'Return Data'!$B$7:$R$2700,16,0)</f>
        <v>4.4024999999999999</v>
      </c>
      <c r="S15" s="67">
        <f t="shared" si="5"/>
        <v>33</v>
      </c>
    </row>
    <row r="16" spans="1:20" x14ac:dyDescent="0.3">
      <c r="A16" s="63" t="s">
        <v>1317</v>
      </c>
      <c r="B16" s="64">
        <f>VLOOKUP($A16,'Return Data'!$B$7:$R$2700,3,0)</f>
        <v>44118</v>
      </c>
      <c r="C16" s="65">
        <f>VLOOKUP($A16,'Return Data'!$B$7:$R$2700,4,0)</f>
        <v>602.44970000000001</v>
      </c>
      <c r="D16" s="65">
        <f>VLOOKUP($A16,'Return Data'!$B$7:$R$2700,10,0)</f>
        <v>9.3135999999999992</v>
      </c>
      <c r="E16" s="66">
        <f t="shared" si="0"/>
        <v>25</v>
      </c>
      <c r="F16" s="65">
        <f>VLOOKUP($A16,'Return Data'!$B$7:$R$2700,11,0)</f>
        <v>25.9664</v>
      </c>
      <c r="G16" s="66">
        <f t="shared" si="1"/>
        <v>22</v>
      </c>
      <c r="H16" s="65">
        <f>VLOOKUP($A16,'Return Data'!$B$7:$R$2700,12,0)</f>
        <v>-6.8417000000000003</v>
      </c>
      <c r="I16" s="66">
        <f t="shared" si="2"/>
        <v>27</v>
      </c>
      <c r="J16" s="65">
        <f>VLOOKUP($A16,'Return Data'!$B$7:$R$2700,13,0)</f>
        <v>0.82699999999999996</v>
      </c>
      <c r="K16" s="66">
        <f t="shared" si="3"/>
        <v>26</v>
      </c>
      <c r="L16" s="65">
        <f>VLOOKUP($A16,'Return Data'!$B$7:$R$2700,17,0)</f>
        <v>1.9443999999999999</v>
      </c>
      <c r="M16" s="66">
        <f t="shared" si="4"/>
        <v>26</v>
      </c>
      <c r="N16" s="65">
        <f>VLOOKUP($A16,'Return Data'!$B$7:$R$2700,14,0)</f>
        <v>0.72809999999999997</v>
      </c>
      <c r="O16" s="66">
        <f t="shared" si="6"/>
        <v>24</v>
      </c>
      <c r="P16" s="65">
        <f>VLOOKUP($A16,'Return Data'!$B$7:$R$2700,15,0)</f>
        <v>5.8319999999999999</v>
      </c>
      <c r="Q16" s="66">
        <f t="shared" si="7"/>
        <v>22</v>
      </c>
      <c r="R16" s="65">
        <f>VLOOKUP($A16,'Return Data'!$B$7:$R$2700,16,0)</f>
        <v>11.7438</v>
      </c>
      <c r="S16" s="67">
        <f t="shared" si="5"/>
        <v>16</v>
      </c>
    </row>
    <row r="17" spans="1:19" x14ac:dyDescent="0.3">
      <c r="A17" s="63" t="s">
        <v>1319</v>
      </c>
      <c r="B17" s="64">
        <f>VLOOKUP($A17,'Return Data'!$B$7:$R$2700,3,0)</f>
        <v>44118</v>
      </c>
      <c r="C17" s="65">
        <f>VLOOKUP($A17,'Return Data'!$B$7:$R$2700,4,0)</f>
        <v>609.59100000000001</v>
      </c>
      <c r="D17" s="65">
        <f>VLOOKUP($A17,'Return Data'!$B$7:$R$2700,10,0)</f>
        <v>6.9185999999999996</v>
      </c>
      <c r="E17" s="66">
        <f t="shared" si="0"/>
        <v>32</v>
      </c>
      <c r="F17" s="65">
        <f>VLOOKUP($A17,'Return Data'!$B$7:$R$2700,11,0)</f>
        <v>19.7561</v>
      </c>
      <c r="G17" s="66">
        <f t="shared" si="1"/>
        <v>31</v>
      </c>
      <c r="H17" s="65">
        <f>VLOOKUP($A17,'Return Data'!$B$7:$R$2700,12,0)</f>
        <v>-15.55</v>
      </c>
      <c r="I17" s="66">
        <f t="shared" si="2"/>
        <v>33</v>
      </c>
      <c r="J17" s="65">
        <f>VLOOKUP($A17,'Return Data'!$B$7:$R$2700,13,0)</f>
        <v>-7.5932000000000004</v>
      </c>
      <c r="K17" s="66">
        <f t="shared" si="3"/>
        <v>32</v>
      </c>
      <c r="L17" s="65">
        <f>VLOOKUP($A17,'Return Data'!$B$7:$R$2700,17,0)</f>
        <v>-1.0627</v>
      </c>
      <c r="M17" s="66">
        <f t="shared" si="4"/>
        <v>29</v>
      </c>
      <c r="N17" s="65">
        <f>VLOOKUP($A17,'Return Data'!$B$7:$R$2700,14,0)</f>
        <v>-0.23549999999999999</v>
      </c>
      <c r="O17" s="66">
        <f t="shared" si="6"/>
        <v>25</v>
      </c>
      <c r="P17" s="65">
        <f>VLOOKUP($A17,'Return Data'!$B$7:$R$2700,15,0)</f>
        <v>5.6544999999999996</v>
      </c>
      <c r="Q17" s="66">
        <f t="shared" si="7"/>
        <v>23</v>
      </c>
      <c r="R17" s="65">
        <f>VLOOKUP($A17,'Return Data'!$B$7:$R$2700,16,0)</f>
        <v>9.8384</v>
      </c>
      <c r="S17" s="67">
        <f t="shared" si="5"/>
        <v>24</v>
      </c>
    </row>
    <row r="18" spans="1:19" x14ac:dyDescent="0.3">
      <c r="A18" s="63" t="s">
        <v>1321</v>
      </c>
      <c r="B18" s="64">
        <f>VLOOKUP($A18,'Return Data'!$B$7:$R$2700,3,0)</f>
        <v>44118</v>
      </c>
      <c r="C18" s="65">
        <f>VLOOKUP($A18,'Return Data'!$B$7:$R$2700,4,0)</f>
        <v>92.780299999999997</v>
      </c>
      <c r="D18" s="65">
        <f>VLOOKUP($A18,'Return Data'!$B$7:$R$2700,10,0)</f>
        <v>13.1288</v>
      </c>
      <c r="E18" s="66">
        <f t="shared" si="0"/>
        <v>7</v>
      </c>
      <c r="F18" s="65">
        <f>VLOOKUP($A18,'Return Data'!$B$7:$R$2700,11,0)</f>
        <v>31.605499999999999</v>
      </c>
      <c r="G18" s="66">
        <f t="shared" si="1"/>
        <v>6</v>
      </c>
      <c r="H18" s="65">
        <f>VLOOKUP($A18,'Return Data'!$B$7:$R$2700,12,0)</f>
        <v>-1.9486000000000001</v>
      </c>
      <c r="I18" s="66">
        <f t="shared" si="2"/>
        <v>13</v>
      </c>
      <c r="J18" s="65">
        <f>VLOOKUP($A18,'Return Data'!$B$7:$R$2700,13,0)</f>
        <v>9.0925999999999991</v>
      </c>
      <c r="K18" s="66">
        <f t="shared" si="3"/>
        <v>9</v>
      </c>
      <c r="L18" s="65">
        <f>VLOOKUP($A18,'Return Data'!$B$7:$R$2700,17,0)</f>
        <v>5.3453999999999997</v>
      </c>
      <c r="M18" s="66">
        <f t="shared" si="4"/>
        <v>23</v>
      </c>
      <c r="N18" s="65">
        <f>VLOOKUP($A18,'Return Data'!$B$7:$R$2700,14,0)</f>
        <v>1.0810999999999999</v>
      </c>
      <c r="O18" s="66">
        <f t="shared" si="6"/>
        <v>20</v>
      </c>
      <c r="P18" s="65">
        <f>VLOOKUP($A18,'Return Data'!$B$7:$R$2700,15,0)</f>
        <v>7.9305000000000003</v>
      </c>
      <c r="Q18" s="66">
        <f t="shared" si="7"/>
        <v>16</v>
      </c>
      <c r="R18" s="65">
        <f>VLOOKUP($A18,'Return Data'!$B$7:$R$2700,16,0)</f>
        <v>12.0425</v>
      </c>
      <c r="S18" s="67">
        <f t="shared" si="5"/>
        <v>14</v>
      </c>
    </row>
    <row r="19" spans="1:19" x14ac:dyDescent="0.3">
      <c r="A19" s="63" t="s">
        <v>1323</v>
      </c>
      <c r="B19" s="64">
        <f>VLOOKUP($A19,'Return Data'!$B$7:$R$2700,3,0)</f>
        <v>44118</v>
      </c>
      <c r="C19" s="65">
        <f>VLOOKUP($A19,'Return Data'!$B$7:$R$2700,4,0)</f>
        <v>286.10000000000002</v>
      </c>
      <c r="D19" s="65">
        <f>VLOOKUP($A19,'Return Data'!$B$7:$R$2700,10,0)</f>
        <v>7.8563999999999998</v>
      </c>
      <c r="E19" s="66">
        <f t="shared" si="0"/>
        <v>31</v>
      </c>
      <c r="F19" s="65">
        <f>VLOOKUP($A19,'Return Data'!$B$7:$R$2700,11,0)</f>
        <v>22.3538</v>
      </c>
      <c r="G19" s="66">
        <f t="shared" si="1"/>
        <v>27</v>
      </c>
      <c r="H19" s="65">
        <f>VLOOKUP($A19,'Return Data'!$B$7:$R$2700,12,0)</f>
        <v>-12.236599999999999</v>
      </c>
      <c r="I19" s="66">
        <f t="shared" si="2"/>
        <v>31</v>
      </c>
      <c r="J19" s="65">
        <f>VLOOKUP($A19,'Return Data'!$B$7:$R$2700,13,0)</f>
        <v>-3.3184999999999998</v>
      </c>
      <c r="K19" s="66">
        <f t="shared" si="3"/>
        <v>29</v>
      </c>
      <c r="L19" s="65">
        <f>VLOOKUP($A19,'Return Data'!$B$7:$R$2700,17,0)</f>
        <v>-1.9099999999999999E-2</v>
      </c>
      <c r="M19" s="66">
        <f t="shared" si="4"/>
        <v>28</v>
      </c>
      <c r="N19" s="65">
        <f>VLOOKUP($A19,'Return Data'!$B$7:$R$2700,14,0)</f>
        <v>1.5395000000000001</v>
      </c>
      <c r="O19" s="66">
        <f t="shared" si="6"/>
        <v>18</v>
      </c>
      <c r="P19" s="65">
        <f>VLOOKUP($A19,'Return Data'!$B$7:$R$2700,15,0)</f>
        <v>6.5496999999999996</v>
      </c>
      <c r="Q19" s="66">
        <f t="shared" si="7"/>
        <v>21</v>
      </c>
      <c r="R19" s="65">
        <f>VLOOKUP($A19,'Return Data'!$B$7:$R$2700,16,0)</f>
        <v>11.4655</v>
      </c>
      <c r="S19" s="67">
        <f t="shared" si="5"/>
        <v>18</v>
      </c>
    </row>
    <row r="20" spans="1:19" x14ac:dyDescent="0.3">
      <c r="A20" s="63" t="s">
        <v>1325</v>
      </c>
      <c r="B20" s="64">
        <f>VLOOKUP($A20,'Return Data'!$B$7:$R$2700,3,0)</f>
        <v>44118</v>
      </c>
      <c r="C20" s="65">
        <f>VLOOKUP($A20,'Return Data'!$B$7:$R$2700,4,0)</f>
        <v>23.95</v>
      </c>
      <c r="D20" s="65">
        <f>VLOOKUP($A20,'Return Data'!$B$7:$R$2700,10,0)</f>
        <v>10.2163</v>
      </c>
      <c r="E20" s="66">
        <f t="shared" si="0"/>
        <v>21</v>
      </c>
      <c r="F20" s="65">
        <f>VLOOKUP($A20,'Return Data'!$B$7:$R$2700,11,0)</f>
        <v>26.251999999999999</v>
      </c>
      <c r="G20" s="66">
        <f t="shared" si="1"/>
        <v>21</v>
      </c>
      <c r="H20" s="65">
        <f>VLOOKUP($A20,'Return Data'!$B$7:$R$2700,12,0)</f>
        <v>-1.6023000000000001</v>
      </c>
      <c r="I20" s="66">
        <f t="shared" si="2"/>
        <v>12</v>
      </c>
      <c r="J20" s="65">
        <f>VLOOKUP($A20,'Return Data'!$B$7:$R$2700,13,0)</f>
        <v>5.4600999999999997</v>
      </c>
      <c r="K20" s="66">
        <f t="shared" si="3"/>
        <v>15</v>
      </c>
      <c r="L20" s="65">
        <f>VLOOKUP($A20,'Return Data'!$B$7:$R$2700,17,0)</f>
        <v>6.7644000000000002</v>
      </c>
      <c r="M20" s="66">
        <f t="shared" si="4"/>
        <v>16</v>
      </c>
      <c r="N20" s="65">
        <f>VLOOKUP($A20,'Return Data'!$B$7:$R$2700,14,0)</f>
        <v>4.7702</v>
      </c>
      <c r="O20" s="66">
        <f t="shared" si="6"/>
        <v>10</v>
      </c>
      <c r="P20" s="65">
        <f>VLOOKUP($A20,'Return Data'!$B$7:$R$2700,15,0)</f>
        <v>6.9996</v>
      </c>
      <c r="Q20" s="66">
        <f t="shared" si="7"/>
        <v>19</v>
      </c>
      <c r="R20" s="65">
        <f>VLOOKUP($A20,'Return Data'!$B$7:$R$2700,16,0)</f>
        <v>14.256</v>
      </c>
      <c r="S20" s="67">
        <f t="shared" si="5"/>
        <v>7</v>
      </c>
    </row>
    <row r="21" spans="1:19" x14ac:dyDescent="0.3">
      <c r="A21" s="63" t="s">
        <v>1326</v>
      </c>
      <c r="B21" s="64">
        <f>VLOOKUP($A21,'Return Data'!$B$7:$R$2700,3,0)</f>
        <v>44118</v>
      </c>
      <c r="C21" s="65">
        <f>VLOOKUP($A21,'Return Data'!$B$7:$R$2700,4,0)</f>
        <v>94.45</v>
      </c>
      <c r="D21" s="65">
        <f>VLOOKUP($A21,'Return Data'!$B$7:$R$2700,10,0)</f>
        <v>9.9405999999999999</v>
      </c>
      <c r="E21" s="66">
        <f t="shared" si="0"/>
        <v>22</v>
      </c>
      <c r="F21" s="65">
        <f>VLOOKUP($A21,'Return Data'!$B$7:$R$2700,11,0)</f>
        <v>20.733699999999999</v>
      </c>
      <c r="G21" s="66">
        <f t="shared" si="1"/>
        <v>29</v>
      </c>
      <c r="H21" s="65">
        <f>VLOOKUP($A21,'Return Data'!$B$7:$R$2700,12,0)</f>
        <v>-8.6910000000000007</v>
      </c>
      <c r="I21" s="66">
        <f t="shared" si="2"/>
        <v>29</v>
      </c>
      <c r="J21" s="65">
        <f>VLOOKUP($A21,'Return Data'!$B$7:$R$2700,13,0)</f>
        <v>-2.1244000000000001</v>
      </c>
      <c r="K21" s="66">
        <f t="shared" si="3"/>
        <v>28</v>
      </c>
      <c r="L21" s="65">
        <f>VLOOKUP($A21,'Return Data'!$B$7:$R$2700,17,0)</f>
        <v>2.3077999999999999</v>
      </c>
      <c r="M21" s="66">
        <f t="shared" si="4"/>
        <v>25</v>
      </c>
      <c r="N21" s="65">
        <f>VLOOKUP($A21,'Return Data'!$B$7:$R$2700,14,0)</f>
        <v>-0.61809999999999998</v>
      </c>
      <c r="O21" s="66">
        <f t="shared" si="6"/>
        <v>26</v>
      </c>
      <c r="P21" s="65">
        <f>VLOOKUP($A21,'Return Data'!$B$7:$R$2700,15,0)</f>
        <v>5.0285000000000002</v>
      </c>
      <c r="Q21" s="66">
        <f t="shared" si="7"/>
        <v>25</v>
      </c>
      <c r="R21" s="65">
        <f>VLOOKUP($A21,'Return Data'!$B$7:$R$2700,16,0)</f>
        <v>11.5052</v>
      </c>
      <c r="S21" s="67">
        <f t="shared" si="5"/>
        <v>17</v>
      </c>
    </row>
    <row r="22" spans="1:19" x14ac:dyDescent="0.3">
      <c r="A22" s="63" t="s">
        <v>1330</v>
      </c>
      <c r="B22" s="64">
        <f>VLOOKUP($A22,'Return Data'!$B$7:$R$2700,3,0)</f>
        <v>44118</v>
      </c>
      <c r="C22" s="65">
        <f>VLOOKUP($A22,'Return Data'!$B$7:$R$2700,4,0)</f>
        <v>54.05</v>
      </c>
      <c r="D22" s="65">
        <f>VLOOKUP($A22,'Return Data'!$B$7:$R$2700,10,0)</f>
        <v>10.418799999999999</v>
      </c>
      <c r="E22" s="66">
        <f t="shared" si="0"/>
        <v>17</v>
      </c>
      <c r="F22" s="65">
        <f>VLOOKUP($A22,'Return Data'!$B$7:$R$2700,11,0)</f>
        <v>27.0868</v>
      </c>
      <c r="G22" s="66">
        <f t="shared" si="1"/>
        <v>18</v>
      </c>
      <c r="H22" s="65">
        <f>VLOOKUP($A22,'Return Data'!$B$7:$R$2700,12,0)</f>
        <v>-1.0255000000000001</v>
      </c>
      <c r="I22" s="66">
        <f t="shared" si="2"/>
        <v>10</v>
      </c>
      <c r="J22" s="65">
        <f>VLOOKUP($A22,'Return Data'!$B$7:$R$2700,13,0)</f>
        <v>6.1886000000000001</v>
      </c>
      <c r="K22" s="66">
        <f t="shared" si="3"/>
        <v>14</v>
      </c>
      <c r="L22" s="65">
        <f>VLOOKUP($A22,'Return Data'!$B$7:$R$2700,17,0)</f>
        <v>5.3918999999999997</v>
      </c>
      <c r="M22" s="66">
        <f t="shared" si="4"/>
        <v>21</v>
      </c>
      <c r="N22" s="65">
        <f>VLOOKUP($A22,'Return Data'!$B$7:$R$2700,14,0)</f>
        <v>1.998</v>
      </c>
      <c r="O22" s="66">
        <f t="shared" si="6"/>
        <v>16</v>
      </c>
      <c r="P22" s="65">
        <f>VLOOKUP($A22,'Return Data'!$B$7:$R$2700,15,0)</f>
        <v>8.1</v>
      </c>
      <c r="Q22" s="66">
        <f t="shared" si="7"/>
        <v>14</v>
      </c>
      <c r="R22" s="65">
        <f>VLOOKUP($A22,'Return Data'!$B$7:$R$2700,16,0)</f>
        <v>15.326700000000001</v>
      </c>
      <c r="S22" s="67">
        <f t="shared" si="5"/>
        <v>4</v>
      </c>
    </row>
    <row r="23" spans="1:19" x14ac:dyDescent="0.3">
      <c r="A23" s="63" t="s">
        <v>1331</v>
      </c>
      <c r="B23" s="64">
        <f>VLOOKUP($A23,'Return Data'!$B$7:$R$2700,3,0)</f>
        <v>44118</v>
      </c>
      <c r="C23" s="65">
        <f>VLOOKUP($A23,'Return Data'!$B$7:$R$2700,4,0)</f>
        <v>10.1233</v>
      </c>
      <c r="D23" s="65">
        <f>VLOOKUP($A23,'Return Data'!$B$7:$R$2700,10,0)</f>
        <v>6.4725000000000001</v>
      </c>
      <c r="E23" s="66">
        <f t="shared" si="0"/>
        <v>33</v>
      </c>
      <c r="F23" s="65">
        <f>VLOOKUP($A23,'Return Data'!$B$7:$R$2700,11,0)</f>
        <v>19.136900000000001</v>
      </c>
      <c r="G23" s="66">
        <f t="shared" si="1"/>
        <v>33</v>
      </c>
      <c r="H23" s="65">
        <f>VLOOKUP($A23,'Return Data'!$B$7:$R$2700,12,0)</f>
        <v>-13.3613</v>
      </c>
      <c r="I23" s="66">
        <f t="shared" si="2"/>
        <v>32</v>
      </c>
      <c r="J23" s="65">
        <f>VLOOKUP($A23,'Return Data'!$B$7:$R$2700,13,0)</f>
        <v>-4.5016999999999996</v>
      </c>
      <c r="K23" s="66">
        <f t="shared" si="3"/>
        <v>30</v>
      </c>
      <c r="L23" s="65"/>
      <c r="M23" s="66"/>
      <c r="N23" s="65"/>
      <c r="O23" s="66"/>
      <c r="P23" s="65"/>
      <c r="Q23" s="66"/>
      <c r="R23" s="65">
        <f>VLOOKUP($A23,'Return Data'!$B$7:$R$2700,16,0)</f>
        <v>0.86719999999999997</v>
      </c>
      <c r="S23" s="67">
        <f t="shared" si="5"/>
        <v>34</v>
      </c>
    </row>
    <row r="24" spans="1:19" x14ac:dyDescent="0.3">
      <c r="A24" s="63" t="s">
        <v>1334</v>
      </c>
      <c r="B24" s="64">
        <f>VLOOKUP($A24,'Return Data'!$B$7:$R$2700,3,0)</f>
        <v>44118</v>
      </c>
      <c r="C24" s="65">
        <f>VLOOKUP($A24,'Return Data'!$B$7:$R$2700,4,0)</f>
        <v>33.866399999999999</v>
      </c>
      <c r="D24" s="65">
        <f>VLOOKUP($A24,'Return Data'!$B$7:$R$2700,10,0)</f>
        <v>2.9828000000000001</v>
      </c>
      <c r="E24" s="66">
        <f t="shared" si="0"/>
        <v>34</v>
      </c>
      <c r="F24" s="65">
        <f>VLOOKUP($A24,'Return Data'!$B$7:$R$2700,11,0)</f>
        <v>16.967400000000001</v>
      </c>
      <c r="G24" s="66">
        <f t="shared" si="1"/>
        <v>34</v>
      </c>
      <c r="H24" s="65">
        <f>VLOOKUP($A24,'Return Data'!$B$7:$R$2700,12,0)</f>
        <v>-10.9107</v>
      </c>
      <c r="I24" s="66">
        <f t="shared" si="2"/>
        <v>30</v>
      </c>
      <c r="J24" s="65">
        <f>VLOOKUP($A24,'Return Data'!$B$7:$R$2700,13,0)</f>
        <v>-5.5343999999999998</v>
      </c>
      <c r="K24" s="66">
        <f t="shared" si="3"/>
        <v>31</v>
      </c>
      <c r="L24" s="65">
        <f>VLOOKUP($A24,'Return Data'!$B$7:$R$2700,17,0)</f>
        <v>5.6529999999999996</v>
      </c>
      <c r="M24" s="66">
        <f t="shared" si="4"/>
        <v>20</v>
      </c>
      <c r="N24" s="65">
        <f>VLOOKUP($A24,'Return Data'!$B$7:$R$2700,14,0)</f>
        <v>1.0448999999999999</v>
      </c>
      <c r="O24" s="66">
        <f t="shared" si="6"/>
        <v>21</v>
      </c>
      <c r="P24" s="65">
        <f>VLOOKUP($A24,'Return Data'!$B$7:$R$2700,15,0)</f>
        <v>9.7827999999999999</v>
      </c>
      <c r="Q24" s="66">
        <f t="shared" si="7"/>
        <v>8</v>
      </c>
      <c r="R24" s="65">
        <f>VLOOKUP($A24,'Return Data'!$B$7:$R$2700,16,0)</f>
        <v>12.286</v>
      </c>
      <c r="S24" s="67">
        <f t="shared" si="5"/>
        <v>13</v>
      </c>
    </row>
    <row r="25" spans="1:19" x14ac:dyDescent="0.3">
      <c r="A25" s="63" t="s">
        <v>1336</v>
      </c>
      <c r="B25" s="64">
        <f>VLOOKUP($A25,'Return Data'!$B$7:$R$2700,3,0)</f>
        <v>44118</v>
      </c>
      <c r="C25" s="65">
        <f>VLOOKUP($A25,'Return Data'!$B$7:$R$2700,4,0)</f>
        <v>39.29</v>
      </c>
      <c r="D25" s="65">
        <f>VLOOKUP($A25,'Return Data'!$B$7:$R$2700,10,0)</f>
        <v>10.8634</v>
      </c>
      <c r="E25" s="66">
        <f t="shared" si="0"/>
        <v>16</v>
      </c>
      <c r="F25" s="65">
        <f>VLOOKUP($A25,'Return Data'!$B$7:$R$2700,11,0)</f>
        <v>29.802800000000001</v>
      </c>
      <c r="G25" s="66">
        <f t="shared" si="1"/>
        <v>10</v>
      </c>
      <c r="H25" s="65">
        <f>VLOOKUP($A25,'Return Data'!$B$7:$R$2700,12,0)</f>
        <v>-3.8542000000000001</v>
      </c>
      <c r="I25" s="66">
        <f t="shared" si="2"/>
        <v>20</v>
      </c>
      <c r="J25" s="65">
        <f>VLOOKUP($A25,'Return Data'!$B$7:$R$2700,13,0)</f>
        <v>5.2815000000000003</v>
      </c>
      <c r="K25" s="66">
        <f t="shared" si="3"/>
        <v>16</v>
      </c>
      <c r="L25" s="65">
        <f>VLOOKUP($A25,'Return Data'!$B$7:$R$2700,17,0)</f>
        <v>8.3636999999999997</v>
      </c>
      <c r="M25" s="66">
        <f t="shared" si="4"/>
        <v>10</v>
      </c>
      <c r="N25" s="65">
        <f>VLOOKUP($A25,'Return Data'!$B$7:$R$2700,14,0)</f>
        <v>5.1673999999999998</v>
      </c>
      <c r="O25" s="66">
        <f t="shared" si="6"/>
        <v>8</v>
      </c>
      <c r="P25" s="65">
        <f>VLOOKUP($A25,'Return Data'!$B$7:$R$2700,15,0)</f>
        <v>10.6721</v>
      </c>
      <c r="Q25" s="66">
        <f t="shared" si="7"/>
        <v>5</v>
      </c>
      <c r="R25" s="65">
        <f>VLOOKUP($A25,'Return Data'!$B$7:$R$2700,16,0)</f>
        <v>14.8307</v>
      </c>
      <c r="S25" s="67">
        <f t="shared" si="5"/>
        <v>5</v>
      </c>
    </row>
    <row r="26" spans="1:19" x14ac:dyDescent="0.3">
      <c r="A26" s="63" t="s">
        <v>1337</v>
      </c>
      <c r="B26" s="64">
        <f>VLOOKUP($A26,'Return Data'!$B$7:$R$2700,3,0)</f>
        <v>44118</v>
      </c>
      <c r="C26" s="65">
        <f>VLOOKUP($A26,'Return Data'!$B$7:$R$2700,4,0)</f>
        <v>87.861999999999995</v>
      </c>
      <c r="D26" s="65">
        <f>VLOOKUP($A26,'Return Data'!$B$7:$R$2700,10,0)</f>
        <v>11.526899999999999</v>
      </c>
      <c r="E26" s="66">
        <f t="shared" si="0"/>
        <v>14</v>
      </c>
      <c r="F26" s="65">
        <f>VLOOKUP($A26,'Return Data'!$B$7:$R$2700,11,0)</f>
        <v>31.168600000000001</v>
      </c>
      <c r="G26" s="66">
        <f t="shared" si="1"/>
        <v>7</v>
      </c>
      <c r="H26" s="65">
        <f>VLOOKUP($A26,'Return Data'!$B$7:$R$2700,12,0)</f>
        <v>-2.0773999999999999</v>
      </c>
      <c r="I26" s="66">
        <f t="shared" si="2"/>
        <v>15</v>
      </c>
      <c r="J26" s="65">
        <f>VLOOKUP($A26,'Return Data'!$B$7:$R$2700,13,0)</f>
        <v>6.2443999999999997</v>
      </c>
      <c r="K26" s="66">
        <f t="shared" si="3"/>
        <v>13</v>
      </c>
      <c r="L26" s="65">
        <f>VLOOKUP($A26,'Return Data'!$B$7:$R$2700,17,0)</f>
        <v>5.3493000000000004</v>
      </c>
      <c r="M26" s="66">
        <f t="shared" si="4"/>
        <v>22</v>
      </c>
      <c r="N26" s="65">
        <f>VLOOKUP($A26,'Return Data'!$B$7:$R$2700,14,0)</f>
        <v>2.5781000000000001</v>
      </c>
      <c r="O26" s="66">
        <f t="shared" si="6"/>
        <v>14</v>
      </c>
      <c r="P26" s="65">
        <f>VLOOKUP($A26,'Return Data'!$B$7:$R$2700,15,0)</f>
        <v>7.2835999999999999</v>
      </c>
      <c r="Q26" s="66">
        <f t="shared" si="7"/>
        <v>18</v>
      </c>
      <c r="R26" s="65">
        <f>VLOOKUP($A26,'Return Data'!$B$7:$R$2700,16,0)</f>
        <v>11.347799999999999</v>
      </c>
      <c r="S26" s="67">
        <f t="shared" si="5"/>
        <v>19</v>
      </c>
    </row>
    <row r="27" spans="1:19" x14ac:dyDescent="0.3">
      <c r="A27" s="63" t="s">
        <v>1340</v>
      </c>
      <c r="B27" s="64">
        <f>VLOOKUP($A27,'Return Data'!$B$7:$R$2700,3,0)</f>
        <v>44118</v>
      </c>
      <c r="C27" s="65">
        <f>VLOOKUP($A27,'Return Data'!$B$7:$R$2700,4,0)</f>
        <v>50.688899999999997</v>
      </c>
      <c r="D27" s="65">
        <f>VLOOKUP($A27,'Return Data'!$B$7:$R$2700,10,0)</f>
        <v>8.2815999999999992</v>
      </c>
      <c r="E27" s="66">
        <f t="shared" si="0"/>
        <v>29</v>
      </c>
      <c r="F27" s="65">
        <f>VLOOKUP($A27,'Return Data'!$B$7:$R$2700,11,0)</f>
        <v>21.0288</v>
      </c>
      <c r="G27" s="66">
        <f t="shared" si="1"/>
        <v>28</v>
      </c>
      <c r="H27" s="65">
        <f>VLOOKUP($A27,'Return Data'!$B$7:$R$2700,12,0)</f>
        <v>-6.3731999999999998</v>
      </c>
      <c r="I27" s="66">
        <f t="shared" si="2"/>
        <v>25</v>
      </c>
      <c r="J27" s="65">
        <f>VLOOKUP($A27,'Return Data'!$B$7:$R$2700,13,0)</f>
        <v>1.8734999999999999</v>
      </c>
      <c r="K27" s="66">
        <f t="shared" si="3"/>
        <v>24</v>
      </c>
      <c r="L27" s="65">
        <f>VLOOKUP($A27,'Return Data'!$B$7:$R$2700,17,0)</f>
        <v>7.2407000000000004</v>
      </c>
      <c r="M27" s="66">
        <f t="shared" si="4"/>
        <v>12</v>
      </c>
      <c r="N27" s="65">
        <f>VLOOKUP($A27,'Return Data'!$B$7:$R$2700,14,0)</f>
        <v>4.5407000000000002</v>
      </c>
      <c r="O27" s="66">
        <f t="shared" si="6"/>
        <v>11</v>
      </c>
      <c r="P27" s="65">
        <f>VLOOKUP($A27,'Return Data'!$B$7:$R$2700,15,0)</f>
        <v>5.2084999999999999</v>
      </c>
      <c r="Q27" s="66">
        <f t="shared" si="7"/>
        <v>24</v>
      </c>
      <c r="R27" s="65">
        <f>VLOOKUP($A27,'Return Data'!$B$7:$R$2700,16,0)</f>
        <v>8.1806000000000001</v>
      </c>
      <c r="S27" s="67">
        <f t="shared" si="5"/>
        <v>28</v>
      </c>
    </row>
    <row r="28" spans="1:19" x14ac:dyDescent="0.3">
      <c r="A28" s="63" t="s">
        <v>1341</v>
      </c>
      <c r="B28" s="64">
        <f>VLOOKUP($A28,'Return Data'!$B$7:$R$2700,3,0)</f>
        <v>44118</v>
      </c>
      <c r="C28" s="65">
        <f>VLOOKUP($A28,'Return Data'!$B$7:$R$2700,4,0)</f>
        <v>12.608499999999999</v>
      </c>
      <c r="D28" s="65">
        <f>VLOOKUP($A28,'Return Data'!$B$7:$R$2700,10,0)</f>
        <v>10.303800000000001</v>
      </c>
      <c r="E28" s="66">
        <f t="shared" si="0"/>
        <v>19</v>
      </c>
      <c r="F28" s="65">
        <f>VLOOKUP($A28,'Return Data'!$B$7:$R$2700,11,0)</f>
        <v>28.111699999999999</v>
      </c>
      <c r="G28" s="66">
        <f t="shared" si="1"/>
        <v>16</v>
      </c>
      <c r="H28" s="65">
        <f>VLOOKUP($A28,'Return Data'!$B$7:$R$2700,12,0)</f>
        <v>-0.48230000000000001</v>
      </c>
      <c r="I28" s="66">
        <f t="shared" si="2"/>
        <v>8</v>
      </c>
      <c r="J28" s="65">
        <f>VLOOKUP($A28,'Return Data'!$B$7:$R$2700,13,0)</f>
        <v>10.544600000000001</v>
      </c>
      <c r="K28" s="66">
        <f t="shared" si="3"/>
        <v>7</v>
      </c>
      <c r="L28" s="65">
        <f>VLOOKUP($A28,'Return Data'!$B$7:$R$2700,17,0)</f>
        <v>11.4277</v>
      </c>
      <c r="M28" s="66">
        <f t="shared" si="4"/>
        <v>7</v>
      </c>
      <c r="N28" s="65">
        <f>VLOOKUP($A28,'Return Data'!$B$7:$R$2700,14,0)</f>
        <v>5.2903000000000002</v>
      </c>
      <c r="O28" s="66">
        <f t="shared" si="6"/>
        <v>7</v>
      </c>
      <c r="P28" s="65"/>
      <c r="Q28" s="66"/>
      <c r="R28" s="65">
        <f>VLOOKUP($A28,'Return Data'!$B$7:$R$2700,16,0)</f>
        <v>6.9908999999999999</v>
      </c>
      <c r="S28" s="67">
        <f t="shared" si="5"/>
        <v>31</v>
      </c>
    </row>
    <row r="29" spans="1:19" x14ac:dyDescent="0.3">
      <c r="A29" s="63" t="s">
        <v>1343</v>
      </c>
      <c r="B29" s="64">
        <f>VLOOKUP($A29,'Return Data'!$B$7:$R$2700,3,0)</f>
        <v>44118</v>
      </c>
      <c r="C29" s="65">
        <f>VLOOKUP($A29,'Return Data'!$B$7:$R$2700,4,0)</f>
        <v>27.814800000000002</v>
      </c>
      <c r="D29" s="65">
        <f>VLOOKUP($A29,'Return Data'!$B$7:$R$2700,10,0)</f>
        <v>9.2090999999999994</v>
      </c>
      <c r="E29" s="66">
        <f t="shared" si="0"/>
        <v>27</v>
      </c>
      <c r="F29" s="65">
        <f>VLOOKUP($A29,'Return Data'!$B$7:$R$2700,11,0)</f>
        <v>28.805</v>
      </c>
      <c r="G29" s="66">
        <f t="shared" si="1"/>
        <v>14</v>
      </c>
      <c r="H29" s="65">
        <f>VLOOKUP($A29,'Return Data'!$B$7:$R$2700,12,0)</f>
        <v>-3.4838</v>
      </c>
      <c r="I29" s="66">
        <f t="shared" si="2"/>
        <v>19</v>
      </c>
      <c r="J29" s="65">
        <f>VLOOKUP($A29,'Return Data'!$B$7:$R$2700,13,0)</f>
        <v>2.1779999999999999</v>
      </c>
      <c r="K29" s="66">
        <f t="shared" si="3"/>
        <v>23</v>
      </c>
      <c r="L29" s="65">
        <f>VLOOKUP($A29,'Return Data'!$B$7:$R$2700,17,0)</f>
        <v>6.2656000000000001</v>
      </c>
      <c r="M29" s="66">
        <f t="shared" si="4"/>
        <v>18</v>
      </c>
      <c r="N29" s="65">
        <f>VLOOKUP($A29,'Return Data'!$B$7:$R$2700,14,0)</f>
        <v>0.99890000000000001</v>
      </c>
      <c r="O29" s="66">
        <f t="shared" si="6"/>
        <v>22</v>
      </c>
      <c r="P29" s="65">
        <f>VLOOKUP($A29,'Return Data'!$B$7:$R$2700,15,0)</f>
        <v>9.2011000000000003</v>
      </c>
      <c r="Q29" s="66">
        <f t="shared" si="7"/>
        <v>13</v>
      </c>
      <c r="R29" s="65">
        <f>VLOOKUP($A29,'Return Data'!$B$7:$R$2700,16,0)</f>
        <v>17.134</v>
      </c>
      <c r="S29" s="67">
        <f t="shared" si="5"/>
        <v>2</v>
      </c>
    </row>
    <row r="30" spans="1:19" x14ac:dyDescent="0.3">
      <c r="A30" s="63" t="s">
        <v>1346</v>
      </c>
      <c r="B30" s="64">
        <f>VLOOKUP($A30,'Return Data'!$B$7:$R$2700,3,0)</f>
        <v>44118</v>
      </c>
      <c r="C30" s="65">
        <f>VLOOKUP($A30,'Return Data'!$B$7:$R$2700,4,0)</f>
        <v>85.426500000000004</v>
      </c>
      <c r="D30" s="65">
        <f>VLOOKUP($A30,'Return Data'!$B$7:$R$2700,10,0)</f>
        <v>8.6225000000000005</v>
      </c>
      <c r="E30" s="66">
        <f t="shared" si="0"/>
        <v>28</v>
      </c>
      <c r="F30" s="65">
        <f>VLOOKUP($A30,'Return Data'!$B$7:$R$2700,11,0)</f>
        <v>20.630099999999999</v>
      </c>
      <c r="G30" s="66">
        <f t="shared" si="1"/>
        <v>30</v>
      </c>
      <c r="H30" s="65">
        <f>VLOOKUP($A30,'Return Data'!$B$7:$R$2700,12,0)</f>
        <v>-18.6065</v>
      </c>
      <c r="I30" s="66">
        <f t="shared" si="2"/>
        <v>34</v>
      </c>
      <c r="J30" s="65">
        <f>VLOOKUP($A30,'Return Data'!$B$7:$R$2700,13,0)</f>
        <v>-10.6922</v>
      </c>
      <c r="K30" s="66">
        <f t="shared" si="3"/>
        <v>33</v>
      </c>
      <c r="L30" s="65">
        <f>VLOOKUP($A30,'Return Data'!$B$7:$R$2700,17,0)</f>
        <v>-2.7075999999999998</v>
      </c>
      <c r="M30" s="66">
        <f t="shared" si="4"/>
        <v>30</v>
      </c>
      <c r="N30" s="65">
        <f>VLOOKUP($A30,'Return Data'!$B$7:$R$2700,14,0)</f>
        <v>-1.9853000000000001</v>
      </c>
      <c r="O30" s="66">
        <f t="shared" si="6"/>
        <v>28</v>
      </c>
      <c r="P30" s="65">
        <f>VLOOKUP($A30,'Return Data'!$B$7:$R$2700,15,0)</f>
        <v>2.6065</v>
      </c>
      <c r="Q30" s="66">
        <f t="shared" si="7"/>
        <v>27</v>
      </c>
      <c r="R30" s="65">
        <f>VLOOKUP($A30,'Return Data'!$B$7:$R$2700,16,0)</f>
        <v>8.6755999999999993</v>
      </c>
      <c r="S30" s="67">
        <f t="shared" si="5"/>
        <v>25</v>
      </c>
    </row>
    <row r="31" spans="1:19" x14ac:dyDescent="0.3">
      <c r="A31" s="63" t="s">
        <v>1347</v>
      </c>
      <c r="B31" s="64">
        <f>VLOOKUP($A31,'Return Data'!$B$7:$R$2700,3,0)</f>
        <v>44118</v>
      </c>
      <c r="C31" s="65">
        <f>VLOOKUP($A31,'Return Data'!$B$7:$R$2700,4,0)</f>
        <v>33.978000000000002</v>
      </c>
      <c r="D31" s="65">
        <f>VLOOKUP($A31,'Return Data'!$B$7:$R$2700,10,0)</f>
        <v>16.354199999999999</v>
      </c>
      <c r="E31" s="66">
        <f t="shared" si="0"/>
        <v>3</v>
      </c>
      <c r="F31" s="65">
        <f>VLOOKUP($A31,'Return Data'!$B$7:$R$2700,11,0)</f>
        <v>44.282699999999998</v>
      </c>
      <c r="G31" s="66">
        <f t="shared" si="1"/>
        <v>3</v>
      </c>
      <c r="H31" s="65">
        <f>VLOOKUP($A31,'Return Data'!$B$7:$R$2700,12,0)</f>
        <v>20.126000000000001</v>
      </c>
      <c r="I31" s="66">
        <f t="shared" si="2"/>
        <v>1</v>
      </c>
      <c r="J31" s="65">
        <f>VLOOKUP($A31,'Return Data'!$B$7:$R$2700,13,0)</f>
        <v>30.050899999999999</v>
      </c>
      <c r="K31" s="66">
        <f t="shared" si="3"/>
        <v>1</v>
      </c>
      <c r="L31" s="65">
        <f>VLOOKUP($A31,'Return Data'!$B$7:$R$2700,17,0)</f>
        <v>19.138200000000001</v>
      </c>
      <c r="M31" s="66">
        <f t="shared" si="4"/>
        <v>1</v>
      </c>
      <c r="N31" s="65">
        <f>VLOOKUP($A31,'Return Data'!$B$7:$R$2700,14,0)</f>
        <v>14.023999999999999</v>
      </c>
      <c r="O31" s="66">
        <f t="shared" si="6"/>
        <v>1</v>
      </c>
      <c r="P31" s="65">
        <f>VLOOKUP($A31,'Return Data'!$B$7:$R$2700,15,0)</f>
        <v>15.204599999999999</v>
      </c>
      <c r="Q31" s="66">
        <f t="shared" si="7"/>
        <v>1</v>
      </c>
      <c r="R31" s="65">
        <f>VLOOKUP($A31,'Return Data'!$B$7:$R$2700,16,0)</f>
        <v>18.0107</v>
      </c>
      <c r="S31" s="67">
        <f t="shared" si="5"/>
        <v>1</v>
      </c>
    </row>
    <row r="32" spans="1:19" x14ac:dyDescent="0.3">
      <c r="A32" s="63" t="s">
        <v>1349</v>
      </c>
      <c r="B32" s="64">
        <f>VLOOKUP($A32,'Return Data'!$B$7:$R$2700,3,0)</f>
        <v>44118</v>
      </c>
      <c r="C32" s="65">
        <f>VLOOKUP($A32,'Return Data'!$B$7:$R$2700,4,0)</f>
        <v>17.350000000000001</v>
      </c>
      <c r="D32" s="65">
        <f>VLOOKUP($A32,'Return Data'!$B$7:$R$2700,10,0)</f>
        <v>15.4358</v>
      </c>
      <c r="E32" s="66">
        <f t="shared" si="0"/>
        <v>4</v>
      </c>
      <c r="F32" s="65">
        <f>VLOOKUP($A32,'Return Data'!$B$7:$R$2700,11,0)</f>
        <v>44.8247</v>
      </c>
      <c r="G32" s="66">
        <f t="shared" si="1"/>
        <v>2</v>
      </c>
      <c r="H32" s="65">
        <f>VLOOKUP($A32,'Return Data'!$B$7:$R$2700,12,0)</f>
        <v>13.2507</v>
      </c>
      <c r="I32" s="66">
        <f t="shared" si="2"/>
        <v>3</v>
      </c>
      <c r="J32" s="65">
        <f>VLOOKUP($A32,'Return Data'!$B$7:$R$2700,13,0)</f>
        <v>24.91</v>
      </c>
      <c r="K32" s="66">
        <f t="shared" si="3"/>
        <v>3</v>
      </c>
      <c r="L32" s="65">
        <f>VLOOKUP($A32,'Return Data'!$B$7:$R$2700,17,0)</f>
        <v>17.221900000000002</v>
      </c>
      <c r="M32" s="66">
        <f t="shared" si="4"/>
        <v>2</v>
      </c>
      <c r="N32" s="65">
        <f>VLOOKUP($A32,'Return Data'!$B$7:$R$2700,14,0)</f>
        <v>9.2751000000000001</v>
      </c>
      <c r="O32" s="66">
        <f t="shared" si="6"/>
        <v>5</v>
      </c>
      <c r="P32" s="65">
        <f>VLOOKUP($A32,'Return Data'!$B$7:$R$2700,15,0)</f>
        <v>11.305300000000001</v>
      </c>
      <c r="Q32" s="66">
        <f t="shared" si="7"/>
        <v>3</v>
      </c>
      <c r="R32" s="65">
        <f>VLOOKUP($A32,'Return Data'!$B$7:$R$2700,16,0)</f>
        <v>10.3027</v>
      </c>
      <c r="S32" s="67">
        <f t="shared" si="5"/>
        <v>20</v>
      </c>
    </row>
    <row r="33" spans="1:19" x14ac:dyDescent="0.3">
      <c r="A33" s="63" t="s">
        <v>1352</v>
      </c>
      <c r="B33" s="64">
        <f>VLOOKUP($A33,'Return Data'!$B$7:$R$2700,3,0)</f>
        <v>44118</v>
      </c>
      <c r="C33" s="65">
        <f>VLOOKUP($A33,'Return Data'!$B$7:$R$2700,4,0)</f>
        <v>150.86000000000001</v>
      </c>
      <c r="D33" s="65">
        <f>VLOOKUP($A33,'Return Data'!$B$7:$R$2700,10,0)</f>
        <v>12.2804</v>
      </c>
      <c r="E33" s="66">
        <f t="shared" si="0"/>
        <v>11</v>
      </c>
      <c r="F33" s="65">
        <f>VLOOKUP($A33,'Return Data'!$B$7:$R$2700,11,0)</f>
        <v>29.760899999999999</v>
      </c>
      <c r="G33" s="66">
        <f t="shared" si="1"/>
        <v>11</v>
      </c>
      <c r="H33" s="65">
        <f>VLOOKUP($A33,'Return Data'!$B$7:$R$2700,12,0)</f>
        <v>-2.0579999999999998</v>
      </c>
      <c r="I33" s="66">
        <f t="shared" si="2"/>
        <v>14</v>
      </c>
      <c r="J33" s="65">
        <f>VLOOKUP($A33,'Return Data'!$B$7:$R$2700,13,0)</f>
        <v>7.1677</v>
      </c>
      <c r="K33" s="66">
        <f t="shared" si="3"/>
        <v>11</v>
      </c>
      <c r="L33" s="65">
        <f>VLOOKUP($A33,'Return Data'!$B$7:$R$2700,17,0)</f>
        <v>4.3973000000000004</v>
      </c>
      <c r="M33" s="66">
        <f t="shared" si="4"/>
        <v>24</v>
      </c>
      <c r="N33" s="65">
        <f>VLOOKUP($A33,'Return Data'!$B$7:$R$2700,14,0)</f>
        <v>1.7844</v>
      </c>
      <c r="O33" s="66">
        <f t="shared" si="6"/>
        <v>17</v>
      </c>
      <c r="P33" s="65">
        <f>VLOOKUP($A33,'Return Data'!$B$7:$R$2700,15,0)</f>
        <v>9.4071999999999996</v>
      </c>
      <c r="Q33" s="66">
        <f t="shared" si="7"/>
        <v>10</v>
      </c>
      <c r="R33" s="65">
        <f>VLOOKUP($A33,'Return Data'!$B$7:$R$2700,16,0)</f>
        <v>13.004899999999999</v>
      </c>
      <c r="S33" s="67">
        <f t="shared" si="5"/>
        <v>10</v>
      </c>
    </row>
    <row r="34" spans="1:19" x14ac:dyDescent="0.3">
      <c r="A34" s="63" t="s">
        <v>1354</v>
      </c>
      <c r="B34" s="64">
        <f>VLOOKUP($A34,'Return Data'!$B$7:$R$2700,3,0)</f>
        <v>44118</v>
      </c>
      <c r="C34" s="65">
        <f>VLOOKUP($A34,'Return Data'!$B$7:$R$2700,4,0)</f>
        <v>227.64179999999999</v>
      </c>
      <c r="D34" s="65">
        <f>VLOOKUP($A34,'Return Data'!$B$7:$R$2700,10,0)</f>
        <v>18.097300000000001</v>
      </c>
      <c r="E34" s="66">
        <f t="shared" si="0"/>
        <v>1</v>
      </c>
      <c r="F34" s="65">
        <f>VLOOKUP($A34,'Return Data'!$B$7:$R$2700,11,0)</f>
        <v>44.835500000000003</v>
      </c>
      <c r="G34" s="66">
        <f t="shared" si="1"/>
        <v>1</v>
      </c>
      <c r="H34" s="65">
        <f>VLOOKUP($A34,'Return Data'!$B$7:$R$2700,12,0)</f>
        <v>18.227799999999998</v>
      </c>
      <c r="I34" s="66">
        <f t="shared" si="2"/>
        <v>2</v>
      </c>
      <c r="J34" s="65">
        <f>VLOOKUP($A34,'Return Data'!$B$7:$R$2700,13,0)</f>
        <v>29.006900000000002</v>
      </c>
      <c r="K34" s="66">
        <f t="shared" si="3"/>
        <v>2</v>
      </c>
      <c r="L34" s="65">
        <f>VLOOKUP($A34,'Return Data'!$B$7:$R$2700,17,0)</f>
        <v>15.2163</v>
      </c>
      <c r="M34" s="66">
        <f t="shared" si="4"/>
        <v>3</v>
      </c>
      <c r="N34" s="65">
        <f>VLOOKUP($A34,'Return Data'!$B$7:$R$2700,14,0)</f>
        <v>11.3497</v>
      </c>
      <c r="O34" s="66">
        <f t="shared" si="6"/>
        <v>2</v>
      </c>
      <c r="P34" s="65">
        <f>VLOOKUP($A34,'Return Data'!$B$7:$R$2700,15,0)</f>
        <v>12.757999999999999</v>
      </c>
      <c r="Q34" s="66">
        <f t="shared" si="7"/>
        <v>2</v>
      </c>
      <c r="R34" s="65">
        <f>VLOOKUP($A34,'Return Data'!$B$7:$R$2700,16,0)</f>
        <v>15.575200000000001</v>
      </c>
      <c r="S34" s="67">
        <f t="shared" si="5"/>
        <v>3</v>
      </c>
    </row>
    <row r="35" spans="1:19" x14ac:dyDescent="0.3">
      <c r="A35" s="63" t="s">
        <v>1355</v>
      </c>
      <c r="B35" s="64">
        <f>VLOOKUP($A35,'Return Data'!$B$7:$R$2700,3,0)</f>
        <v>44118</v>
      </c>
      <c r="C35" s="65">
        <f>VLOOKUP($A35,'Return Data'!$B$7:$R$2700,4,0)</f>
        <v>51.595799999999997</v>
      </c>
      <c r="D35" s="65">
        <f>VLOOKUP($A35,'Return Data'!$B$7:$R$2700,10,0)</f>
        <v>10.3375</v>
      </c>
      <c r="E35" s="66">
        <f t="shared" si="0"/>
        <v>18</v>
      </c>
      <c r="F35" s="65">
        <f>VLOOKUP($A35,'Return Data'!$B$7:$R$2700,11,0)</f>
        <v>24.246700000000001</v>
      </c>
      <c r="G35" s="66">
        <f t="shared" si="1"/>
        <v>25</v>
      </c>
      <c r="H35" s="65">
        <f>VLOOKUP($A35,'Return Data'!$B$7:$R$2700,12,0)</f>
        <v>-6.8038999999999996</v>
      </c>
      <c r="I35" s="66">
        <f t="shared" si="2"/>
        <v>26</v>
      </c>
      <c r="J35" s="65">
        <f>VLOOKUP($A35,'Return Data'!$B$7:$R$2700,13,0)</f>
        <v>-0.87470000000000003</v>
      </c>
      <c r="K35" s="66">
        <f t="shared" si="3"/>
        <v>27</v>
      </c>
      <c r="L35" s="65">
        <f>VLOOKUP($A35,'Return Data'!$B$7:$R$2700,17,0)</f>
        <v>5.9207999999999998</v>
      </c>
      <c r="M35" s="66">
        <f t="shared" si="4"/>
        <v>19</v>
      </c>
      <c r="N35" s="65">
        <f>VLOOKUP($A35,'Return Data'!$B$7:$R$2700,14,0)</f>
        <v>2.4272</v>
      </c>
      <c r="O35" s="66">
        <f t="shared" si="6"/>
        <v>15</v>
      </c>
      <c r="P35" s="65">
        <f>VLOOKUP($A35,'Return Data'!$B$7:$R$2700,15,0)</f>
        <v>9.2788000000000004</v>
      </c>
      <c r="Q35" s="66">
        <f t="shared" si="7"/>
        <v>12</v>
      </c>
      <c r="R35" s="65">
        <f>VLOOKUP($A35,'Return Data'!$B$7:$R$2700,16,0)</f>
        <v>13.6846</v>
      </c>
      <c r="S35" s="67">
        <f t="shared" si="5"/>
        <v>8</v>
      </c>
    </row>
    <row r="36" spans="1:19" x14ac:dyDescent="0.3">
      <c r="A36" s="63" t="s">
        <v>1357</v>
      </c>
      <c r="B36" s="64">
        <f>VLOOKUP($A36,'Return Data'!$B$7:$R$2700,3,0)</f>
        <v>44118</v>
      </c>
      <c r="C36" s="65">
        <f>VLOOKUP($A36,'Return Data'!$B$7:$R$2700,4,0)</f>
        <v>11.010899999999999</v>
      </c>
      <c r="D36" s="65">
        <f>VLOOKUP($A36,'Return Data'!$B$7:$R$2700,10,0)</f>
        <v>9.3978999999999999</v>
      </c>
      <c r="E36" s="66">
        <f t="shared" si="0"/>
        <v>24</v>
      </c>
      <c r="F36" s="65">
        <f>VLOOKUP($A36,'Return Data'!$B$7:$R$2700,11,0)</f>
        <v>24.816099999999999</v>
      </c>
      <c r="G36" s="66">
        <f t="shared" si="1"/>
        <v>23</v>
      </c>
      <c r="H36" s="65">
        <f>VLOOKUP($A36,'Return Data'!$B$7:$R$2700,12,0)</f>
        <v>-2.3224</v>
      </c>
      <c r="I36" s="66">
        <f t="shared" si="2"/>
        <v>17</v>
      </c>
      <c r="J36" s="65">
        <f>VLOOKUP($A36,'Return Data'!$B$7:$R$2700,13,0)</f>
        <v>4.6981999999999999</v>
      </c>
      <c r="K36" s="66">
        <f t="shared" si="3"/>
        <v>18</v>
      </c>
      <c r="L36" s="65"/>
      <c r="M36" s="66"/>
      <c r="N36" s="65"/>
      <c r="O36" s="66"/>
      <c r="P36" s="65"/>
      <c r="Q36" s="66"/>
      <c r="R36" s="65">
        <f>VLOOKUP($A36,'Return Data'!$B$7:$R$2700,16,0)</f>
        <v>4.8178999999999998</v>
      </c>
      <c r="S36" s="67">
        <f t="shared" si="5"/>
        <v>32</v>
      </c>
    </row>
    <row r="37" spans="1:19" x14ac:dyDescent="0.3">
      <c r="A37" s="63" t="s">
        <v>1359</v>
      </c>
      <c r="B37" s="64">
        <f>VLOOKUP($A37,'Return Data'!$B$7:$R$2700,3,0)</f>
        <v>44118</v>
      </c>
      <c r="C37" s="65">
        <f>VLOOKUP($A37,'Return Data'!$B$7:$R$2700,4,0)</f>
        <v>10.786199999999999</v>
      </c>
      <c r="D37" s="65">
        <f>VLOOKUP($A37,'Return Data'!$B$7:$R$2700,10,0)</f>
        <v>12.255699999999999</v>
      </c>
      <c r="E37" s="66">
        <f t="shared" si="0"/>
        <v>12</v>
      </c>
      <c r="F37" s="65">
        <f>VLOOKUP($A37,'Return Data'!$B$7:$R$2700,11,0)</f>
        <v>29.933900000000001</v>
      </c>
      <c r="G37" s="66">
        <f t="shared" si="1"/>
        <v>9</v>
      </c>
      <c r="H37" s="65">
        <f>VLOOKUP($A37,'Return Data'!$B$7:$R$2700,12,0)</f>
        <v>-2.2387000000000001</v>
      </c>
      <c r="I37" s="66">
        <f t="shared" si="2"/>
        <v>16</v>
      </c>
      <c r="J37" s="65"/>
      <c r="K37" s="66"/>
      <c r="L37" s="65"/>
      <c r="M37" s="66"/>
      <c r="N37" s="65"/>
      <c r="O37" s="66"/>
      <c r="P37" s="65"/>
      <c r="Q37" s="66"/>
      <c r="R37" s="65">
        <f>VLOOKUP($A37,'Return Data'!$B$7:$R$2700,16,0)</f>
        <v>7.0768000000000004</v>
      </c>
      <c r="S37" s="67">
        <f t="shared" si="5"/>
        <v>30</v>
      </c>
    </row>
    <row r="38" spans="1:19" x14ac:dyDescent="0.3">
      <c r="A38" s="63" t="s">
        <v>1361</v>
      </c>
      <c r="B38" s="64">
        <f>VLOOKUP($A38,'Return Data'!$B$7:$R$2700,3,0)</f>
        <v>44118</v>
      </c>
      <c r="C38" s="65">
        <f>VLOOKUP($A38,'Return Data'!$B$7:$R$2700,4,0)</f>
        <v>11.9117</v>
      </c>
      <c r="D38" s="65">
        <f>VLOOKUP($A38,'Return Data'!$B$7:$R$2700,10,0)</f>
        <v>12.875</v>
      </c>
      <c r="E38" s="66">
        <f t="shared" si="0"/>
        <v>8</v>
      </c>
      <c r="F38" s="65">
        <f>VLOOKUP($A38,'Return Data'!$B$7:$R$2700,11,0)</f>
        <v>28.180700000000002</v>
      </c>
      <c r="G38" s="66">
        <f t="shared" si="1"/>
        <v>15</v>
      </c>
      <c r="H38" s="65">
        <f>VLOOKUP($A38,'Return Data'!$B$7:$R$2700,12,0)</f>
        <v>1.9253</v>
      </c>
      <c r="I38" s="66">
        <f t="shared" si="2"/>
        <v>7</v>
      </c>
      <c r="J38" s="65">
        <f>VLOOKUP($A38,'Return Data'!$B$7:$R$2700,13,0)</f>
        <v>9.9848999999999997</v>
      </c>
      <c r="K38" s="66">
        <f t="shared" si="3"/>
        <v>8</v>
      </c>
      <c r="L38" s="65"/>
      <c r="M38" s="66"/>
      <c r="N38" s="65"/>
      <c r="O38" s="66"/>
      <c r="P38" s="65"/>
      <c r="Q38" s="66"/>
      <c r="R38" s="65">
        <f>VLOOKUP($A38,'Return Data'!$B$7:$R$2700,16,0)</f>
        <v>8.6577000000000002</v>
      </c>
      <c r="S38" s="67">
        <f t="shared" si="5"/>
        <v>26</v>
      </c>
    </row>
    <row r="39" spans="1:19" x14ac:dyDescent="0.3">
      <c r="A39" s="63" t="s">
        <v>1363</v>
      </c>
      <c r="B39" s="64">
        <f>VLOOKUP($A39,'Return Data'!$B$7:$R$2700,3,0)</f>
        <v>44118</v>
      </c>
      <c r="C39" s="65">
        <f>VLOOKUP($A39,'Return Data'!$B$7:$R$2700,4,0)</f>
        <v>110.45</v>
      </c>
      <c r="D39" s="65">
        <f>VLOOKUP($A39,'Return Data'!$B$7:$R$2700,10,0)</f>
        <v>11.1502</v>
      </c>
      <c r="E39" s="66">
        <f t="shared" si="0"/>
        <v>15</v>
      </c>
      <c r="F39" s="65">
        <f>VLOOKUP($A39,'Return Data'!$B$7:$R$2700,11,0)</f>
        <v>27.4815</v>
      </c>
      <c r="G39" s="66">
        <f t="shared" si="1"/>
        <v>17</v>
      </c>
      <c r="H39" s="65">
        <f>VLOOKUP($A39,'Return Data'!$B$7:$R$2700,12,0)</f>
        <v>-6.1597</v>
      </c>
      <c r="I39" s="66">
        <f t="shared" si="2"/>
        <v>24</v>
      </c>
      <c r="J39" s="65">
        <f>VLOOKUP($A39,'Return Data'!$B$7:$R$2700,13,0)</f>
        <v>1.0613999999999999</v>
      </c>
      <c r="K39" s="66">
        <f t="shared" si="3"/>
        <v>25</v>
      </c>
      <c r="L39" s="65">
        <f>VLOOKUP($A39,'Return Data'!$B$7:$R$2700,17,0)</f>
        <v>1.3243</v>
      </c>
      <c r="M39" s="66">
        <f t="shared" si="4"/>
        <v>27</v>
      </c>
      <c r="N39" s="65">
        <f>VLOOKUP($A39,'Return Data'!$B$7:$R$2700,14,0)</f>
        <v>-1.9822</v>
      </c>
      <c r="O39" s="66">
        <f t="shared" si="6"/>
        <v>27</v>
      </c>
      <c r="P39" s="65">
        <f>VLOOKUP($A39,'Return Data'!$B$7:$R$2700,15,0)</f>
        <v>3.9138000000000002</v>
      </c>
      <c r="Q39" s="66">
        <f t="shared" si="7"/>
        <v>26</v>
      </c>
      <c r="R39" s="65">
        <f>VLOOKUP($A39,'Return Data'!$B$7:$R$2700,16,0)</f>
        <v>7.2526999999999999</v>
      </c>
      <c r="S39" s="67">
        <f t="shared" si="5"/>
        <v>29</v>
      </c>
    </row>
    <row r="40" spans="1:19" x14ac:dyDescent="0.3">
      <c r="A40" s="63" t="s">
        <v>1365</v>
      </c>
      <c r="B40" s="64">
        <f>VLOOKUP($A40,'Return Data'!$B$7:$R$2700,3,0)</f>
        <v>44118</v>
      </c>
      <c r="C40" s="65">
        <f>VLOOKUP($A40,'Return Data'!$B$7:$R$2700,4,0)</f>
        <v>22.89</v>
      </c>
      <c r="D40" s="65">
        <f>VLOOKUP($A40,'Return Data'!$B$7:$R$2700,10,0)</f>
        <v>13.710900000000001</v>
      </c>
      <c r="E40" s="66">
        <f t="shared" si="0"/>
        <v>5</v>
      </c>
      <c r="F40" s="65">
        <f>VLOOKUP($A40,'Return Data'!$B$7:$R$2700,11,0)</f>
        <v>32.695700000000002</v>
      </c>
      <c r="G40" s="66">
        <f t="shared" si="1"/>
        <v>5</v>
      </c>
      <c r="H40" s="65">
        <f>VLOOKUP($A40,'Return Data'!$B$7:$R$2700,12,0)</f>
        <v>3.0617000000000001</v>
      </c>
      <c r="I40" s="66">
        <f t="shared" si="2"/>
        <v>6</v>
      </c>
      <c r="J40" s="65">
        <f>VLOOKUP($A40,'Return Data'!$B$7:$R$2700,13,0)</f>
        <v>11.4411</v>
      </c>
      <c r="K40" s="66">
        <f t="shared" si="3"/>
        <v>6</v>
      </c>
      <c r="L40" s="65">
        <f>VLOOKUP($A40,'Return Data'!$B$7:$R$2700,17,0)</f>
        <v>10.5328</v>
      </c>
      <c r="M40" s="66">
        <f t="shared" si="4"/>
        <v>8</v>
      </c>
      <c r="N40" s="65">
        <f>VLOOKUP($A40,'Return Data'!$B$7:$R$2700,14,0)</f>
        <v>6.1338999999999997</v>
      </c>
      <c r="O40" s="66">
        <f t="shared" si="6"/>
        <v>6</v>
      </c>
      <c r="P40" s="65">
        <f>VLOOKUP($A40,'Return Data'!$B$7:$R$2700,15,0)</f>
        <v>7.9889000000000001</v>
      </c>
      <c r="Q40" s="66">
        <f t="shared" si="7"/>
        <v>15</v>
      </c>
      <c r="R40" s="65">
        <f>VLOOKUP($A40,'Return Data'!$B$7:$R$2700,16,0)</f>
        <v>10.0068</v>
      </c>
      <c r="S40" s="67">
        <f t="shared" si="5"/>
        <v>23</v>
      </c>
    </row>
    <row r="41" spans="1:19" x14ac:dyDescent="0.3">
      <c r="A41" s="63" t="s">
        <v>1367</v>
      </c>
      <c r="B41" s="64">
        <f>VLOOKUP($A41,'Return Data'!$B$7:$R$2700,3,0)</f>
        <v>44118</v>
      </c>
      <c r="C41" s="65">
        <f>VLOOKUP($A41,'Return Data'!$B$7:$R$2700,4,0)</f>
        <v>149.07677526759099</v>
      </c>
      <c r="D41" s="65">
        <f>VLOOKUP($A41,'Return Data'!$B$7:$R$2700,10,0)</f>
        <v>16.7027</v>
      </c>
      <c r="E41" s="66">
        <f t="shared" si="0"/>
        <v>2</v>
      </c>
      <c r="F41" s="65">
        <f>VLOOKUP($A41,'Return Data'!$B$7:$R$2700,11,0)</f>
        <v>36.480699999999999</v>
      </c>
      <c r="G41" s="66">
        <f t="shared" si="1"/>
        <v>4</v>
      </c>
      <c r="H41" s="65">
        <f>VLOOKUP($A41,'Return Data'!$B$7:$R$2700,12,0)</f>
        <v>6.2058</v>
      </c>
      <c r="I41" s="66">
        <f t="shared" si="2"/>
        <v>4</v>
      </c>
      <c r="J41" s="65">
        <f>VLOOKUP($A41,'Return Data'!$B$7:$R$2700,13,0)</f>
        <v>18.246600000000001</v>
      </c>
      <c r="K41" s="66">
        <f t="shared" si="3"/>
        <v>4</v>
      </c>
      <c r="L41" s="65">
        <f>VLOOKUP($A41,'Return Data'!$B$7:$R$2700,17,0)</f>
        <v>12.0562</v>
      </c>
      <c r="M41" s="66">
        <f t="shared" si="4"/>
        <v>6</v>
      </c>
      <c r="N41" s="65">
        <f>VLOOKUP($A41,'Return Data'!$B$7:$R$2700,14,0)</f>
        <v>9.7135999999999996</v>
      </c>
      <c r="O41" s="66">
        <f t="shared" si="6"/>
        <v>3</v>
      </c>
      <c r="P41" s="65">
        <f>VLOOKUP($A41,'Return Data'!$B$7:$R$2700,15,0)</f>
        <v>10.4053</v>
      </c>
      <c r="Q41" s="66">
        <f t="shared" si="7"/>
        <v>6</v>
      </c>
      <c r="R41" s="65">
        <f>VLOOKUP($A41,'Return Data'!$B$7:$R$2700,16,0)</f>
        <v>13.389200000000001</v>
      </c>
      <c r="S41" s="67">
        <f t="shared" si="5"/>
        <v>9</v>
      </c>
    </row>
    <row r="42" spans="1:19" x14ac:dyDescent="0.3">
      <c r="A42" s="69"/>
      <c r="B42" s="70"/>
      <c r="C42" s="70"/>
      <c r="D42" s="71"/>
      <c r="E42" s="70"/>
      <c r="F42" s="71"/>
      <c r="G42" s="70"/>
      <c r="H42" s="71"/>
      <c r="I42" s="70"/>
      <c r="J42" s="71"/>
      <c r="K42" s="70"/>
      <c r="L42" s="71"/>
      <c r="M42" s="70"/>
      <c r="N42" s="71"/>
      <c r="O42" s="70"/>
      <c r="P42" s="71"/>
      <c r="Q42" s="70"/>
      <c r="R42" s="71"/>
      <c r="S42" s="72"/>
    </row>
    <row r="43" spans="1:19" x14ac:dyDescent="0.3">
      <c r="A43" s="73" t="s">
        <v>27</v>
      </c>
      <c r="B43" s="74"/>
      <c r="C43" s="74"/>
      <c r="D43" s="75">
        <f>AVERAGE(D8:D41)</f>
        <v>10.971138235294115</v>
      </c>
      <c r="E43" s="74"/>
      <c r="F43" s="75">
        <f>AVERAGE(F8:F41)</f>
        <v>27.823017647058823</v>
      </c>
      <c r="G43" s="74"/>
      <c r="H43" s="75">
        <f>AVERAGE(H8:H41)</f>
        <v>-2.5218529411764705</v>
      </c>
      <c r="I43" s="74"/>
      <c r="J43" s="75">
        <f>AVERAGE(J8:J41)</f>
        <v>5.9385636363636376</v>
      </c>
      <c r="K43" s="74"/>
      <c r="L43" s="75">
        <f>AVERAGE(L8:L41)</f>
        <v>7.3020099999999992</v>
      </c>
      <c r="M43" s="74"/>
      <c r="N43" s="75">
        <f>AVERAGE(N8:N41)</f>
        <v>3.6994928571428569</v>
      </c>
      <c r="O43" s="74"/>
      <c r="P43" s="75">
        <f>AVERAGE(P8:P41)</f>
        <v>8.3525259259259244</v>
      </c>
      <c r="Q43" s="74"/>
      <c r="R43" s="75">
        <f>AVERAGE(R8:R41)</f>
        <v>10.968435294117649</v>
      </c>
      <c r="S43" s="76"/>
    </row>
    <row r="44" spans="1:19" x14ac:dyDescent="0.3">
      <c r="A44" s="73" t="s">
        <v>28</v>
      </c>
      <c r="B44" s="74"/>
      <c r="C44" s="74"/>
      <c r="D44" s="75">
        <f>MIN(D8:D41)</f>
        <v>2.9828000000000001</v>
      </c>
      <c r="E44" s="74"/>
      <c r="F44" s="75">
        <f>MIN(F8:F41)</f>
        <v>16.967400000000001</v>
      </c>
      <c r="G44" s="74"/>
      <c r="H44" s="75">
        <f>MIN(H8:H41)</f>
        <v>-18.6065</v>
      </c>
      <c r="I44" s="74"/>
      <c r="J44" s="75">
        <f>MIN(J8:J41)</f>
        <v>-10.6922</v>
      </c>
      <c r="K44" s="74"/>
      <c r="L44" s="75">
        <f>MIN(L8:L41)</f>
        <v>-2.7075999999999998</v>
      </c>
      <c r="M44" s="74"/>
      <c r="N44" s="75">
        <f>MIN(N8:N41)</f>
        <v>-1.9853000000000001</v>
      </c>
      <c r="O44" s="74"/>
      <c r="P44" s="75">
        <f>MIN(P8:P41)</f>
        <v>2.6065</v>
      </c>
      <c r="Q44" s="74"/>
      <c r="R44" s="75">
        <f>MIN(R8:R41)</f>
        <v>0.86719999999999997</v>
      </c>
      <c r="S44" s="76"/>
    </row>
    <row r="45" spans="1:19" ht="15" thickBot="1" x14ac:dyDescent="0.35">
      <c r="A45" s="77" t="s">
        <v>29</v>
      </c>
      <c r="B45" s="78"/>
      <c r="C45" s="78"/>
      <c r="D45" s="79">
        <f>MAX(D8:D41)</f>
        <v>18.097300000000001</v>
      </c>
      <c r="E45" s="78"/>
      <c r="F45" s="79">
        <f>MAX(F8:F41)</f>
        <v>44.835500000000003</v>
      </c>
      <c r="G45" s="78"/>
      <c r="H45" s="79">
        <f>MAX(H8:H41)</f>
        <v>20.126000000000001</v>
      </c>
      <c r="I45" s="78"/>
      <c r="J45" s="79">
        <f>MAX(J8:J41)</f>
        <v>30.050899999999999</v>
      </c>
      <c r="K45" s="78"/>
      <c r="L45" s="79">
        <f>MAX(L8:L41)</f>
        <v>19.138200000000001</v>
      </c>
      <c r="M45" s="78"/>
      <c r="N45" s="79">
        <f>MAX(N8:N41)</f>
        <v>14.023999999999999</v>
      </c>
      <c r="O45" s="78"/>
      <c r="P45" s="79">
        <f>MAX(P8:P41)</f>
        <v>15.204599999999999</v>
      </c>
      <c r="Q45" s="78"/>
      <c r="R45" s="79">
        <f>MAX(R8:R41)</f>
        <v>18.0107</v>
      </c>
      <c r="S45" s="80"/>
    </row>
    <row r="46" spans="1:19" x14ac:dyDescent="0.3">
      <c r="A46" s="112" t="s">
        <v>433</v>
      </c>
    </row>
    <row r="47" spans="1:19" x14ac:dyDescent="0.3">
      <c r="A47" s="14" t="s">
        <v>340</v>
      </c>
    </row>
  </sheetData>
  <sheetProtection algorithmName="SHA-512" hashValue="wpqmkFpEe5eDT9CWtmTouL4qfFsvn9ko+SK5yu7EGWmUxDfwV7D2HwUDcZ9k/8LJ295WBA+GKhigbhWZ8wiogA==" saltValue="1Ys9+btKrOOKBk1fb8/3G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CDD69EBA-6928-4A64-BB54-153CFB303EB6}"/>
  </hyperlink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6C5B39-8D9D-4AAB-8A71-D0B0D4128210}">
  <sheetPr codeName="Sheet42"/>
  <dimension ref="A1:T47"/>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8" t="s">
        <v>347</v>
      </c>
    </row>
    <row r="3" spans="1:20" ht="15" thickBot="1" x14ac:dyDescent="0.35">
      <c r="A3" s="149"/>
    </row>
    <row r="4" spans="1:20" ht="15" thickBot="1" x14ac:dyDescent="0.35"/>
    <row r="5" spans="1:20" x14ac:dyDescent="0.3">
      <c r="A5" s="29" t="s">
        <v>1698</v>
      </c>
      <c r="B5" s="146" t="s">
        <v>8</v>
      </c>
      <c r="C5" s="146" t="s">
        <v>9</v>
      </c>
      <c r="D5" s="152" t="s">
        <v>1</v>
      </c>
      <c r="E5" s="152"/>
      <c r="F5" s="152" t="s">
        <v>2</v>
      </c>
      <c r="G5" s="152"/>
      <c r="H5" s="152" t="s">
        <v>3</v>
      </c>
      <c r="I5" s="152"/>
      <c r="J5" s="152" t="s">
        <v>4</v>
      </c>
      <c r="K5" s="152"/>
      <c r="L5" s="152" t="s">
        <v>382</v>
      </c>
      <c r="M5" s="152"/>
      <c r="N5" s="152" t="s">
        <v>5</v>
      </c>
      <c r="O5" s="152"/>
      <c r="P5" s="152" t="s">
        <v>6</v>
      </c>
      <c r="Q5" s="152"/>
      <c r="R5" s="150" t="s">
        <v>46</v>
      </c>
      <c r="S5" s="151"/>
      <c r="T5" s="12"/>
    </row>
    <row r="6" spans="1:20" x14ac:dyDescent="0.3">
      <c r="A6" s="17" t="s">
        <v>7</v>
      </c>
      <c r="B6" s="147"/>
      <c r="C6" s="147"/>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1299</v>
      </c>
      <c r="B8" s="64">
        <f>VLOOKUP($A8,'Return Data'!$B$7:$R$2700,3,0)</f>
        <v>44118</v>
      </c>
      <c r="C8" s="65">
        <f>VLOOKUP($A8,'Return Data'!$B$7:$R$2700,4,0)</f>
        <v>740.47</v>
      </c>
      <c r="D8" s="65">
        <f>VLOOKUP($A8,'Return Data'!$B$7:$R$2700,10,0)</f>
        <v>12.477</v>
      </c>
      <c r="E8" s="66">
        <f>RANK(D8,D$8:D$41,0)</f>
        <v>8</v>
      </c>
      <c r="F8" s="65">
        <f>VLOOKUP($A8,'Return Data'!$B$7:$R$2700,11,0)</f>
        <v>29.5275</v>
      </c>
      <c r="G8" s="66">
        <f>RANK(F8,F$8:F$41,0)</f>
        <v>8</v>
      </c>
      <c r="H8" s="65">
        <f>VLOOKUP($A8,'Return Data'!$B$7:$R$2700,12,0)</f>
        <v>-4.9534000000000002</v>
      </c>
      <c r="I8" s="66">
        <f>RANK(H8,H$8:H$41,0)</f>
        <v>21</v>
      </c>
      <c r="J8" s="65">
        <f>VLOOKUP($A8,'Return Data'!$B$7:$R$2700,13,0)</f>
        <v>5.5899000000000001</v>
      </c>
      <c r="K8" s="66">
        <f>RANK(J8,J$8:J$41,0)</f>
        <v>12</v>
      </c>
      <c r="L8" s="65">
        <f>VLOOKUP($A8,'Return Data'!$B$7:$R$2700,17,0)</f>
        <v>5.4718999999999998</v>
      </c>
      <c r="M8" s="66">
        <f>RANK(L8,L$8:L$41,0)</f>
        <v>14</v>
      </c>
      <c r="N8" s="65">
        <f>VLOOKUP($A8,'Return Data'!$B$7:$R$2700,14,0)</f>
        <v>1.7337</v>
      </c>
      <c r="O8" s="66">
        <f>RANK(N8,N$8:N$41,0)</f>
        <v>14</v>
      </c>
      <c r="P8" s="65">
        <f>VLOOKUP($A8,'Return Data'!$B$7:$R$2700,15,0)</f>
        <v>8.9177</v>
      </c>
      <c r="Q8" s="66">
        <f>RANK(P8,P$8:P$41,0)</f>
        <v>7</v>
      </c>
      <c r="R8" s="65">
        <f>VLOOKUP($A8,'Return Data'!$B$7:$R$2700,16,0)</f>
        <v>21.453499999999998</v>
      </c>
      <c r="S8" s="67">
        <f>RANK(R8,R$8:R$41,0)</f>
        <v>1</v>
      </c>
    </row>
    <row r="9" spans="1:20" x14ac:dyDescent="0.3">
      <c r="A9" s="63" t="s">
        <v>1302</v>
      </c>
      <c r="B9" s="64">
        <f>VLOOKUP($A9,'Return Data'!$B$7:$R$2700,3,0)</f>
        <v>44118</v>
      </c>
      <c r="C9" s="65">
        <f>VLOOKUP($A9,'Return Data'!$B$7:$R$2700,4,0)</f>
        <v>12.63</v>
      </c>
      <c r="D9" s="65">
        <f>VLOOKUP($A9,'Return Data'!$B$7:$R$2700,10,0)</f>
        <v>9.1616</v>
      </c>
      <c r="E9" s="66">
        <f t="shared" ref="E9:E41" si="0">RANK(D9,D$8:D$41,0)</f>
        <v>23</v>
      </c>
      <c r="F9" s="65">
        <f>VLOOKUP($A9,'Return Data'!$B$7:$R$2700,11,0)</f>
        <v>18.702999999999999</v>
      </c>
      <c r="G9" s="66">
        <f t="shared" ref="G9:G41" si="1">RANK(F9,F$8:F$41,0)</f>
        <v>32</v>
      </c>
      <c r="H9" s="65">
        <f>VLOOKUP($A9,'Return Data'!$B$7:$R$2700,12,0)</f>
        <v>-2.093</v>
      </c>
      <c r="I9" s="66">
        <f t="shared" ref="I9:I41" si="2">RANK(H9,H$8:H$41,0)</f>
        <v>11</v>
      </c>
      <c r="J9" s="65">
        <f>VLOOKUP($A9,'Return Data'!$B$7:$R$2700,13,0)</f>
        <v>2.9340000000000002</v>
      </c>
      <c r="K9" s="66">
        <f t="shared" ref="K9:K41" si="3">RANK(J9,J$8:J$41,0)</f>
        <v>17</v>
      </c>
      <c r="L9" s="65">
        <f>VLOOKUP($A9,'Return Data'!$B$7:$R$2700,17,0)</f>
        <v>10.8492</v>
      </c>
      <c r="M9" s="66">
        <f t="shared" ref="M9:M41" si="4">RANK(L9,L$8:L$41,0)</f>
        <v>6</v>
      </c>
      <c r="N9" s="65"/>
      <c r="O9" s="66"/>
      <c r="P9" s="65"/>
      <c r="Q9" s="66"/>
      <c r="R9" s="65">
        <f>VLOOKUP($A9,'Return Data'!$B$7:$R$2700,16,0)</f>
        <v>8.3556000000000008</v>
      </c>
      <c r="S9" s="67">
        <f t="shared" ref="S9:S41" si="5">RANK(R9,R$8:R$41,0)</f>
        <v>26</v>
      </c>
    </row>
    <row r="10" spans="1:20" x14ac:dyDescent="0.3">
      <c r="A10" s="63" t="s">
        <v>1303</v>
      </c>
      <c r="B10" s="64">
        <f>VLOOKUP($A10,'Return Data'!$B$7:$R$2700,3,0)</f>
        <v>44118</v>
      </c>
      <c r="C10" s="65">
        <f>VLOOKUP($A10,'Return Data'!$B$7:$R$2700,4,0)</f>
        <v>101.02</v>
      </c>
      <c r="D10" s="65">
        <f>VLOOKUP($A10,'Return Data'!$B$7:$R$2700,10,0)</f>
        <v>11.648999999999999</v>
      </c>
      <c r="E10" s="66">
        <f t="shared" si="0"/>
        <v>13</v>
      </c>
      <c r="F10" s="65">
        <f>VLOOKUP($A10,'Return Data'!$B$7:$R$2700,11,0)</f>
        <v>26.528099999999998</v>
      </c>
      <c r="G10" s="66">
        <f t="shared" si="1"/>
        <v>18</v>
      </c>
      <c r="H10" s="65">
        <f>VLOOKUP($A10,'Return Data'!$B$7:$R$2700,12,0)</f>
        <v>-1.0771999999999999</v>
      </c>
      <c r="I10" s="66">
        <f t="shared" si="2"/>
        <v>8</v>
      </c>
      <c r="J10" s="65">
        <f>VLOOKUP($A10,'Return Data'!$B$7:$R$2700,13,0)</f>
        <v>6.3592000000000004</v>
      </c>
      <c r="K10" s="66">
        <f t="shared" si="3"/>
        <v>10</v>
      </c>
      <c r="L10" s="65">
        <f>VLOOKUP($A10,'Return Data'!$B$7:$R$2700,17,0)</f>
        <v>6.2857000000000003</v>
      </c>
      <c r="M10" s="66">
        <f t="shared" si="4"/>
        <v>12</v>
      </c>
      <c r="N10" s="65">
        <f>VLOOKUP($A10,'Return Data'!$B$7:$R$2700,14,0)</f>
        <v>0.64049999999999996</v>
      </c>
      <c r="O10" s="66">
        <f t="shared" ref="O10:O41" si="6">RANK(N10,N$8:N$41,0)</f>
        <v>17</v>
      </c>
      <c r="P10" s="65">
        <f>VLOOKUP($A10,'Return Data'!$B$7:$R$2700,15,0)</f>
        <v>5.9058999999999999</v>
      </c>
      <c r="Q10" s="66">
        <f t="shared" ref="Q10:Q41" si="7">RANK(P10,P$8:P$41,0)</f>
        <v>19</v>
      </c>
      <c r="R10" s="65">
        <f>VLOOKUP($A10,'Return Data'!$B$7:$R$2700,16,0)</f>
        <v>14.4808</v>
      </c>
      <c r="S10" s="67">
        <f t="shared" si="5"/>
        <v>11</v>
      </c>
    </row>
    <row r="11" spans="1:20" x14ac:dyDescent="0.3">
      <c r="A11" s="63" t="s">
        <v>1305</v>
      </c>
      <c r="B11" s="64">
        <f>VLOOKUP($A11,'Return Data'!$B$7:$R$2700,3,0)</f>
        <v>44118</v>
      </c>
      <c r="C11" s="65">
        <f>VLOOKUP($A11,'Return Data'!$B$7:$R$2700,4,0)</f>
        <v>47.576999999999998</v>
      </c>
      <c r="D11" s="65">
        <f>VLOOKUP($A11,'Return Data'!$B$7:$R$2700,10,0)</f>
        <v>8.8993000000000002</v>
      </c>
      <c r="E11" s="66">
        <f t="shared" si="0"/>
        <v>27</v>
      </c>
      <c r="F11" s="65">
        <f>VLOOKUP($A11,'Return Data'!$B$7:$R$2700,11,0)</f>
        <v>23.5702</v>
      </c>
      <c r="G11" s="66">
        <f t="shared" si="1"/>
        <v>25</v>
      </c>
      <c r="H11" s="65">
        <f>VLOOKUP($A11,'Return Data'!$B$7:$R$2700,12,0)</f>
        <v>-8.7217000000000002</v>
      </c>
      <c r="I11" s="66">
        <f t="shared" si="2"/>
        <v>28</v>
      </c>
      <c r="J11" s="65">
        <f>VLOOKUP($A11,'Return Data'!$B$7:$R$2700,13,0)</f>
        <v>1.7081</v>
      </c>
      <c r="K11" s="66">
        <f t="shared" si="3"/>
        <v>21</v>
      </c>
      <c r="L11" s="65">
        <f>VLOOKUP($A11,'Return Data'!$B$7:$R$2700,17,0)</f>
        <v>5.4494999999999996</v>
      </c>
      <c r="M11" s="66">
        <f t="shared" si="4"/>
        <v>15</v>
      </c>
      <c r="N11" s="65">
        <f>VLOOKUP($A11,'Return Data'!$B$7:$R$2700,14,0)</f>
        <v>-0.6018</v>
      </c>
      <c r="O11" s="66">
        <f t="shared" si="6"/>
        <v>24</v>
      </c>
      <c r="P11" s="65">
        <f>VLOOKUP($A11,'Return Data'!$B$7:$R$2700,15,0)</f>
        <v>6.2411000000000003</v>
      </c>
      <c r="Q11" s="66">
        <f t="shared" si="7"/>
        <v>18</v>
      </c>
      <c r="R11" s="65">
        <f>VLOOKUP($A11,'Return Data'!$B$7:$R$2700,16,0)</f>
        <v>10.889200000000001</v>
      </c>
      <c r="S11" s="67">
        <f t="shared" si="5"/>
        <v>21</v>
      </c>
    </row>
    <row r="12" spans="1:20" x14ac:dyDescent="0.3">
      <c r="A12" s="63" t="s">
        <v>1309</v>
      </c>
      <c r="B12" s="64">
        <f>VLOOKUP($A12,'Return Data'!$B$7:$R$2700,3,0)</f>
        <v>44118</v>
      </c>
      <c r="C12" s="65">
        <f>VLOOKUP($A12,'Return Data'!$B$7:$R$2700,4,0)</f>
        <v>151.07</v>
      </c>
      <c r="D12" s="65">
        <f>VLOOKUP($A12,'Return Data'!$B$7:$R$2700,10,0)</f>
        <v>13.237399999999999</v>
      </c>
      <c r="E12" s="66">
        <f t="shared" si="0"/>
        <v>6</v>
      </c>
      <c r="F12" s="65">
        <f>VLOOKUP($A12,'Return Data'!$B$7:$R$2700,11,0)</f>
        <v>28.2319</v>
      </c>
      <c r="G12" s="66">
        <f t="shared" si="1"/>
        <v>12</v>
      </c>
      <c r="H12" s="65">
        <f>VLOOKUP($A12,'Return Data'!$B$7:$R$2700,12,0)</f>
        <v>4.4455</v>
      </c>
      <c r="I12" s="66">
        <f t="shared" si="2"/>
        <v>5</v>
      </c>
      <c r="J12" s="65">
        <f>VLOOKUP($A12,'Return Data'!$B$7:$R$2700,13,0)</f>
        <v>13.034000000000001</v>
      </c>
      <c r="K12" s="66">
        <f t="shared" si="3"/>
        <v>5</v>
      </c>
      <c r="L12" s="65">
        <f>VLOOKUP($A12,'Return Data'!$B$7:$R$2700,17,0)</f>
        <v>12.246499999999999</v>
      </c>
      <c r="M12" s="66">
        <f t="shared" si="4"/>
        <v>4</v>
      </c>
      <c r="N12" s="65">
        <f>VLOOKUP($A12,'Return Data'!$B$7:$R$2700,14,0)</f>
        <v>8.2782999999999998</v>
      </c>
      <c r="O12" s="66">
        <f t="shared" si="6"/>
        <v>4</v>
      </c>
      <c r="P12" s="65">
        <f>VLOOKUP($A12,'Return Data'!$B$7:$R$2700,15,0)</f>
        <v>9.9213000000000005</v>
      </c>
      <c r="Q12" s="66">
        <f t="shared" si="7"/>
        <v>3</v>
      </c>
      <c r="R12" s="65">
        <f>VLOOKUP($A12,'Return Data'!$B$7:$R$2700,16,0)</f>
        <v>17.218599999999999</v>
      </c>
      <c r="S12" s="67">
        <f t="shared" si="5"/>
        <v>4</v>
      </c>
    </row>
    <row r="13" spans="1:20" x14ac:dyDescent="0.3">
      <c r="A13" s="63" t="s">
        <v>1311</v>
      </c>
      <c r="B13" s="64">
        <f>VLOOKUP($A13,'Return Data'!$B$7:$R$2700,3,0)</f>
        <v>44118</v>
      </c>
      <c r="C13" s="65">
        <f>VLOOKUP($A13,'Return Data'!$B$7:$R$2700,4,0)</f>
        <v>520.97487141561805</v>
      </c>
      <c r="D13" s="65">
        <f>VLOOKUP($A13,'Return Data'!$B$7:$R$2700,10,0)</f>
        <v>7.8548999999999998</v>
      </c>
      <c r="E13" s="66">
        <f t="shared" si="0"/>
        <v>30</v>
      </c>
      <c r="F13" s="65">
        <f>VLOOKUP($A13,'Return Data'!$B$7:$R$2700,11,0)</f>
        <v>22.7913</v>
      </c>
      <c r="G13" s="66">
        <f t="shared" si="1"/>
        <v>26</v>
      </c>
      <c r="H13" s="65">
        <f>VLOOKUP($A13,'Return Data'!$B$7:$R$2700,12,0)</f>
        <v>-5.7923999999999998</v>
      </c>
      <c r="I13" s="66">
        <f t="shared" si="2"/>
        <v>22</v>
      </c>
      <c r="J13" s="65">
        <f>VLOOKUP($A13,'Return Data'!$B$7:$R$2700,13,0)</f>
        <v>1.788</v>
      </c>
      <c r="K13" s="66">
        <f t="shared" si="3"/>
        <v>20</v>
      </c>
      <c r="L13" s="65">
        <f>VLOOKUP($A13,'Return Data'!$B$7:$R$2700,17,0)</f>
        <v>8.3195999999999994</v>
      </c>
      <c r="M13" s="66">
        <f t="shared" si="4"/>
        <v>9</v>
      </c>
      <c r="N13" s="65">
        <f>VLOOKUP($A13,'Return Data'!$B$7:$R$2700,14,0)</f>
        <v>3.4725999999999999</v>
      </c>
      <c r="O13" s="66">
        <f t="shared" si="6"/>
        <v>9</v>
      </c>
      <c r="P13" s="65">
        <f>VLOOKUP($A13,'Return Data'!$B$7:$R$2700,15,0)</f>
        <v>8.5942000000000007</v>
      </c>
      <c r="Q13" s="66">
        <f t="shared" si="7"/>
        <v>8</v>
      </c>
      <c r="R13" s="65">
        <f>VLOOKUP($A13,'Return Data'!$B$7:$R$2700,16,0)</f>
        <v>18.339200000000002</v>
      </c>
      <c r="S13" s="67">
        <f t="shared" si="5"/>
        <v>2</v>
      </c>
    </row>
    <row r="14" spans="1:20" x14ac:dyDescent="0.3">
      <c r="A14" s="63" t="s">
        <v>1313</v>
      </c>
      <c r="B14" s="64">
        <f>VLOOKUP($A14,'Return Data'!$B$7:$R$2700,3,0)</f>
        <v>44118</v>
      </c>
      <c r="C14" s="65">
        <f>VLOOKUP($A14,'Return Data'!$B$7:$R$2700,4,0)</f>
        <v>14.72</v>
      </c>
      <c r="D14" s="65">
        <f>VLOOKUP($A14,'Return Data'!$B$7:$R$2700,10,0)</f>
        <v>12.3407</v>
      </c>
      <c r="E14" s="66">
        <f t="shared" si="0"/>
        <v>10</v>
      </c>
      <c r="F14" s="65">
        <f>VLOOKUP($A14,'Return Data'!$B$7:$R$2700,11,0)</f>
        <v>27.755600000000001</v>
      </c>
      <c r="G14" s="66">
        <f t="shared" si="1"/>
        <v>14</v>
      </c>
      <c r="H14" s="65">
        <f>VLOOKUP($A14,'Return Data'!$B$7:$R$2700,12,0)</f>
        <v>-3.8662000000000001</v>
      </c>
      <c r="I14" s="66">
        <f t="shared" si="2"/>
        <v>18</v>
      </c>
      <c r="J14" s="65">
        <f>VLOOKUP($A14,'Return Data'!$B$7:$R$2700,13,0)</f>
        <v>2.8435999999999999</v>
      </c>
      <c r="K14" s="66">
        <f t="shared" si="3"/>
        <v>18</v>
      </c>
      <c r="L14" s="65">
        <f>VLOOKUP($A14,'Return Data'!$B$7:$R$2700,17,0)</f>
        <v>5.3468999999999998</v>
      </c>
      <c r="M14" s="66">
        <f t="shared" si="4"/>
        <v>16</v>
      </c>
      <c r="N14" s="65">
        <f>VLOOKUP($A14,'Return Data'!$B$7:$R$2700,14,0)</f>
        <v>3.4639000000000002</v>
      </c>
      <c r="O14" s="66">
        <f t="shared" si="6"/>
        <v>10</v>
      </c>
      <c r="P14" s="65">
        <f>VLOOKUP($A14,'Return Data'!$B$7:$R$2700,15,0)</f>
        <v>8.1252999999999993</v>
      </c>
      <c r="Q14" s="66">
        <f t="shared" si="7"/>
        <v>13</v>
      </c>
      <c r="R14" s="65">
        <f>VLOOKUP($A14,'Return Data'!$B$7:$R$2700,16,0)</f>
        <v>7.0198999999999998</v>
      </c>
      <c r="S14" s="67">
        <f t="shared" si="5"/>
        <v>28</v>
      </c>
    </row>
    <row r="15" spans="1:20" x14ac:dyDescent="0.3">
      <c r="A15" s="63" t="s">
        <v>1315</v>
      </c>
      <c r="B15" s="64">
        <f>VLOOKUP($A15,'Return Data'!$B$7:$R$2700,3,0)</f>
        <v>44118</v>
      </c>
      <c r="C15" s="65">
        <f>VLOOKUP($A15,'Return Data'!$B$7:$R$2700,4,0)</f>
        <v>10.505000000000001</v>
      </c>
      <c r="D15" s="65">
        <f>VLOOKUP($A15,'Return Data'!$B$7:$R$2700,10,0)</f>
        <v>9.6234999999999999</v>
      </c>
      <c r="E15" s="66">
        <f t="shared" si="0"/>
        <v>22</v>
      </c>
      <c r="F15" s="65">
        <f>VLOOKUP($A15,'Return Data'!$B$7:$R$2700,11,0)</f>
        <v>25.087800000000001</v>
      </c>
      <c r="G15" s="66">
        <f t="shared" si="1"/>
        <v>22</v>
      </c>
      <c r="H15" s="65">
        <f>VLOOKUP($A15,'Return Data'!$B$7:$R$2700,12,0)</f>
        <v>-7.5044000000000004</v>
      </c>
      <c r="I15" s="66">
        <f t="shared" si="2"/>
        <v>27</v>
      </c>
      <c r="J15" s="65">
        <f>VLOOKUP($A15,'Return Data'!$B$7:$R$2700,13,0)</f>
        <v>1.0145</v>
      </c>
      <c r="K15" s="66">
        <f t="shared" si="3"/>
        <v>24</v>
      </c>
      <c r="L15" s="65">
        <f>VLOOKUP($A15,'Return Data'!$B$7:$R$2700,17,0)</f>
        <v>5.7049000000000003</v>
      </c>
      <c r="M15" s="66">
        <f t="shared" ref="M15" si="8">RANK(L15,L$8:L$41,0)</f>
        <v>13</v>
      </c>
      <c r="N15" s="65"/>
      <c r="O15" s="66"/>
      <c r="P15" s="65"/>
      <c r="Q15" s="66"/>
      <c r="R15" s="65">
        <f>VLOOKUP($A15,'Return Data'!$B$7:$R$2700,16,0)</f>
        <v>2.1955</v>
      </c>
      <c r="S15" s="67">
        <f t="shared" si="5"/>
        <v>33</v>
      </c>
    </row>
    <row r="16" spans="1:20" x14ac:dyDescent="0.3">
      <c r="A16" s="63" t="s">
        <v>1316</v>
      </c>
      <c r="B16" s="64">
        <f>VLOOKUP($A16,'Return Data'!$B$7:$R$2700,3,0)</f>
        <v>44118</v>
      </c>
      <c r="C16" s="65">
        <f>VLOOKUP($A16,'Return Data'!$B$7:$R$2700,4,0)</f>
        <v>560.96</v>
      </c>
      <c r="D16" s="65">
        <f>VLOOKUP($A16,'Return Data'!$B$7:$R$2700,10,0)</f>
        <v>9.1088000000000005</v>
      </c>
      <c r="E16" s="66">
        <f t="shared" si="0"/>
        <v>24</v>
      </c>
      <c r="F16" s="65">
        <f>VLOOKUP($A16,'Return Data'!$B$7:$R$2700,11,0)</f>
        <v>25.491399999999999</v>
      </c>
      <c r="G16" s="66">
        <f t="shared" si="1"/>
        <v>21</v>
      </c>
      <c r="H16" s="65">
        <f>VLOOKUP($A16,'Return Data'!$B$7:$R$2700,12,0)</f>
        <v>-7.3707000000000003</v>
      </c>
      <c r="I16" s="66">
        <f t="shared" si="2"/>
        <v>25</v>
      </c>
      <c r="J16" s="65">
        <f>VLOOKUP($A16,'Return Data'!$B$7:$R$2700,13,0)</f>
        <v>4.7800000000000002E-2</v>
      </c>
      <c r="K16" s="66">
        <f t="shared" si="3"/>
        <v>26</v>
      </c>
      <c r="L16" s="65">
        <f>VLOOKUP($A16,'Return Data'!$B$7:$R$2700,17,0)</f>
        <v>1.1097999999999999</v>
      </c>
      <c r="M16" s="66">
        <f t="shared" si="4"/>
        <v>27</v>
      </c>
      <c r="N16" s="65">
        <f>VLOOKUP($A16,'Return Data'!$B$7:$R$2700,14,0)</f>
        <v>-0.16539999999999999</v>
      </c>
      <c r="O16" s="66">
        <f t="shared" si="6"/>
        <v>23</v>
      </c>
      <c r="P16" s="65">
        <f>VLOOKUP($A16,'Return Data'!$B$7:$R$2700,15,0)</f>
        <v>4.8037999999999998</v>
      </c>
      <c r="Q16" s="66">
        <f t="shared" si="7"/>
        <v>23</v>
      </c>
      <c r="R16" s="65">
        <f>VLOOKUP($A16,'Return Data'!$B$7:$R$2700,16,0)</f>
        <v>16.710799999999999</v>
      </c>
      <c r="S16" s="67">
        <f t="shared" si="5"/>
        <v>7</v>
      </c>
    </row>
    <row r="17" spans="1:19" x14ac:dyDescent="0.3">
      <c r="A17" s="63" t="s">
        <v>1318</v>
      </c>
      <c r="B17" s="64">
        <f>VLOOKUP($A17,'Return Data'!$B$7:$R$2700,3,0)</f>
        <v>44118</v>
      </c>
      <c r="C17" s="65">
        <f>VLOOKUP($A17,'Return Data'!$B$7:$R$2700,4,0)</f>
        <v>574.94399999999996</v>
      </c>
      <c r="D17" s="65">
        <f>VLOOKUP($A17,'Return Data'!$B$7:$R$2700,10,0)</f>
        <v>6.7568000000000001</v>
      </c>
      <c r="E17" s="66">
        <f t="shared" si="0"/>
        <v>32</v>
      </c>
      <c r="F17" s="65">
        <f>VLOOKUP($A17,'Return Data'!$B$7:$R$2700,11,0)</f>
        <v>19.4009</v>
      </c>
      <c r="G17" s="66">
        <f t="shared" si="1"/>
        <v>31</v>
      </c>
      <c r="H17" s="65">
        <f>VLOOKUP($A17,'Return Data'!$B$7:$R$2700,12,0)</f>
        <v>-15.921200000000001</v>
      </c>
      <c r="I17" s="66">
        <f t="shared" si="2"/>
        <v>33</v>
      </c>
      <c r="J17" s="65">
        <f>VLOOKUP($A17,'Return Data'!$B$7:$R$2700,13,0)</f>
        <v>-8.1227</v>
      </c>
      <c r="K17" s="66">
        <f t="shared" si="3"/>
        <v>32</v>
      </c>
      <c r="L17" s="65">
        <f>VLOOKUP($A17,'Return Data'!$B$7:$R$2700,17,0)</f>
        <v>-1.6554</v>
      </c>
      <c r="M17" s="66">
        <f t="shared" si="4"/>
        <v>29</v>
      </c>
      <c r="N17" s="65">
        <f>VLOOKUP($A17,'Return Data'!$B$7:$R$2700,14,0)</f>
        <v>-0.94730000000000003</v>
      </c>
      <c r="O17" s="66">
        <f t="shared" si="6"/>
        <v>25</v>
      </c>
      <c r="P17" s="65">
        <f>VLOOKUP($A17,'Return Data'!$B$7:$R$2700,15,0)</f>
        <v>4.8479999999999999</v>
      </c>
      <c r="Q17" s="66">
        <f t="shared" si="7"/>
        <v>22</v>
      </c>
      <c r="R17" s="65">
        <f>VLOOKUP($A17,'Return Data'!$B$7:$R$2700,16,0)</f>
        <v>17.002500000000001</v>
      </c>
      <c r="S17" s="67">
        <f t="shared" si="5"/>
        <v>6</v>
      </c>
    </row>
    <row r="18" spans="1:19" x14ac:dyDescent="0.3">
      <c r="A18" s="63" t="s">
        <v>1320</v>
      </c>
      <c r="B18" s="64">
        <f>VLOOKUP($A18,'Return Data'!$B$7:$R$2700,3,0)</f>
        <v>44118</v>
      </c>
      <c r="C18" s="65">
        <f>VLOOKUP($A18,'Return Data'!$B$7:$R$2700,4,0)</f>
        <v>87.058499999999995</v>
      </c>
      <c r="D18" s="65">
        <f>VLOOKUP($A18,'Return Data'!$B$7:$R$2700,10,0)</f>
        <v>12.7936</v>
      </c>
      <c r="E18" s="66">
        <f t="shared" si="0"/>
        <v>7</v>
      </c>
      <c r="F18" s="65">
        <f>VLOOKUP($A18,'Return Data'!$B$7:$R$2700,11,0)</f>
        <v>30.843599999999999</v>
      </c>
      <c r="G18" s="66">
        <f t="shared" si="1"/>
        <v>6</v>
      </c>
      <c r="H18" s="65">
        <f>VLOOKUP($A18,'Return Data'!$B$7:$R$2700,12,0)</f>
        <v>-2.8003999999999998</v>
      </c>
      <c r="I18" s="66">
        <f t="shared" si="2"/>
        <v>15</v>
      </c>
      <c r="J18" s="65">
        <f>VLOOKUP($A18,'Return Data'!$B$7:$R$2700,13,0)</f>
        <v>7.8331</v>
      </c>
      <c r="K18" s="66">
        <f t="shared" si="3"/>
        <v>9</v>
      </c>
      <c r="L18" s="65">
        <f>VLOOKUP($A18,'Return Data'!$B$7:$R$2700,17,0)</f>
        <v>4.2556000000000003</v>
      </c>
      <c r="M18" s="66">
        <f t="shared" si="4"/>
        <v>22</v>
      </c>
      <c r="N18" s="65">
        <f>VLOOKUP($A18,'Return Data'!$B$7:$R$2700,14,0)</f>
        <v>0.12939999999999999</v>
      </c>
      <c r="O18" s="66">
        <f t="shared" si="6"/>
        <v>21</v>
      </c>
      <c r="P18" s="65">
        <f>VLOOKUP($A18,'Return Data'!$B$7:$R$2700,15,0)</f>
        <v>7.0082000000000004</v>
      </c>
      <c r="Q18" s="66">
        <f t="shared" si="7"/>
        <v>15</v>
      </c>
      <c r="R18" s="65">
        <f>VLOOKUP($A18,'Return Data'!$B$7:$R$2700,16,0)</f>
        <v>13.88</v>
      </c>
      <c r="S18" s="67">
        <f t="shared" si="5"/>
        <v>14</v>
      </c>
    </row>
    <row r="19" spans="1:19" x14ac:dyDescent="0.3">
      <c r="A19" s="63" t="s">
        <v>1322</v>
      </c>
      <c r="B19" s="64">
        <f>VLOOKUP($A19,'Return Data'!$B$7:$R$2700,3,0)</f>
        <v>44118</v>
      </c>
      <c r="C19" s="65">
        <f>VLOOKUP($A19,'Return Data'!$B$7:$R$2700,4,0)</f>
        <v>267.10000000000002</v>
      </c>
      <c r="D19" s="65">
        <f>VLOOKUP($A19,'Return Data'!$B$7:$R$2700,10,0)</f>
        <v>7.5932000000000004</v>
      </c>
      <c r="E19" s="66">
        <f t="shared" si="0"/>
        <v>31</v>
      </c>
      <c r="F19" s="65">
        <f>VLOOKUP($A19,'Return Data'!$B$7:$R$2700,11,0)</f>
        <v>21.724499999999999</v>
      </c>
      <c r="G19" s="66">
        <f t="shared" si="1"/>
        <v>27</v>
      </c>
      <c r="H19" s="65">
        <f>VLOOKUP($A19,'Return Data'!$B$7:$R$2700,12,0)</f>
        <v>-12.869</v>
      </c>
      <c r="I19" s="66">
        <f t="shared" si="2"/>
        <v>31</v>
      </c>
      <c r="J19" s="65">
        <f>VLOOKUP($A19,'Return Data'!$B$7:$R$2700,13,0)</f>
        <v>-4.2584</v>
      </c>
      <c r="K19" s="66">
        <f t="shared" si="3"/>
        <v>29</v>
      </c>
      <c r="L19" s="65">
        <f>VLOOKUP($A19,'Return Data'!$B$7:$R$2700,17,0)</f>
        <v>-0.9718</v>
      </c>
      <c r="M19" s="66">
        <f t="shared" si="4"/>
        <v>28</v>
      </c>
      <c r="N19" s="65">
        <f>VLOOKUP($A19,'Return Data'!$B$7:$R$2700,14,0)</f>
        <v>0.53890000000000005</v>
      </c>
      <c r="O19" s="66">
        <f t="shared" si="6"/>
        <v>18</v>
      </c>
      <c r="P19" s="65">
        <f>VLOOKUP($A19,'Return Data'!$B$7:$R$2700,15,0)</f>
        <v>5.4554</v>
      </c>
      <c r="Q19" s="66">
        <f t="shared" si="7"/>
        <v>20</v>
      </c>
      <c r="R19" s="65">
        <f>VLOOKUP($A19,'Return Data'!$B$7:$R$2700,16,0)</f>
        <v>13.4375</v>
      </c>
      <c r="S19" s="67">
        <f t="shared" si="5"/>
        <v>15</v>
      </c>
    </row>
    <row r="20" spans="1:19" x14ac:dyDescent="0.3">
      <c r="A20" s="63" t="s">
        <v>1324</v>
      </c>
      <c r="B20" s="64">
        <f>VLOOKUP($A20,'Return Data'!$B$7:$R$2700,3,0)</f>
        <v>44118</v>
      </c>
      <c r="C20" s="65">
        <f>VLOOKUP($A20,'Return Data'!$B$7:$R$2700,4,0)</f>
        <v>22</v>
      </c>
      <c r="D20" s="65">
        <f>VLOOKUP($A20,'Return Data'!$B$7:$R$2700,10,0)</f>
        <v>9.8901000000000003</v>
      </c>
      <c r="E20" s="66">
        <f t="shared" si="0"/>
        <v>19</v>
      </c>
      <c r="F20" s="65">
        <f>VLOOKUP($A20,'Return Data'!$B$7:$R$2700,11,0)</f>
        <v>25.499099999999999</v>
      </c>
      <c r="G20" s="66">
        <f t="shared" si="1"/>
        <v>20</v>
      </c>
      <c r="H20" s="65">
        <f>VLOOKUP($A20,'Return Data'!$B$7:$R$2700,12,0)</f>
        <v>-2.5255000000000001</v>
      </c>
      <c r="I20" s="66">
        <f t="shared" si="2"/>
        <v>12</v>
      </c>
      <c r="J20" s="65">
        <f>VLOOKUP($A20,'Return Data'!$B$7:$R$2700,13,0)</f>
        <v>4.1666999999999996</v>
      </c>
      <c r="K20" s="66">
        <f t="shared" si="3"/>
        <v>16</v>
      </c>
      <c r="L20" s="65">
        <f>VLOOKUP($A20,'Return Data'!$B$7:$R$2700,17,0)</f>
        <v>5.2279</v>
      </c>
      <c r="M20" s="66">
        <f t="shared" si="4"/>
        <v>18</v>
      </c>
      <c r="N20" s="65">
        <f>VLOOKUP($A20,'Return Data'!$B$7:$R$2700,14,0)</f>
        <v>3.0167999999999999</v>
      </c>
      <c r="O20" s="66">
        <f t="shared" si="6"/>
        <v>12</v>
      </c>
      <c r="P20" s="65">
        <f>VLOOKUP($A20,'Return Data'!$B$7:$R$2700,15,0)</f>
        <v>5.3727</v>
      </c>
      <c r="Q20" s="66">
        <f t="shared" si="7"/>
        <v>21</v>
      </c>
      <c r="R20" s="65">
        <f>VLOOKUP($A20,'Return Data'!$B$7:$R$2700,16,0)</f>
        <v>12.7849</v>
      </c>
      <c r="S20" s="67">
        <f t="shared" si="5"/>
        <v>17</v>
      </c>
    </row>
    <row r="21" spans="1:19" x14ac:dyDescent="0.3">
      <c r="A21" s="63" t="s">
        <v>1327</v>
      </c>
      <c r="B21" s="64">
        <f>VLOOKUP($A21,'Return Data'!$B$7:$R$2700,3,0)</f>
        <v>44118</v>
      </c>
      <c r="C21" s="65">
        <f>VLOOKUP($A21,'Return Data'!$B$7:$R$2700,4,0)</f>
        <v>89.37</v>
      </c>
      <c r="D21" s="65">
        <f>VLOOKUP($A21,'Return Data'!$B$7:$R$2700,10,0)</f>
        <v>9.7507000000000001</v>
      </c>
      <c r="E21" s="66">
        <f t="shared" si="0"/>
        <v>21</v>
      </c>
      <c r="F21" s="65">
        <f>VLOOKUP($A21,'Return Data'!$B$7:$R$2700,11,0)</f>
        <v>20.315000000000001</v>
      </c>
      <c r="G21" s="66">
        <f t="shared" si="1"/>
        <v>29</v>
      </c>
      <c r="H21" s="65">
        <f>VLOOKUP($A21,'Return Data'!$B$7:$R$2700,12,0)</f>
        <v>-9.1584000000000003</v>
      </c>
      <c r="I21" s="66">
        <f t="shared" si="2"/>
        <v>29</v>
      </c>
      <c r="J21" s="65">
        <f>VLOOKUP($A21,'Return Data'!$B$7:$R$2700,13,0)</f>
        <v>-2.7847</v>
      </c>
      <c r="K21" s="66">
        <f t="shared" si="3"/>
        <v>28</v>
      </c>
      <c r="L21" s="65">
        <f>VLOOKUP($A21,'Return Data'!$B$7:$R$2700,17,0)</f>
        <v>1.6152</v>
      </c>
      <c r="M21" s="66">
        <f t="shared" si="4"/>
        <v>25</v>
      </c>
      <c r="N21" s="65">
        <f>VLOOKUP($A21,'Return Data'!$B$7:$R$2700,14,0)</f>
        <v>-1.3167</v>
      </c>
      <c r="O21" s="66">
        <f t="shared" si="6"/>
        <v>26</v>
      </c>
      <c r="P21" s="65">
        <f>VLOOKUP($A21,'Return Data'!$B$7:$R$2700,15,0)</f>
        <v>4.2709000000000001</v>
      </c>
      <c r="Q21" s="66">
        <f t="shared" si="7"/>
        <v>25</v>
      </c>
      <c r="R21" s="65">
        <f>VLOOKUP($A21,'Return Data'!$B$7:$R$2700,16,0)</f>
        <v>15.659700000000001</v>
      </c>
      <c r="S21" s="67">
        <f t="shared" si="5"/>
        <v>9</v>
      </c>
    </row>
    <row r="22" spans="1:19" x14ac:dyDescent="0.3">
      <c r="A22" s="63" t="s">
        <v>1329</v>
      </c>
      <c r="B22" s="64">
        <f>VLOOKUP($A22,'Return Data'!$B$7:$R$2700,3,0)</f>
        <v>44118</v>
      </c>
      <c r="C22" s="65">
        <f>VLOOKUP($A22,'Return Data'!$B$7:$R$2700,4,0)</f>
        <v>48.35</v>
      </c>
      <c r="D22" s="65">
        <f>VLOOKUP($A22,'Return Data'!$B$7:$R$2700,10,0)</f>
        <v>10.061500000000001</v>
      </c>
      <c r="E22" s="66">
        <f t="shared" si="0"/>
        <v>18</v>
      </c>
      <c r="F22" s="65">
        <f>VLOOKUP($A22,'Return Data'!$B$7:$R$2700,11,0)</f>
        <v>26.273199999999999</v>
      </c>
      <c r="G22" s="66">
        <f t="shared" si="1"/>
        <v>19</v>
      </c>
      <c r="H22" s="65">
        <f>VLOOKUP($A22,'Return Data'!$B$7:$R$2700,12,0)</f>
        <v>-1.9865999999999999</v>
      </c>
      <c r="I22" s="66">
        <f t="shared" si="2"/>
        <v>10</v>
      </c>
      <c r="J22" s="65">
        <f>VLOOKUP($A22,'Return Data'!$B$7:$R$2700,13,0)</f>
        <v>4.8352000000000004</v>
      </c>
      <c r="K22" s="66">
        <f t="shared" si="3"/>
        <v>14</v>
      </c>
      <c r="L22" s="65">
        <f>VLOOKUP($A22,'Return Data'!$B$7:$R$2700,17,0)</f>
        <v>3.9628000000000001</v>
      </c>
      <c r="M22" s="66">
        <f t="shared" si="4"/>
        <v>23</v>
      </c>
      <c r="N22" s="65">
        <f>VLOOKUP($A22,'Return Data'!$B$7:$R$2700,14,0)</f>
        <v>0.52149999999999996</v>
      </c>
      <c r="O22" s="66">
        <f t="shared" si="6"/>
        <v>19</v>
      </c>
      <c r="P22" s="65">
        <f>VLOOKUP($A22,'Return Data'!$B$7:$R$2700,15,0)</f>
        <v>6.4382999999999999</v>
      </c>
      <c r="Q22" s="66">
        <f t="shared" si="7"/>
        <v>17</v>
      </c>
      <c r="R22" s="65">
        <f>VLOOKUP($A22,'Return Data'!$B$7:$R$2700,16,0)</f>
        <v>13.338200000000001</v>
      </c>
      <c r="S22" s="67">
        <f t="shared" si="5"/>
        <v>16</v>
      </c>
    </row>
    <row r="23" spans="1:19" x14ac:dyDescent="0.3">
      <c r="A23" s="63" t="s">
        <v>1332</v>
      </c>
      <c r="B23" s="64">
        <f>VLOOKUP($A23,'Return Data'!$B$7:$R$2700,3,0)</f>
        <v>44118</v>
      </c>
      <c r="C23" s="65">
        <f>VLOOKUP($A23,'Return Data'!$B$7:$R$2700,4,0)</f>
        <v>9.8203999999999994</v>
      </c>
      <c r="D23" s="65">
        <f>VLOOKUP($A23,'Return Data'!$B$7:$R$2700,10,0)</f>
        <v>5.8986000000000001</v>
      </c>
      <c r="E23" s="66">
        <f t="shared" si="0"/>
        <v>33</v>
      </c>
      <c r="F23" s="65">
        <f>VLOOKUP($A23,'Return Data'!$B$7:$R$2700,11,0)</f>
        <v>17.8156</v>
      </c>
      <c r="G23" s="66">
        <f t="shared" si="1"/>
        <v>33</v>
      </c>
      <c r="H23" s="65">
        <f>VLOOKUP($A23,'Return Data'!$B$7:$R$2700,12,0)</f>
        <v>-14.7742</v>
      </c>
      <c r="I23" s="66">
        <f t="shared" si="2"/>
        <v>32</v>
      </c>
      <c r="J23" s="65">
        <f>VLOOKUP($A23,'Return Data'!$B$7:$R$2700,13,0)</f>
        <v>-6.5613999999999999</v>
      </c>
      <c r="K23" s="66">
        <f t="shared" si="3"/>
        <v>31</v>
      </c>
      <c r="L23" s="65"/>
      <c r="M23" s="66"/>
      <c r="N23" s="65"/>
      <c r="O23" s="66"/>
      <c r="P23" s="65"/>
      <c r="Q23" s="66"/>
      <c r="R23" s="65">
        <f>VLOOKUP($A23,'Return Data'!$B$7:$R$2700,16,0)</f>
        <v>-1.2688999999999999</v>
      </c>
      <c r="S23" s="67">
        <f t="shared" si="5"/>
        <v>34</v>
      </c>
    </row>
    <row r="24" spans="1:19" x14ac:dyDescent="0.3">
      <c r="A24" s="63" t="s">
        <v>1333</v>
      </c>
      <c r="B24" s="64">
        <f>VLOOKUP($A24,'Return Data'!$B$7:$R$2700,3,0)</f>
        <v>44118</v>
      </c>
      <c r="C24" s="65">
        <f>VLOOKUP($A24,'Return Data'!$B$7:$R$2700,4,0)</f>
        <v>31.2989</v>
      </c>
      <c r="D24" s="65">
        <f>VLOOKUP($A24,'Return Data'!$B$7:$R$2700,10,0)</f>
        <v>2.7804000000000002</v>
      </c>
      <c r="E24" s="66">
        <f t="shared" si="0"/>
        <v>34</v>
      </c>
      <c r="F24" s="65">
        <f>VLOOKUP($A24,'Return Data'!$B$7:$R$2700,11,0)</f>
        <v>16.508700000000001</v>
      </c>
      <c r="G24" s="66">
        <f t="shared" si="1"/>
        <v>34</v>
      </c>
      <c r="H24" s="65">
        <f>VLOOKUP($A24,'Return Data'!$B$7:$R$2700,12,0)</f>
        <v>-11.430199999999999</v>
      </c>
      <c r="I24" s="66">
        <f t="shared" si="2"/>
        <v>30</v>
      </c>
      <c r="J24" s="65">
        <f>VLOOKUP($A24,'Return Data'!$B$7:$R$2700,13,0)</f>
        <v>-6.2690999999999999</v>
      </c>
      <c r="K24" s="66">
        <f t="shared" si="3"/>
        <v>30</v>
      </c>
      <c r="L24" s="65">
        <f>VLOOKUP($A24,'Return Data'!$B$7:$R$2700,17,0)</f>
        <v>4.8334000000000001</v>
      </c>
      <c r="M24" s="66">
        <f t="shared" si="4"/>
        <v>20</v>
      </c>
      <c r="N24" s="65">
        <f>VLOOKUP($A24,'Return Data'!$B$7:$R$2700,14,0)</f>
        <v>0.2606</v>
      </c>
      <c r="O24" s="66">
        <f t="shared" si="6"/>
        <v>20</v>
      </c>
      <c r="P24" s="65">
        <f>VLOOKUP($A24,'Return Data'!$B$7:$R$2700,15,0)</f>
        <v>8.5664999999999996</v>
      </c>
      <c r="Q24" s="66">
        <f t="shared" si="7"/>
        <v>9</v>
      </c>
      <c r="R24" s="65">
        <f>VLOOKUP($A24,'Return Data'!$B$7:$R$2700,16,0)</f>
        <v>9.9181000000000008</v>
      </c>
      <c r="S24" s="67">
        <f t="shared" si="5"/>
        <v>22</v>
      </c>
    </row>
    <row r="25" spans="1:19" x14ac:dyDescent="0.3">
      <c r="A25" s="63" t="s">
        <v>1335</v>
      </c>
      <c r="B25" s="64">
        <f>VLOOKUP($A25,'Return Data'!$B$7:$R$2700,3,0)</f>
        <v>44118</v>
      </c>
      <c r="C25" s="65">
        <f>VLOOKUP($A25,'Return Data'!$B$7:$R$2700,4,0)</f>
        <v>36.414000000000001</v>
      </c>
      <c r="D25" s="65">
        <f>VLOOKUP($A25,'Return Data'!$B$7:$R$2700,10,0)</f>
        <v>10.6069</v>
      </c>
      <c r="E25" s="66">
        <f t="shared" si="0"/>
        <v>16</v>
      </c>
      <c r="F25" s="65">
        <f>VLOOKUP($A25,'Return Data'!$B$7:$R$2700,11,0)</f>
        <v>29.182600000000001</v>
      </c>
      <c r="G25" s="66">
        <f t="shared" si="1"/>
        <v>10</v>
      </c>
      <c r="H25" s="65">
        <f>VLOOKUP($A25,'Return Data'!$B$7:$R$2700,12,0)</f>
        <v>-4.5754999999999999</v>
      </c>
      <c r="I25" s="66">
        <f t="shared" si="2"/>
        <v>20</v>
      </c>
      <c r="J25" s="65">
        <f>VLOOKUP($A25,'Return Data'!$B$7:$R$2700,13,0)</f>
        <v>4.2694000000000001</v>
      </c>
      <c r="K25" s="66">
        <f t="shared" si="3"/>
        <v>15</v>
      </c>
      <c r="L25" s="65">
        <f>VLOOKUP($A25,'Return Data'!$B$7:$R$2700,17,0)</f>
        <v>7.3007999999999997</v>
      </c>
      <c r="M25" s="66">
        <f t="shared" si="4"/>
        <v>10</v>
      </c>
      <c r="N25" s="65">
        <f>VLOOKUP($A25,'Return Data'!$B$7:$R$2700,14,0)</f>
        <v>4.1113999999999997</v>
      </c>
      <c r="O25" s="66">
        <f t="shared" si="6"/>
        <v>7</v>
      </c>
      <c r="P25" s="65">
        <f>VLOOKUP($A25,'Return Data'!$B$7:$R$2700,15,0)</f>
        <v>9.4987999999999992</v>
      </c>
      <c r="Q25" s="66">
        <f t="shared" si="7"/>
        <v>6</v>
      </c>
      <c r="R25" s="65">
        <f>VLOOKUP($A25,'Return Data'!$B$7:$R$2700,16,0)</f>
        <v>12.349500000000001</v>
      </c>
      <c r="S25" s="67">
        <f t="shared" si="5"/>
        <v>18</v>
      </c>
    </row>
    <row r="26" spans="1:19" x14ac:dyDescent="0.3">
      <c r="A26" s="63" t="s">
        <v>1338</v>
      </c>
      <c r="B26" s="64">
        <f>VLOOKUP($A26,'Return Data'!$B$7:$R$2700,3,0)</f>
        <v>44118</v>
      </c>
      <c r="C26" s="65">
        <f>VLOOKUP($A26,'Return Data'!$B$7:$R$2700,4,0)</f>
        <v>83.272000000000006</v>
      </c>
      <c r="D26" s="65">
        <f>VLOOKUP($A26,'Return Data'!$B$7:$R$2700,10,0)</f>
        <v>11.3188</v>
      </c>
      <c r="E26" s="66">
        <f t="shared" si="0"/>
        <v>14</v>
      </c>
      <c r="F26" s="65">
        <f>VLOOKUP($A26,'Return Data'!$B$7:$R$2700,11,0)</f>
        <v>30.682200000000002</v>
      </c>
      <c r="G26" s="66">
        <f t="shared" si="1"/>
        <v>7</v>
      </c>
      <c r="H26" s="65">
        <f>VLOOKUP($A26,'Return Data'!$B$7:$R$2700,12,0)</f>
        <v>-2.5773999999999999</v>
      </c>
      <c r="I26" s="66">
        <f t="shared" si="2"/>
        <v>13</v>
      </c>
      <c r="J26" s="65">
        <f>VLOOKUP($A26,'Return Data'!$B$7:$R$2700,13,0)</f>
        <v>5.5331999999999999</v>
      </c>
      <c r="K26" s="66">
        <f t="shared" si="3"/>
        <v>13</v>
      </c>
      <c r="L26" s="65">
        <f>VLOOKUP($A26,'Return Data'!$B$7:$R$2700,17,0)</f>
        <v>4.6074000000000002</v>
      </c>
      <c r="M26" s="66">
        <f t="shared" si="4"/>
        <v>21</v>
      </c>
      <c r="N26" s="65">
        <f>VLOOKUP($A26,'Return Data'!$B$7:$R$2700,14,0)</f>
        <v>1.8441000000000001</v>
      </c>
      <c r="O26" s="66">
        <f t="shared" si="6"/>
        <v>13</v>
      </c>
      <c r="P26" s="65">
        <f>VLOOKUP($A26,'Return Data'!$B$7:$R$2700,15,0)</f>
        <v>6.5167000000000002</v>
      </c>
      <c r="Q26" s="66">
        <f t="shared" si="7"/>
        <v>16</v>
      </c>
      <c r="R26" s="65">
        <f>VLOOKUP($A26,'Return Data'!$B$7:$R$2700,16,0)</f>
        <v>14.73</v>
      </c>
      <c r="S26" s="67">
        <f t="shared" si="5"/>
        <v>10</v>
      </c>
    </row>
    <row r="27" spans="1:19" x14ac:dyDescent="0.3">
      <c r="A27" s="63" t="s">
        <v>1339</v>
      </c>
      <c r="B27" s="64">
        <f>VLOOKUP($A27,'Return Data'!$B$7:$R$2700,3,0)</f>
        <v>44118</v>
      </c>
      <c r="C27" s="65">
        <f>VLOOKUP($A27,'Return Data'!$B$7:$R$2700,4,0)</f>
        <v>48.003100000000003</v>
      </c>
      <c r="D27" s="65">
        <f>VLOOKUP($A27,'Return Data'!$B$7:$R$2700,10,0)</f>
        <v>8.0335999999999999</v>
      </c>
      <c r="E27" s="66">
        <f t="shared" si="0"/>
        <v>29</v>
      </c>
      <c r="F27" s="65">
        <f>VLOOKUP($A27,'Return Data'!$B$7:$R$2700,11,0)</f>
        <v>20.4495</v>
      </c>
      <c r="G27" s="66">
        <f t="shared" si="1"/>
        <v>28</v>
      </c>
      <c r="H27" s="65">
        <f>VLOOKUP($A27,'Return Data'!$B$7:$R$2700,12,0)</f>
        <v>-7.0477999999999996</v>
      </c>
      <c r="I27" s="66">
        <f t="shared" si="2"/>
        <v>24</v>
      </c>
      <c r="J27" s="65">
        <f>VLOOKUP($A27,'Return Data'!$B$7:$R$2700,13,0)</f>
        <v>1.1955</v>
      </c>
      <c r="K27" s="66">
        <f t="shared" si="3"/>
        <v>23</v>
      </c>
      <c r="L27" s="65">
        <f>VLOOKUP($A27,'Return Data'!$B$7:$R$2700,17,0)</f>
        <v>6.4390999999999998</v>
      </c>
      <c r="M27" s="66">
        <f t="shared" si="4"/>
        <v>11</v>
      </c>
      <c r="N27" s="65">
        <f>VLOOKUP($A27,'Return Data'!$B$7:$R$2700,14,0)</f>
        <v>3.702</v>
      </c>
      <c r="O27" s="66">
        <f t="shared" si="6"/>
        <v>8</v>
      </c>
      <c r="P27" s="65">
        <f>VLOOKUP($A27,'Return Data'!$B$7:$R$2700,15,0)</f>
        <v>4.3789999999999996</v>
      </c>
      <c r="Q27" s="66">
        <f t="shared" si="7"/>
        <v>24</v>
      </c>
      <c r="R27" s="65">
        <f>VLOOKUP($A27,'Return Data'!$B$7:$R$2700,16,0)</f>
        <v>8.1964000000000006</v>
      </c>
      <c r="S27" s="67">
        <f t="shared" si="5"/>
        <v>27</v>
      </c>
    </row>
    <row r="28" spans="1:19" x14ac:dyDescent="0.3">
      <c r="A28" s="63" t="s">
        <v>1342</v>
      </c>
      <c r="B28" s="64">
        <f>VLOOKUP($A28,'Return Data'!$B$7:$R$2700,3,0)</f>
        <v>44118</v>
      </c>
      <c r="C28" s="65">
        <f>VLOOKUP($A28,'Return Data'!$B$7:$R$2700,4,0)</f>
        <v>11.7478</v>
      </c>
      <c r="D28" s="65">
        <f>VLOOKUP($A28,'Return Data'!$B$7:$R$2700,10,0)</f>
        <v>9.8130000000000006</v>
      </c>
      <c r="E28" s="66">
        <f t="shared" si="0"/>
        <v>20</v>
      </c>
      <c r="F28" s="65">
        <f>VLOOKUP($A28,'Return Data'!$B$7:$R$2700,11,0)</f>
        <v>26.984000000000002</v>
      </c>
      <c r="G28" s="66">
        <f t="shared" si="1"/>
        <v>17</v>
      </c>
      <c r="H28" s="65">
        <f>VLOOKUP($A28,'Return Data'!$B$7:$R$2700,12,0)</f>
        <v>-1.7709999999999999</v>
      </c>
      <c r="I28" s="66">
        <f t="shared" si="2"/>
        <v>9</v>
      </c>
      <c r="J28" s="65">
        <f>VLOOKUP($A28,'Return Data'!$B$7:$R$2700,13,0)</f>
        <v>8.6692999999999998</v>
      </c>
      <c r="K28" s="66">
        <f t="shared" si="3"/>
        <v>7</v>
      </c>
      <c r="L28" s="65">
        <f>VLOOKUP($A28,'Return Data'!$B$7:$R$2700,17,0)</f>
        <v>9.52</v>
      </c>
      <c r="M28" s="66">
        <f t="shared" si="4"/>
        <v>8</v>
      </c>
      <c r="N28" s="65">
        <f>VLOOKUP($A28,'Return Data'!$B$7:$R$2700,14,0)</f>
        <v>3.2332999999999998</v>
      </c>
      <c r="O28" s="66">
        <f t="shared" si="6"/>
        <v>11</v>
      </c>
      <c r="P28" s="65"/>
      <c r="Q28" s="66"/>
      <c r="R28" s="65">
        <f>VLOOKUP($A28,'Return Data'!$B$7:$R$2700,16,0)</f>
        <v>4.8080999999999996</v>
      </c>
      <c r="S28" s="67">
        <f t="shared" si="5"/>
        <v>31</v>
      </c>
    </row>
    <row r="29" spans="1:19" x14ac:dyDescent="0.3">
      <c r="A29" s="63" t="s">
        <v>1344</v>
      </c>
      <c r="B29" s="64">
        <f>VLOOKUP($A29,'Return Data'!$B$7:$R$2700,3,0)</f>
        <v>44118</v>
      </c>
      <c r="C29" s="65">
        <f>VLOOKUP($A29,'Return Data'!$B$7:$R$2700,4,0)</f>
        <v>26.148800000000001</v>
      </c>
      <c r="D29" s="65">
        <f>VLOOKUP($A29,'Return Data'!$B$7:$R$2700,10,0)</f>
        <v>8.9292999999999996</v>
      </c>
      <c r="E29" s="66">
        <f t="shared" si="0"/>
        <v>25</v>
      </c>
      <c r="F29" s="65">
        <f>VLOOKUP($A29,'Return Data'!$B$7:$R$2700,11,0)</f>
        <v>28.1496</v>
      </c>
      <c r="G29" s="66">
        <f t="shared" si="1"/>
        <v>13</v>
      </c>
      <c r="H29" s="65">
        <f>VLOOKUP($A29,'Return Data'!$B$7:$R$2700,12,0)</f>
        <v>-4.2095000000000002</v>
      </c>
      <c r="I29" s="66">
        <f t="shared" si="2"/>
        <v>19</v>
      </c>
      <c r="J29" s="65">
        <f>VLOOKUP($A29,'Return Data'!$B$7:$R$2700,13,0)</f>
        <v>1.1978</v>
      </c>
      <c r="K29" s="66">
        <f t="shared" si="3"/>
        <v>22</v>
      </c>
      <c r="L29" s="65">
        <f>VLOOKUP($A29,'Return Data'!$B$7:$R$2700,17,0)</f>
        <v>5.2864000000000004</v>
      </c>
      <c r="M29" s="66">
        <f t="shared" si="4"/>
        <v>17</v>
      </c>
      <c r="N29" s="65">
        <f>VLOOKUP($A29,'Return Data'!$B$7:$R$2700,14,0)</f>
        <v>6.0900000000000003E-2</v>
      </c>
      <c r="O29" s="66">
        <f t="shared" si="6"/>
        <v>22</v>
      </c>
      <c r="P29" s="65">
        <f>VLOOKUP($A29,'Return Data'!$B$7:$R$2700,15,0)</f>
        <v>8.2119999999999997</v>
      </c>
      <c r="Q29" s="66">
        <f t="shared" si="7"/>
        <v>11</v>
      </c>
      <c r="R29" s="65">
        <f>VLOOKUP($A29,'Return Data'!$B$7:$R$2700,16,0)</f>
        <v>16.020900000000001</v>
      </c>
      <c r="S29" s="67">
        <f t="shared" si="5"/>
        <v>8</v>
      </c>
    </row>
    <row r="30" spans="1:19" x14ac:dyDescent="0.3">
      <c r="A30" s="63" t="s">
        <v>1345</v>
      </c>
      <c r="B30" s="64">
        <f>VLOOKUP($A30,'Return Data'!$B$7:$R$2700,3,0)</f>
        <v>44118</v>
      </c>
      <c r="C30" s="65">
        <f>VLOOKUP($A30,'Return Data'!$B$7:$R$2700,4,0)</f>
        <v>80.6357</v>
      </c>
      <c r="D30" s="65">
        <f>VLOOKUP($A30,'Return Data'!$B$7:$R$2700,10,0)</f>
        <v>8.4342000000000006</v>
      </c>
      <c r="E30" s="66">
        <f t="shared" si="0"/>
        <v>28</v>
      </c>
      <c r="F30" s="65">
        <f>VLOOKUP($A30,'Return Data'!$B$7:$R$2700,11,0)</f>
        <v>20.215199999999999</v>
      </c>
      <c r="G30" s="66">
        <f t="shared" si="1"/>
        <v>30</v>
      </c>
      <c r="H30" s="65">
        <f>VLOOKUP($A30,'Return Data'!$B$7:$R$2700,12,0)</f>
        <v>-19.060400000000001</v>
      </c>
      <c r="I30" s="66">
        <f t="shared" si="2"/>
        <v>34</v>
      </c>
      <c r="J30" s="65">
        <f>VLOOKUP($A30,'Return Data'!$B$7:$R$2700,13,0)</f>
        <v>-11.325100000000001</v>
      </c>
      <c r="K30" s="66">
        <f t="shared" si="3"/>
        <v>33</v>
      </c>
      <c r="L30" s="65">
        <f>VLOOKUP($A30,'Return Data'!$B$7:$R$2700,17,0)</f>
        <v>-3.3645</v>
      </c>
      <c r="M30" s="66">
        <f t="shared" si="4"/>
        <v>30</v>
      </c>
      <c r="N30" s="65">
        <f>VLOOKUP($A30,'Return Data'!$B$7:$R$2700,14,0)</f>
        <v>-2.6787000000000001</v>
      </c>
      <c r="O30" s="66">
        <f t="shared" si="6"/>
        <v>28</v>
      </c>
      <c r="P30" s="65">
        <f>VLOOKUP($A30,'Return Data'!$B$7:$R$2700,15,0)</f>
        <v>1.8461000000000001</v>
      </c>
      <c r="Q30" s="66">
        <f t="shared" si="7"/>
        <v>27</v>
      </c>
      <c r="R30" s="65">
        <f>VLOOKUP($A30,'Return Data'!$B$7:$R$2700,16,0)</f>
        <v>14.3574</v>
      </c>
      <c r="S30" s="67">
        <f t="shared" si="5"/>
        <v>12</v>
      </c>
    </row>
    <row r="31" spans="1:19" x14ac:dyDescent="0.3">
      <c r="A31" s="63" t="s">
        <v>1348</v>
      </c>
      <c r="B31" s="64">
        <f>VLOOKUP($A31,'Return Data'!$B$7:$R$2700,3,0)</f>
        <v>44118</v>
      </c>
      <c r="C31" s="65">
        <f>VLOOKUP($A31,'Return Data'!$B$7:$R$2700,4,0)</f>
        <v>32.480899999999998</v>
      </c>
      <c r="D31" s="65">
        <f>VLOOKUP($A31,'Return Data'!$B$7:$R$2700,10,0)</f>
        <v>16.0671</v>
      </c>
      <c r="E31" s="66">
        <f t="shared" si="0"/>
        <v>3</v>
      </c>
      <c r="F31" s="65">
        <f>VLOOKUP($A31,'Return Data'!$B$7:$R$2700,11,0)</f>
        <v>43.577199999999998</v>
      </c>
      <c r="G31" s="66">
        <f t="shared" si="1"/>
        <v>2</v>
      </c>
      <c r="H31" s="65">
        <f>VLOOKUP($A31,'Return Data'!$B$7:$R$2700,12,0)</f>
        <v>19.299700000000001</v>
      </c>
      <c r="I31" s="66">
        <f t="shared" si="2"/>
        <v>1</v>
      </c>
      <c r="J31" s="65">
        <f>VLOOKUP($A31,'Return Data'!$B$7:$R$2700,13,0)</f>
        <v>28.870999999999999</v>
      </c>
      <c r="K31" s="66">
        <f t="shared" si="3"/>
        <v>1</v>
      </c>
      <c r="L31" s="65">
        <f>VLOOKUP($A31,'Return Data'!$B$7:$R$2700,17,0)</f>
        <v>18.1477</v>
      </c>
      <c r="M31" s="66">
        <f t="shared" si="4"/>
        <v>1</v>
      </c>
      <c r="N31" s="65">
        <f>VLOOKUP($A31,'Return Data'!$B$7:$R$2700,14,0)</f>
        <v>13.182</v>
      </c>
      <c r="O31" s="66">
        <f t="shared" si="6"/>
        <v>1</v>
      </c>
      <c r="P31" s="65">
        <f>VLOOKUP($A31,'Return Data'!$B$7:$R$2700,15,0)</f>
        <v>14.4344</v>
      </c>
      <c r="Q31" s="66">
        <f t="shared" si="7"/>
        <v>1</v>
      </c>
      <c r="R31" s="65">
        <f>VLOOKUP($A31,'Return Data'!$B$7:$R$2700,16,0)</f>
        <v>17.293099999999999</v>
      </c>
      <c r="S31" s="67">
        <f t="shared" si="5"/>
        <v>3</v>
      </c>
    </row>
    <row r="32" spans="1:19" x14ac:dyDescent="0.3">
      <c r="A32" s="63" t="s">
        <v>1350</v>
      </c>
      <c r="B32" s="64">
        <f>VLOOKUP($A32,'Return Data'!$B$7:$R$2700,3,0)</f>
        <v>44118</v>
      </c>
      <c r="C32" s="65">
        <f>VLOOKUP($A32,'Return Data'!$B$7:$R$2700,4,0)</f>
        <v>16.010000000000002</v>
      </c>
      <c r="D32" s="65">
        <f>VLOOKUP($A32,'Return Data'!$B$7:$R$2700,10,0)</f>
        <v>14.766999999999999</v>
      </c>
      <c r="E32" s="66">
        <f t="shared" si="0"/>
        <v>4</v>
      </c>
      <c r="F32" s="65">
        <f>VLOOKUP($A32,'Return Data'!$B$7:$R$2700,11,0)</f>
        <v>43.330300000000001</v>
      </c>
      <c r="G32" s="66">
        <f t="shared" si="1"/>
        <v>3</v>
      </c>
      <c r="H32" s="65">
        <f>VLOOKUP($A32,'Return Data'!$B$7:$R$2700,12,0)</f>
        <v>11.5679</v>
      </c>
      <c r="I32" s="66">
        <f t="shared" si="2"/>
        <v>3</v>
      </c>
      <c r="J32" s="65">
        <f>VLOOKUP($A32,'Return Data'!$B$7:$R$2700,13,0)</f>
        <v>22.494299999999999</v>
      </c>
      <c r="K32" s="66">
        <f t="shared" si="3"/>
        <v>3</v>
      </c>
      <c r="L32" s="65">
        <f>VLOOKUP($A32,'Return Data'!$B$7:$R$2700,17,0)</f>
        <v>15.0093</v>
      </c>
      <c r="M32" s="66">
        <f t="shared" si="4"/>
        <v>2</v>
      </c>
      <c r="N32" s="65">
        <f>VLOOKUP($A32,'Return Data'!$B$7:$R$2700,14,0)</f>
        <v>7.1478000000000002</v>
      </c>
      <c r="O32" s="66">
        <f t="shared" si="6"/>
        <v>5</v>
      </c>
      <c r="P32" s="65">
        <f>VLOOKUP($A32,'Return Data'!$B$7:$R$2700,15,0)</f>
        <v>9.5969999999999995</v>
      </c>
      <c r="Q32" s="66">
        <f t="shared" si="7"/>
        <v>5</v>
      </c>
      <c r="R32" s="65">
        <f>VLOOKUP($A32,'Return Data'!$B$7:$R$2700,16,0)</f>
        <v>8.7361000000000004</v>
      </c>
      <c r="S32" s="67">
        <f t="shared" si="5"/>
        <v>24</v>
      </c>
    </row>
    <row r="33" spans="1:19" x14ac:dyDescent="0.3">
      <c r="A33" s="63" t="s">
        <v>1351</v>
      </c>
      <c r="B33" s="64">
        <f>VLOOKUP($A33,'Return Data'!$B$7:$R$2700,3,0)</f>
        <v>44118</v>
      </c>
      <c r="C33" s="65">
        <f>VLOOKUP($A33,'Return Data'!$B$7:$R$2700,4,0)</f>
        <v>142.30000000000001</v>
      </c>
      <c r="D33" s="65">
        <f>VLOOKUP($A33,'Return Data'!$B$7:$R$2700,10,0)</f>
        <v>12.0472</v>
      </c>
      <c r="E33" s="66">
        <f t="shared" si="0"/>
        <v>11</v>
      </c>
      <c r="F33" s="65">
        <f>VLOOKUP($A33,'Return Data'!$B$7:$R$2700,11,0)</f>
        <v>29.2227</v>
      </c>
      <c r="G33" s="66">
        <f t="shared" si="1"/>
        <v>9</v>
      </c>
      <c r="H33" s="65">
        <f>VLOOKUP($A33,'Return Data'!$B$7:$R$2700,12,0)</f>
        <v>-2.6543000000000001</v>
      </c>
      <c r="I33" s="66">
        <f t="shared" si="2"/>
        <v>14</v>
      </c>
      <c r="J33" s="65">
        <f>VLOOKUP($A33,'Return Data'!$B$7:$R$2700,13,0)</f>
        <v>6.2892000000000001</v>
      </c>
      <c r="K33" s="66">
        <f t="shared" si="3"/>
        <v>11</v>
      </c>
      <c r="L33" s="65">
        <f>VLOOKUP($A33,'Return Data'!$B$7:$R$2700,17,0)</f>
        <v>3.4849000000000001</v>
      </c>
      <c r="M33" s="66">
        <f t="shared" si="4"/>
        <v>24</v>
      </c>
      <c r="N33" s="65">
        <f>VLOOKUP($A33,'Return Data'!$B$7:$R$2700,14,0)</f>
        <v>0.85860000000000003</v>
      </c>
      <c r="O33" s="66">
        <f t="shared" si="6"/>
        <v>16</v>
      </c>
      <c r="P33" s="65">
        <f>VLOOKUP($A33,'Return Data'!$B$7:$R$2700,15,0)</f>
        <v>8.5030999999999999</v>
      </c>
      <c r="Q33" s="66">
        <f t="shared" si="7"/>
        <v>10</v>
      </c>
      <c r="R33" s="65">
        <f>VLOOKUP($A33,'Return Data'!$B$7:$R$2700,16,0)</f>
        <v>14.210900000000001</v>
      </c>
      <c r="S33" s="67">
        <f t="shared" si="5"/>
        <v>13</v>
      </c>
    </row>
    <row r="34" spans="1:19" x14ac:dyDescent="0.3">
      <c r="A34" s="63" t="s">
        <v>1353</v>
      </c>
      <c r="B34" s="64">
        <f>VLOOKUP($A34,'Return Data'!$B$7:$R$2700,3,0)</f>
        <v>44118</v>
      </c>
      <c r="C34" s="65">
        <f>VLOOKUP($A34,'Return Data'!$B$7:$R$2700,4,0)</f>
        <v>223.31180000000001</v>
      </c>
      <c r="D34" s="65">
        <f>VLOOKUP($A34,'Return Data'!$B$7:$R$2700,10,0)</f>
        <v>17.471499999999999</v>
      </c>
      <c r="E34" s="66">
        <f t="shared" si="0"/>
        <v>1</v>
      </c>
      <c r="F34" s="65">
        <f>VLOOKUP($A34,'Return Data'!$B$7:$R$2700,11,0)</f>
        <v>44.049700000000001</v>
      </c>
      <c r="G34" s="66">
        <f t="shared" si="1"/>
        <v>1</v>
      </c>
      <c r="H34" s="65">
        <f>VLOOKUP($A34,'Return Data'!$B$7:$R$2700,12,0)</f>
        <v>17.628</v>
      </c>
      <c r="I34" s="66">
        <f t="shared" si="2"/>
        <v>2</v>
      </c>
      <c r="J34" s="65">
        <f>VLOOKUP($A34,'Return Data'!$B$7:$R$2700,13,0)</f>
        <v>28.306899999999999</v>
      </c>
      <c r="K34" s="66">
        <f t="shared" si="3"/>
        <v>2</v>
      </c>
      <c r="L34" s="65">
        <f>VLOOKUP($A34,'Return Data'!$B$7:$R$2700,17,0)</f>
        <v>14.6486</v>
      </c>
      <c r="M34" s="66">
        <f t="shared" si="4"/>
        <v>3</v>
      </c>
      <c r="N34" s="65">
        <f>VLOOKUP($A34,'Return Data'!$B$7:$R$2700,14,0)</f>
        <v>10.808199999999999</v>
      </c>
      <c r="O34" s="66">
        <f t="shared" si="6"/>
        <v>2</v>
      </c>
      <c r="P34" s="65">
        <f>VLOOKUP($A34,'Return Data'!$B$7:$R$2700,15,0)</f>
        <v>12.423299999999999</v>
      </c>
      <c r="Q34" s="66">
        <f t="shared" si="7"/>
        <v>2</v>
      </c>
      <c r="R34" s="65">
        <f>VLOOKUP($A34,'Return Data'!$B$7:$R$2700,16,0)</f>
        <v>17.187100000000001</v>
      </c>
      <c r="S34" s="67">
        <f t="shared" si="5"/>
        <v>5</v>
      </c>
    </row>
    <row r="35" spans="1:19" x14ac:dyDescent="0.3">
      <c r="A35" s="63" t="s">
        <v>1356</v>
      </c>
      <c r="B35" s="64">
        <f>VLOOKUP($A35,'Return Data'!$B$7:$R$2700,3,0)</f>
        <v>44118</v>
      </c>
      <c r="C35" s="65">
        <f>VLOOKUP($A35,'Return Data'!$B$7:$R$2700,4,0)</f>
        <v>48.1873</v>
      </c>
      <c r="D35" s="65">
        <f>VLOOKUP($A35,'Return Data'!$B$7:$R$2700,10,0)</f>
        <v>10.0845</v>
      </c>
      <c r="E35" s="66">
        <f t="shared" si="0"/>
        <v>17</v>
      </c>
      <c r="F35" s="65">
        <f>VLOOKUP($A35,'Return Data'!$B$7:$R$2700,11,0)</f>
        <v>23.6418</v>
      </c>
      <c r="G35" s="66">
        <f t="shared" si="1"/>
        <v>24</v>
      </c>
      <c r="H35" s="65">
        <f>VLOOKUP($A35,'Return Data'!$B$7:$R$2700,12,0)</f>
        <v>-7.4759000000000002</v>
      </c>
      <c r="I35" s="66">
        <f t="shared" si="2"/>
        <v>26</v>
      </c>
      <c r="J35" s="65">
        <f>VLOOKUP($A35,'Return Data'!$B$7:$R$2700,13,0)</f>
        <v>-1.8317000000000001</v>
      </c>
      <c r="K35" s="66">
        <f t="shared" si="3"/>
        <v>27</v>
      </c>
      <c r="L35" s="65">
        <f>VLOOKUP($A35,'Return Data'!$B$7:$R$2700,17,0)</f>
        <v>4.9366000000000003</v>
      </c>
      <c r="M35" s="66">
        <f t="shared" si="4"/>
        <v>19</v>
      </c>
      <c r="N35" s="65">
        <f>VLOOKUP($A35,'Return Data'!$B$7:$R$2700,14,0)</f>
        <v>1.3983000000000001</v>
      </c>
      <c r="O35" s="66">
        <f t="shared" si="6"/>
        <v>15</v>
      </c>
      <c r="P35" s="65">
        <f>VLOOKUP($A35,'Return Data'!$B$7:$R$2700,15,0)</f>
        <v>8.1466999999999992</v>
      </c>
      <c r="Q35" s="66">
        <f t="shared" si="7"/>
        <v>12</v>
      </c>
      <c r="R35" s="65">
        <f>VLOOKUP($A35,'Return Data'!$B$7:$R$2700,16,0)</f>
        <v>10.984999999999999</v>
      </c>
      <c r="S35" s="67">
        <f t="shared" si="5"/>
        <v>20</v>
      </c>
    </row>
    <row r="36" spans="1:19" x14ac:dyDescent="0.3">
      <c r="A36" s="63" t="s">
        <v>1358</v>
      </c>
      <c r="B36" s="64">
        <f>VLOOKUP($A36,'Return Data'!$B$7:$R$2700,3,0)</f>
        <v>44118</v>
      </c>
      <c r="C36" s="65">
        <f>VLOOKUP($A36,'Return Data'!$B$7:$R$2700,4,0)</f>
        <v>10.610300000000001</v>
      </c>
      <c r="D36" s="65">
        <f>VLOOKUP($A36,'Return Data'!$B$7:$R$2700,10,0)</f>
        <v>8.9207999999999998</v>
      </c>
      <c r="E36" s="66">
        <f t="shared" si="0"/>
        <v>26</v>
      </c>
      <c r="F36" s="65">
        <f>VLOOKUP($A36,'Return Data'!$B$7:$R$2700,11,0)</f>
        <v>23.703499999999998</v>
      </c>
      <c r="G36" s="66">
        <f t="shared" si="1"/>
        <v>23</v>
      </c>
      <c r="H36" s="65">
        <f>VLOOKUP($A36,'Return Data'!$B$7:$R$2700,12,0)</f>
        <v>-3.6356000000000002</v>
      </c>
      <c r="I36" s="66">
        <f t="shared" si="2"/>
        <v>16</v>
      </c>
      <c r="J36" s="65">
        <f>VLOOKUP($A36,'Return Data'!$B$7:$R$2700,13,0)</f>
        <v>2.8119999999999998</v>
      </c>
      <c r="K36" s="66">
        <f t="shared" si="3"/>
        <v>19</v>
      </c>
      <c r="L36" s="65"/>
      <c r="M36" s="66"/>
      <c r="N36" s="65"/>
      <c r="O36" s="66"/>
      <c r="P36" s="65"/>
      <c r="Q36" s="66"/>
      <c r="R36" s="65">
        <f>VLOOKUP($A36,'Return Data'!$B$7:$R$2700,16,0)</f>
        <v>2.9369000000000001</v>
      </c>
      <c r="S36" s="67">
        <f t="shared" si="5"/>
        <v>32</v>
      </c>
    </row>
    <row r="37" spans="1:19" x14ac:dyDescent="0.3">
      <c r="A37" s="63" t="s">
        <v>1360</v>
      </c>
      <c r="B37" s="64">
        <f>VLOOKUP($A37,'Return Data'!$B$7:$R$2700,3,0)</f>
        <v>44118</v>
      </c>
      <c r="C37" s="65">
        <f>VLOOKUP($A37,'Return Data'!$B$7:$R$2700,4,0)</f>
        <v>10.545500000000001</v>
      </c>
      <c r="D37" s="65">
        <f>VLOOKUP($A37,'Return Data'!$B$7:$R$2700,10,0)</f>
        <v>11.7013</v>
      </c>
      <c r="E37" s="66">
        <f t="shared" si="0"/>
        <v>12</v>
      </c>
      <c r="F37" s="65">
        <f>VLOOKUP($A37,'Return Data'!$B$7:$R$2700,11,0)</f>
        <v>28.638200000000001</v>
      </c>
      <c r="G37" s="66">
        <f t="shared" si="1"/>
        <v>11</v>
      </c>
      <c r="H37" s="65">
        <f>VLOOKUP($A37,'Return Data'!$B$7:$R$2700,12,0)</f>
        <v>-3.6756000000000002</v>
      </c>
      <c r="I37" s="66">
        <f t="shared" si="2"/>
        <v>17</v>
      </c>
      <c r="J37" s="65"/>
      <c r="K37" s="66"/>
      <c r="L37" s="65"/>
      <c r="M37" s="66"/>
      <c r="N37" s="65"/>
      <c r="O37" s="66"/>
      <c r="P37" s="65"/>
      <c r="Q37" s="66"/>
      <c r="R37" s="65">
        <f>VLOOKUP($A37,'Return Data'!$B$7:$R$2700,16,0)</f>
        <v>4.9157000000000002</v>
      </c>
      <c r="S37" s="67">
        <f t="shared" si="5"/>
        <v>30</v>
      </c>
    </row>
    <row r="38" spans="1:19" x14ac:dyDescent="0.3">
      <c r="A38" s="63" t="s">
        <v>1362</v>
      </c>
      <c r="B38" s="64">
        <f>VLOOKUP($A38,'Return Data'!$B$7:$R$2700,3,0)</f>
        <v>44118</v>
      </c>
      <c r="C38" s="65">
        <f>VLOOKUP($A38,'Return Data'!$B$7:$R$2700,4,0)</f>
        <v>11.4436</v>
      </c>
      <c r="D38" s="65">
        <f>VLOOKUP($A38,'Return Data'!$B$7:$R$2700,10,0)</f>
        <v>12.3894</v>
      </c>
      <c r="E38" s="66">
        <f t="shared" si="0"/>
        <v>9</v>
      </c>
      <c r="F38" s="65">
        <f>VLOOKUP($A38,'Return Data'!$B$7:$R$2700,11,0)</f>
        <v>27.053699999999999</v>
      </c>
      <c r="G38" s="66">
        <f t="shared" si="1"/>
        <v>16</v>
      </c>
      <c r="H38" s="65">
        <f>VLOOKUP($A38,'Return Data'!$B$7:$R$2700,12,0)</f>
        <v>0.51470000000000005</v>
      </c>
      <c r="I38" s="66">
        <f t="shared" si="2"/>
        <v>7</v>
      </c>
      <c r="J38" s="65">
        <f>VLOOKUP($A38,'Return Data'!$B$7:$R$2700,13,0)</f>
        <v>8.0013000000000005</v>
      </c>
      <c r="K38" s="66">
        <f t="shared" si="3"/>
        <v>8</v>
      </c>
      <c r="L38" s="65"/>
      <c r="M38" s="66"/>
      <c r="N38" s="65"/>
      <c r="O38" s="66"/>
      <c r="P38" s="65"/>
      <c r="Q38" s="66"/>
      <c r="R38" s="65">
        <f>VLOOKUP($A38,'Return Data'!$B$7:$R$2700,16,0)</f>
        <v>6.6096000000000004</v>
      </c>
      <c r="S38" s="67">
        <f t="shared" si="5"/>
        <v>29</v>
      </c>
    </row>
    <row r="39" spans="1:19" x14ac:dyDescent="0.3">
      <c r="A39" s="63" t="s">
        <v>1364</v>
      </c>
      <c r="B39" s="64">
        <f>VLOOKUP($A39,'Return Data'!$B$7:$R$2700,3,0)</f>
        <v>44118</v>
      </c>
      <c r="C39" s="65">
        <f>VLOOKUP($A39,'Return Data'!$B$7:$R$2700,4,0)</f>
        <v>106.42</v>
      </c>
      <c r="D39" s="65">
        <f>VLOOKUP($A39,'Return Data'!$B$7:$R$2700,10,0)</f>
        <v>11.132</v>
      </c>
      <c r="E39" s="66">
        <f t="shared" si="0"/>
        <v>15</v>
      </c>
      <c r="F39" s="65">
        <f>VLOOKUP($A39,'Return Data'!$B$7:$R$2700,11,0)</f>
        <v>27.372800000000002</v>
      </c>
      <c r="G39" s="66">
        <f t="shared" si="1"/>
        <v>15</v>
      </c>
      <c r="H39" s="65">
        <f>VLOOKUP($A39,'Return Data'!$B$7:$R$2700,12,0)</f>
        <v>-6.2792000000000003</v>
      </c>
      <c r="I39" s="66">
        <f t="shared" si="2"/>
        <v>23</v>
      </c>
      <c r="J39" s="65">
        <f>VLOOKUP($A39,'Return Data'!$B$7:$R$2700,13,0)</f>
        <v>0.9103</v>
      </c>
      <c r="K39" s="66">
        <f t="shared" si="3"/>
        <v>25</v>
      </c>
      <c r="L39" s="65">
        <f>VLOOKUP($A39,'Return Data'!$B$7:$R$2700,17,0)</f>
        <v>1.1908000000000001</v>
      </c>
      <c r="M39" s="66">
        <f t="shared" si="4"/>
        <v>26</v>
      </c>
      <c r="N39" s="65">
        <f>VLOOKUP($A39,'Return Data'!$B$7:$R$2700,14,0)</f>
        <v>-2.1116999999999999</v>
      </c>
      <c r="O39" s="66">
        <f t="shared" si="6"/>
        <v>27</v>
      </c>
      <c r="P39" s="65">
        <f>VLOOKUP($A39,'Return Data'!$B$7:$R$2700,15,0)</f>
        <v>3.4390999999999998</v>
      </c>
      <c r="Q39" s="66">
        <f t="shared" si="7"/>
        <v>26</v>
      </c>
      <c r="R39" s="65">
        <f>VLOOKUP($A39,'Return Data'!$B$7:$R$2700,16,0)</f>
        <v>9.2515999999999998</v>
      </c>
      <c r="S39" s="67">
        <f t="shared" si="5"/>
        <v>23</v>
      </c>
    </row>
    <row r="40" spans="1:19" x14ac:dyDescent="0.3">
      <c r="A40" s="63" t="s">
        <v>1366</v>
      </c>
      <c r="B40" s="64">
        <f>VLOOKUP($A40,'Return Data'!$B$7:$R$2700,3,0)</f>
        <v>44118</v>
      </c>
      <c r="C40" s="65">
        <f>VLOOKUP($A40,'Return Data'!$B$7:$R$2700,4,0)</f>
        <v>21.64</v>
      </c>
      <c r="D40" s="65">
        <f>VLOOKUP($A40,'Return Data'!$B$7:$R$2700,10,0)</f>
        <v>13.476699999999999</v>
      </c>
      <c r="E40" s="66">
        <f t="shared" si="0"/>
        <v>5</v>
      </c>
      <c r="F40" s="65">
        <f>VLOOKUP($A40,'Return Data'!$B$7:$R$2700,11,0)</f>
        <v>32.112299999999998</v>
      </c>
      <c r="G40" s="66">
        <f t="shared" si="1"/>
        <v>5</v>
      </c>
      <c r="H40" s="65">
        <f>VLOOKUP($A40,'Return Data'!$B$7:$R$2700,12,0)</f>
        <v>2.5106999999999999</v>
      </c>
      <c r="I40" s="66">
        <f t="shared" si="2"/>
        <v>6</v>
      </c>
      <c r="J40" s="65">
        <f>VLOOKUP($A40,'Return Data'!$B$7:$R$2700,13,0)</f>
        <v>10.577400000000001</v>
      </c>
      <c r="K40" s="66">
        <f t="shared" si="3"/>
        <v>6</v>
      </c>
      <c r="L40" s="65">
        <f>VLOOKUP($A40,'Return Data'!$B$7:$R$2700,17,0)</f>
        <v>9.8480000000000008</v>
      </c>
      <c r="M40" s="66">
        <f t="shared" si="4"/>
        <v>7</v>
      </c>
      <c r="N40" s="65">
        <f>VLOOKUP($A40,'Return Data'!$B$7:$R$2700,14,0)</f>
        <v>5.4875999999999996</v>
      </c>
      <c r="O40" s="66">
        <f t="shared" si="6"/>
        <v>6</v>
      </c>
      <c r="P40" s="65">
        <f>VLOOKUP($A40,'Return Data'!$B$7:$R$2700,15,0)</f>
        <v>7.1997</v>
      </c>
      <c r="Q40" s="66">
        <f t="shared" si="7"/>
        <v>14</v>
      </c>
      <c r="R40" s="65">
        <f>VLOOKUP($A40,'Return Data'!$B$7:$R$2700,16,0)</f>
        <v>8.6034000000000006</v>
      </c>
      <c r="S40" s="67">
        <f t="shared" si="5"/>
        <v>25</v>
      </c>
    </row>
    <row r="41" spans="1:19" x14ac:dyDescent="0.3">
      <c r="A41" s="63" t="s">
        <v>1368</v>
      </c>
      <c r="B41" s="64">
        <f>VLOOKUP($A41,'Return Data'!$B$7:$R$2700,3,0)</f>
        <v>44118</v>
      </c>
      <c r="C41" s="65">
        <f>VLOOKUP($A41,'Return Data'!$B$7:$R$2700,4,0)</f>
        <v>262.65691178275398</v>
      </c>
      <c r="D41" s="65">
        <f>VLOOKUP($A41,'Return Data'!$B$7:$R$2700,10,0)</f>
        <v>16.4526</v>
      </c>
      <c r="E41" s="66">
        <f t="shared" si="0"/>
        <v>2</v>
      </c>
      <c r="F41" s="65">
        <f>VLOOKUP($A41,'Return Data'!$B$7:$R$2700,11,0)</f>
        <v>35.988700000000001</v>
      </c>
      <c r="G41" s="66">
        <f t="shared" si="1"/>
        <v>4</v>
      </c>
      <c r="H41" s="65">
        <f>VLOOKUP($A41,'Return Data'!$B$7:$R$2700,12,0)</f>
        <v>5.6525999999999996</v>
      </c>
      <c r="I41" s="66">
        <f t="shared" si="2"/>
        <v>4</v>
      </c>
      <c r="J41" s="65">
        <f>VLOOKUP($A41,'Return Data'!$B$7:$R$2700,13,0)</f>
        <v>17.479199999999999</v>
      </c>
      <c r="K41" s="66">
        <f t="shared" si="3"/>
        <v>4</v>
      </c>
      <c r="L41" s="65">
        <f>VLOOKUP($A41,'Return Data'!$B$7:$R$2700,17,0)</f>
        <v>11.404299999999999</v>
      </c>
      <c r="M41" s="66">
        <f t="shared" si="4"/>
        <v>5</v>
      </c>
      <c r="N41" s="65">
        <f>VLOOKUP($A41,'Return Data'!$B$7:$R$2700,14,0)</f>
        <v>9.1007999999999996</v>
      </c>
      <c r="O41" s="66">
        <f t="shared" si="6"/>
        <v>3</v>
      </c>
      <c r="P41" s="65">
        <f>VLOOKUP($A41,'Return Data'!$B$7:$R$2700,15,0)</f>
        <v>9.8348999999999993</v>
      </c>
      <c r="Q41" s="66">
        <f t="shared" si="7"/>
        <v>4</v>
      </c>
      <c r="R41" s="65">
        <f>VLOOKUP($A41,'Return Data'!$B$7:$R$2700,16,0)</f>
        <v>12.1838</v>
      </c>
      <c r="S41" s="67">
        <f t="shared" si="5"/>
        <v>19</v>
      </c>
    </row>
    <row r="42" spans="1:19" x14ac:dyDescent="0.3">
      <c r="A42" s="69"/>
      <c r="B42" s="70"/>
      <c r="C42" s="70"/>
      <c r="D42" s="71"/>
      <c r="E42" s="70"/>
      <c r="F42" s="71"/>
      <c r="G42" s="70"/>
      <c r="H42" s="71"/>
      <c r="I42" s="70"/>
      <c r="J42" s="71"/>
      <c r="K42" s="70"/>
      <c r="L42" s="71"/>
      <c r="M42" s="70"/>
      <c r="N42" s="71"/>
      <c r="O42" s="70"/>
      <c r="P42" s="71"/>
      <c r="Q42" s="70"/>
      <c r="R42" s="71"/>
      <c r="S42" s="72"/>
    </row>
    <row r="43" spans="1:19" x14ac:dyDescent="0.3">
      <c r="A43" s="73" t="s">
        <v>27</v>
      </c>
      <c r="B43" s="74"/>
      <c r="C43" s="74"/>
      <c r="D43" s="75">
        <f>AVERAGE(D8:D41)</f>
        <v>10.633029411764706</v>
      </c>
      <c r="E43" s="74"/>
      <c r="F43" s="75">
        <f>AVERAGE(F8:F41)</f>
        <v>27.07121764705882</v>
      </c>
      <c r="G43" s="74"/>
      <c r="H43" s="75">
        <f>AVERAGE(H8:H41)</f>
        <v>-3.3584588235294119</v>
      </c>
      <c r="I43" s="74"/>
      <c r="J43" s="75">
        <f>AVERAGE(J8:J41)</f>
        <v>4.7759939393939392</v>
      </c>
      <c r="K43" s="74"/>
      <c r="L43" s="75">
        <f>AVERAGE(L8:L41)</f>
        <v>6.217036666666667</v>
      </c>
      <c r="M43" s="74"/>
      <c r="N43" s="75">
        <f>AVERAGE(N8:N41)</f>
        <v>2.6846285714285716</v>
      </c>
      <c r="O43" s="74"/>
      <c r="P43" s="75">
        <f>AVERAGE(P8:P41)</f>
        <v>7.3518555555555567</v>
      </c>
      <c r="Q43" s="74"/>
      <c r="R43" s="75">
        <f>AVERAGE(R8:R41)</f>
        <v>11.611488235294118</v>
      </c>
      <c r="S43" s="76"/>
    </row>
    <row r="44" spans="1:19" x14ac:dyDescent="0.3">
      <c r="A44" s="73" t="s">
        <v>28</v>
      </c>
      <c r="B44" s="74"/>
      <c r="C44" s="74"/>
      <c r="D44" s="75">
        <f>MIN(D8:D41)</f>
        <v>2.7804000000000002</v>
      </c>
      <c r="E44" s="74"/>
      <c r="F44" s="75">
        <f>MIN(F8:F41)</f>
        <v>16.508700000000001</v>
      </c>
      <c r="G44" s="74"/>
      <c r="H44" s="75">
        <f>MIN(H8:H41)</f>
        <v>-19.060400000000001</v>
      </c>
      <c r="I44" s="74"/>
      <c r="J44" s="75">
        <f>MIN(J8:J41)</f>
        <v>-11.325100000000001</v>
      </c>
      <c r="K44" s="74"/>
      <c r="L44" s="75">
        <f>MIN(L8:L41)</f>
        <v>-3.3645</v>
      </c>
      <c r="M44" s="74"/>
      <c r="N44" s="75">
        <f>MIN(N8:N41)</f>
        <v>-2.6787000000000001</v>
      </c>
      <c r="O44" s="74"/>
      <c r="P44" s="75">
        <f>MIN(P8:P41)</f>
        <v>1.8461000000000001</v>
      </c>
      <c r="Q44" s="74"/>
      <c r="R44" s="75">
        <f>MIN(R8:R41)</f>
        <v>-1.2688999999999999</v>
      </c>
      <c r="S44" s="76"/>
    </row>
    <row r="45" spans="1:19" ht="15" thickBot="1" x14ac:dyDescent="0.35">
      <c r="A45" s="77" t="s">
        <v>29</v>
      </c>
      <c r="B45" s="78"/>
      <c r="C45" s="78"/>
      <c r="D45" s="79">
        <f>MAX(D8:D41)</f>
        <v>17.471499999999999</v>
      </c>
      <c r="E45" s="78"/>
      <c r="F45" s="79">
        <f>MAX(F8:F41)</f>
        <v>44.049700000000001</v>
      </c>
      <c r="G45" s="78"/>
      <c r="H45" s="79">
        <f>MAX(H8:H41)</f>
        <v>19.299700000000001</v>
      </c>
      <c r="I45" s="78"/>
      <c r="J45" s="79">
        <f>MAX(J8:J41)</f>
        <v>28.870999999999999</v>
      </c>
      <c r="K45" s="78"/>
      <c r="L45" s="79">
        <f>MAX(L8:L41)</f>
        <v>18.1477</v>
      </c>
      <c r="M45" s="78"/>
      <c r="N45" s="79">
        <f>MAX(N8:N41)</f>
        <v>13.182</v>
      </c>
      <c r="O45" s="78"/>
      <c r="P45" s="79">
        <f>MAX(P8:P41)</f>
        <v>14.4344</v>
      </c>
      <c r="Q45" s="78"/>
      <c r="R45" s="79">
        <f>MAX(R8:R41)</f>
        <v>21.453499999999998</v>
      </c>
      <c r="S45" s="80"/>
    </row>
    <row r="46" spans="1:19" x14ac:dyDescent="0.3">
      <c r="A46" s="112" t="s">
        <v>433</v>
      </c>
    </row>
    <row r="47" spans="1:19" x14ac:dyDescent="0.3">
      <c r="A47" s="14" t="s">
        <v>340</v>
      </c>
    </row>
  </sheetData>
  <sheetProtection algorithmName="SHA-512" hashValue="RZ7EOhJia8tnR57sBmoo24c3xQHMw5ntBm9Z4ZB4/CRMP6eMy1gRqFv181kUibU8eQGXO4QeycPbmTj/heGZ4w==" saltValue="0SOSwyAnxh4916wjBnYVR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3C1CFC77-20B7-49C7-B6F0-2BEC0B6F68FD}"/>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T2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8" t="s">
        <v>347</v>
      </c>
    </row>
    <row r="3" spans="1:20" ht="15" thickBot="1" x14ac:dyDescent="0.35">
      <c r="A3" s="149"/>
    </row>
    <row r="4" spans="1:20" ht="15" thickBot="1" x14ac:dyDescent="0.35"/>
    <row r="5" spans="1:20" x14ac:dyDescent="0.3">
      <c r="A5" s="29" t="s">
        <v>342</v>
      </c>
      <c r="B5" s="146" t="s">
        <v>8</v>
      </c>
      <c r="C5" s="146" t="s">
        <v>9</v>
      </c>
      <c r="D5" s="152" t="s">
        <v>1</v>
      </c>
      <c r="E5" s="152"/>
      <c r="F5" s="152" t="s">
        <v>2</v>
      </c>
      <c r="G5" s="152"/>
      <c r="H5" s="152" t="s">
        <v>3</v>
      </c>
      <c r="I5" s="152"/>
      <c r="J5" s="152" t="s">
        <v>4</v>
      </c>
      <c r="K5" s="152"/>
      <c r="L5" s="152" t="s">
        <v>382</v>
      </c>
      <c r="M5" s="152"/>
      <c r="N5" s="152" t="s">
        <v>5</v>
      </c>
      <c r="O5" s="152"/>
      <c r="P5" s="152" t="s">
        <v>6</v>
      </c>
      <c r="Q5" s="152"/>
      <c r="R5" s="150" t="s">
        <v>46</v>
      </c>
      <c r="S5" s="151"/>
      <c r="T5" s="12"/>
    </row>
    <row r="6" spans="1:20" x14ac:dyDescent="0.3">
      <c r="A6" s="17" t="s">
        <v>7</v>
      </c>
      <c r="B6" s="147"/>
      <c r="C6" s="147"/>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30</v>
      </c>
      <c r="B8" s="64">
        <f>VLOOKUP($A8,'Return Data'!$B$7:$R$2700,3,0)</f>
        <v>44118</v>
      </c>
      <c r="C8" s="65">
        <f>VLOOKUP($A8,'Return Data'!$B$7:$R$2700,4,0)</f>
        <v>45.111600000000003</v>
      </c>
      <c r="D8" s="65">
        <f>VLOOKUP($A8,'Return Data'!$B$7:$R$2700,10,0)</f>
        <v>13.809799999999999</v>
      </c>
      <c r="E8" s="66">
        <f>RANK(D8,D$8:D$23,0)</f>
        <v>5</v>
      </c>
      <c r="F8" s="65">
        <f>VLOOKUP($A8,'Return Data'!$B$7:$R$2700,11,0)</f>
        <v>28.6539</v>
      </c>
      <c r="G8" s="66">
        <f>RANK(F8,F$8:F$23,0)</f>
        <v>9</v>
      </c>
      <c r="H8" s="65">
        <f>VLOOKUP($A8,'Return Data'!$B$7:$R$2700,12,0)</f>
        <v>-6.2263000000000002</v>
      </c>
      <c r="I8" s="66">
        <f>RANK(H8,H$8:H$23,0)</f>
        <v>13</v>
      </c>
      <c r="J8" s="65">
        <f>VLOOKUP($A8,'Return Data'!$B$7:$R$2700,13,0)</f>
        <v>1.1514</v>
      </c>
      <c r="K8" s="66">
        <f>RANK(J8,J$8:J$23,0)</f>
        <v>13</v>
      </c>
      <c r="L8" s="65">
        <f>VLOOKUP($A8,'Return Data'!$B$7:$R$2700,17,0)</f>
        <v>-5.5811999999999999</v>
      </c>
      <c r="M8" s="66">
        <f>RANK(L8,L$8:L$23,0)</f>
        <v>15</v>
      </c>
      <c r="N8" s="65">
        <f>VLOOKUP($A8,'Return Data'!$B$7:$R$2700,14,0)</f>
        <v>-10.156000000000001</v>
      </c>
      <c r="O8" s="66">
        <f>RANK(N8,N$8:N$23,0)</f>
        <v>12</v>
      </c>
      <c r="P8" s="65">
        <f>VLOOKUP($A8,'Return Data'!$B$7:$R$2700,15,0)</f>
        <v>3.1225000000000001</v>
      </c>
      <c r="Q8" s="66">
        <f>RANK(P8,P$8:P$23,0)</f>
        <v>10</v>
      </c>
      <c r="R8" s="65">
        <f>VLOOKUP($A8,'Return Data'!$B$7:$R$2700,16,0)</f>
        <v>12.745100000000001</v>
      </c>
      <c r="S8" s="67">
        <f>RANK(R8,R$8:R$23,0)</f>
        <v>8</v>
      </c>
    </row>
    <row r="9" spans="1:20" x14ac:dyDescent="0.3">
      <c r="A9" s="63" t="s">
        <v>31</v>
      </c>
      <c r="B9" s="64">
        <f>VLOOKUP($A9,'Return Data'!$B$7:$R$2700,3,0)</f>
        <v>44118</v>
      </c>
      <c r="C9" s="65">
        <f>VLOOKUP($A9,'Return Data'!$B$7:$R$2700,4,0)</f>
        <v>278.10899999999998</v>
      </c>
      <c r="D9" s="65">
        <f>VLOOKUP($A9,'Return Data'!$B$7:$R$2700,10,0)</f>
        <v>14.2676</v>
      </c>
      <c r="E9" s="66">
        <f t="shared" ref="E9:E23" si="0">RANK(D9,D$8:D$23,0)</f>
        <v>4</v>
      </c>
      <c r="F9" s="65">
        <f>VLOOKUP($A9,'Return Data'!$B$7:$R$2700,11,0)</f>
        <v>33.360700000000001</v>
      </c>
      <c r="G9" s="66">
        <f t="shared" ref="G9:G23" si="1">RANK(F9,F$8:F$23,0)</f>
        <v>3</v>
      </c>
      <c r="H9" s="65">
        <f>VLOOKUP($A9,'Return Data'!$B$7:$R$2700,12,0)</f>
        <v>-4.1924999999999999</v>
      </c>
      <c r="I9" s="66">
        <f t="shared" ref="I9:I23" si="2">RANK(H9,H$8:H$23,0)</f>
        <v>8</v>
      </c>
      <c r="J9" s="65">
        <f>VLOOKUP($A9,'Return Data'!$B$7:$R$2700,13,0)</f>
        <v>3.5941999999999998</v>
      </c>
      <c r="K9" s="66">
        <f t="shared" ref="K9:K23" si="3">RANK(J9,J$8:J$23,0)</f>
        <v>7</v>
      </c>
      <c r="L9" s="65">
        <f>VLOOKUP($A9,'Return Data'!$B$7:$R$2700,17,0)</f>
        <v>0.23469999999999999</v>
      </c>
      <c r="M9" s="66">
        <f t="shared" ref="M9:M23" si="4">RANK(L9,L$8:L$23,0)</f>
        <v>10</v>
      </c>
      <c r="N9" s="65">
        <f>VLOOKUP($A9,'Return Data'!$B$7:$R$2700,14,0)</f>
        <v>0.17480000000000001</v>
      </c>
      <c r="O9" s="66">
        <f t="shared" ref="O9:O23" si="5">RANK(N9,N$8:N$23,0)</f>
        <v>5</v>
      </c>
      <c r="P9" s="65">
        <f>VLOOKUP($A9,'Return Data'!$B$7:$R$2700,15,0)</f>
        <v>6.9459</v>
      </c>
      <c r="Q9" s="66">
        <f t="shared" ref="Q9:Q23" si="6">RANK(P9,P$8:P$23,0)</f>
        <v>4</v>
      </c>
      <c r="R9" s="65">
        <f>VLOOKUP($A9,'Return Data'!$B$7:$R$2700,16,0)</f>
        <v>13.254200000000001</v>
      </c>
      <c r="S9" s="67">
        <f t="shared" ref="S9:S23" si="7">RANK(R9,R$8:R$23,0)</f>
        <v>6</v>
      </c>
    </row>
    <row r="10" spans="1:20" x14ac:dyDescent="0.3">
      <c r="A10" s="63" t="s">
        <v>32</v>
      </c>
      <c r="B10" s="64">
        <f>VLOOKUP($A10,'Return Data'!$B$7:$R$2700,3,0)</f>
        <v>44118</v>
      </c>
      <c r="C10" s="65">
        <f>VLOOKUP($A10,'Return Data'!$B$7:$R$2700,4,0)</f>
        <v>148.59</v>
      </c>
      <c r="D10" s="65">
        <f>VLOOKUP($A10,'Return Data'!$B$7:$R$2700,10,0)</f>
        <v>8.2308000000000003</v>
      </c>
      <c r="E10" s="66">
        <f t="shared" si="0"/>
        <v>15</v>
      </c>
      <c r="F10" s="65">
        <f>VLOOKUP($A10,'Return Data'!$B$7:$R$2700,11,0)</f>
        <v>27.676600000000001</v>
      </c>
      <c r="G10" s="66">
        <f t="shared" si="1"/>
        <v>10</v>
      </c>
      <c r="H10" s="65">
        <f>VLOOKUP($A10,'Return Data'!$B$7:$R$2700,12,0)</f>
        <v>1.8716999999999999</v>
      </c>
      <c r="I10" s="66">
        <f t="shared" si="2"/>
        <v>1</v>
      </c>
      <c r="J10" s="65">
        <f>VLOOKUP($A10,'Return Data'!$B$7:$R$2700,13,0)</f>
        <v>8.0968999999999998</v>
      </c>
      <c r="K10" s="66">
        <f t="shared" si="3"/>
        <v>2</v>
      </c>
      <c r="L10" s="65">
        <f>VLOOKUP($A10,'Return Data'!$B$7:$R$2700,17,0)</f>
        <v>2.4897</v>
      </c>
      <c r="M10" s="66">
        <f t="shared" si="4"/>
        <v>8</v>
      </c>
      <c r="N10" s="65">
        <f>VLOOKUP($A10,'Return Data'!$B$7:$R$2700,14,0)</f>
        <v>2.3895</v>
      </c>
      <c r="O10" s="66">
        <f t="shared" si="5"/>
        <v>2</v>
      </c>
      <c r="P10" s="65">
        <f>VLOOKUP($A10,'Return Data'!$B$7:$R$2700,15,0)</f>
        <v>5.4478</v>
      </c>
      <c r="Q10" s="66">
        <f t="shared" si="6"/>
        <v>8</v>
      </c>
      <c r="R10" s="65">
        <f>VLOOKUP($A10,'Return Data'!$B$7:$R$2700,16,0)</f>
        <v>18.159199999999998</v>
      </c>
      <c r="S10" s="67">
        <f t="shared" si="7"/>
        <v>1</v>
      </c>
    </row>
    <row r="11" spans="1:20" x14ac:dyDescent="0.3">
      <c r="A11" s="63" t="s">
        <v>33</v>
      </c>
      <c r="B11" s="64">
        <f>VLOOKUP($A11,'Return Data'!$B$7:$R$2700,3,0)</f>
        <v>44118</v>
      </c>
      <c r="C11" s="65">
        <f>VLOOKUP($A11,'Return Data'!$B$7:$R$2700,4,0)</f>
        <v>10.29</v>
      </c>
      <c r="D11" s="65">
        <f>VLOOKUP($A11,'Return Data'!$B$7:$R$2700,10,0)</f>
        <v>11.484299999999999</v>
      </c>
      <c r="E11" s="66">
        <f t="shared" si="0"/>
        <v>9</v>
      </c>
      <c r="F11" s="65">
        <f>VLOOKUP($A11,'Return Data'!$B$7:$R$2700,11,0)</f>
        <v>27.5093</v>
      </c>
      <c r="G11" s="66">
        <f t="shared" si="1"/>
        <v>11</v>
      </c>
      <c r="H11" s="65">
        <f>VLOOKUP($A11,'Return Data'!$B$7:$R$2700,12,0)</f>
        <v>-3.7418</v>
      </c>
      <c r="I11" s="66">
        <f t="shared" si="2"/>
        <v>6</v>
      </c>
      <c r="J11" s="65">
        <f>VLOOKUP($A11,'Return Data'!$B$7:$R$2700,13,0)</f>
        <v>3.7298</v>
      </c>
      <c r="K11" s="66">
        <f t="shared" si="3"/>
        <v>6</v>
      </c>
      <c r="L11" s="65">
        <f>VLOOKUP($A11,'Return Data'!$B$7:$R$2700,17,0)</f>
        <v>1.4337</v>
      </c>
      <c r="M11" s="66">
        <f t="shared" ref="M11" si="8">RANK(L11,L$8:L$23,0)</f>
        <v>9</v>
      </c>
      <c r="N11" s="65"/>
      <c r="O11" s="66"/>
      <c r="P11" s="65"/>
      <c r="Q11" s="66"/>
      <c r="R11" s="65">
        <f>VLOOKUP($A11,'Return Data'!$B$7:$R$2700,16,0)</f>
        <v>1.3364</v>
      </c>
      <c r="S11" s="67">
        <f t="shared" si="7"/>
        <v>14</v>
      </c>
    </row>
    <row r="12" spans="1:20" x14ac:dyDescent="0.3">
      <c r="A12" s="63" t="s">
        <v>34</v>
      </c>
      <c r="B12" s="64">
        <f>VLOOKUP($A12,'Return Data'!$B$7:$R$2700,3,0)</f>
        <v>44118</v>
      </c>
      <c r="C12" s="65">
        <f>VLOOKUP($A12,'Return Data'!$B$7:$R$2700,4,0)</f>
        <v>44.68</v>
      </c>
      <c r="D12" s="65">
        <f>VLOOKUP($A12,'Return Data'!$B$7:$R$2700,10,0)</f>
        <v>15.2735</v>
      </c>
      <c r="E12" s="66">
        <f t="shared" si="0"/>
        <v>2</v>
      </c>
      <c r="F12" s="65">
        <f>VLOOKUP($A12,'Return Data'!$B$7:$R$2700,11,0)</f>
        <v>40.768700000000003</v>
      </c>
      <c r="G12" s="66">
        <f t="shared" si="1"/>
        <v>1</v>
      </c>
      <c r="H12" s="65">
        <f>VLOOKUP($A12,'Return Data'!$B$7:$R$2700,12,0)</f>
        <v>-9.4262999999999995</v>
      </c>
      <c r="I12" s="66">
        <f t="shared" si="2"/>
        <v>14</v>
      </c>
      <c r="J12" s="65">
        <f>VLOOKUP($A12,'Return Data'!$B$7:$R$2700,13,0)</f>
        <v>0.2918</v>
      </c>
      <c r="K12" s="66">
        <f t="shared" si="3"/>
        <v>14</v>
      </c>
      <c r="L12" s="65">
        <f>VLOOKUP($A12,'Return Data'!$B$7:$R$2700,17,0)</f>
        <v>-3.2145000000000001</v>
      </c>
      <c r="M12" s="66">
        <f t="shared" si="4"/>
        <v>13</v>
      </c>
      <c r="N12" s="65">
        <f>VLOOKUP($A12,'Return Data'!$B$7:$R$2700,14,0)</f>
        <v>-5.6022999999999996</v>
      </c>
      <c r="O12" s="66">
        <f t="shared" si="5"/>
        <v>10</v>
      </c>
      <c r="P12" s="65">
        <f>VLOOKUP($A12,'Return Data'!$B$7:$R$2700,15,0)</f>
        <v>5.1920999999999999</v>
      </c>
      <c r="Q12" s="66">
        <f t="shared" si="6"/>
        <v>9</v>
      </c>
      <c r="R12" s="65">
        <f>VLOOKUP($A12,'Return Data'!$B$7:$R$2700,16,0)</f>
        <v>12.6005</v>
      </c>
      <c r="S12" s="67">
        <f t="shared" si="7"/>
        <v>10</v>
      </c>
    </row>
    <row r="13" spans="1:20" x14ac:dyDescent="0.3">
      <c r="A13" s="63" t="s">
        <v>35</v>
      </c>
      <c r="B13" s="64">
        <f>VLOOKUP($A13,'Return Data'!$B$7:$R$2700,3,0)</f>
        <v>44118</v>
      </c>
      <c r="C13" s="65">
        <f>VLOOKUP($A13,'Return Data'!$B$7:$R$2700,4,0)</f>
        <v>11.4222</v>
      </c>
      <c r="D13" s="65">
        <f>VLOOKUP($A13,'Return Data'!$B$7:$R$2700,10,0)</f>
        <v>10.076499999999999</v>
      </c>
      <c r="E13" s="66">
        <f t="shared" si="0"/>
        <v>12</v>
      </c>
      <c r="F13" s="65">
        <f>VLOOKUP($A13,'Return Data'!$B$7:$R$2700,11,0)</f>
        <v>24.763200000000001</v>
      </c>
      <c r="G13" s="66">
        <f t="shared" si="1"/>
        <v>13</v>
      </c>
      <c r="H13" s="65">
        <f>VLOOKUP($A13,'Return Data'!$B$7:$R$2700,12,0)</f>
        <v>-5.0057999999999998</v>
      </c>
      <c r="I13" s="66">
        <f t="shared" si="2"/>
        <v>11</v>
      </c>
      <c r="J13" s="65">
        <f>VLOOKUP($A13,'Return Data'!$B$7:$R$2700,13,0)</f>
        <v>3.1126</v>
      </c>
      <c r="K13" s="66">
        <f t="shared" si="3"/>
        <v>9</v>
      </c>
      <c r="L13" s="65">
        <f>VLOOKUP($A13,'Return Data'!$B$7:$R$2700,17,0)</f>
        <v>-1.4582999999999999</v>
      </c>
      <c r="M13" s="66">
        <f t="shared" si="4"/>
        <v>12</v>
      </c>
      <c r="N13" s="65">
        <f>VLOOKUP($A13,'Return Data'!$B$7:$R$2700,14,0)</f>
        <v>-4.7088000000000001</v>
      </c>
      <c r="O13" s="66">
        <f t="shared" si="5"/>
        <v>9</v>
      </c>
      <c r="P13" s="65"/>
      <c r="Q13" s="66"/>
      <c r="R13" s="65">
        <f>VLOOKUP($A13,'Return Data'!$B$7:$R$2700,16,0)</f>
        <v>2.6379999999999999</v>
      </c>
      <c r="S13" s="67">
        <f t="shared" si="7"/>
        <v>13</v>
      </c>
    </row>
    <row r="14" spans="1:20" x14ac:dyDescent="0.3">
      <c r="A14" s="63" t="s">
        <v>36</v>
      </c>
      <c r="B14" s="64">
        <f>VLOOKUP($A14,'Return Data'!$B$7:$R$2700,3,0)</f>
        <v>44118</v>
      </c>
      <c r="C14" s="65">
        <f>VLOOKUP($A14,'Return Data'!$B$7:$R$2700,4,0)</f>
        <v>250.86205417127201</v>
      </c>
      <c r="D14" s="65">
        <f>VLOOKUP($A14,'Return Data'!$B$7:$R$2700,10,0)</f>
        <v>7.1756000000000002</v>
      </c>
      <c r="E14" s="66">
        <f t="shared" si="0"/>
        <v>16</v>
      </c>
      <c r="F14" s="65">
        <f>VLOOKUP($A14,'Return Data'!$B$7:$R$2700,11,0)</f>
        <v>22.851900000000001</v>
      </c>
      <c r="G14" s="66">
        <f t="shared" si="1"/>
        <v>16</v>
      </c>
      <c r="H14" s="65">
        <f>VLOOKUP($A14,'Return Data'!$B$7:$R$2700,12,0)</f>
        <v>-9.7934000000000001</v>
      </c>
      <c r="I14" s="66">
        <f t="shared" si="2"/>
        <v>15</v>
      </c>
      <c r="J14" s="65">
        <f>VLOOKUP($A14,'Return Data'!$B$7:$R$2700,13,0)</f>
        <v>-3.3472</v>
      </c>
      <c r="K14" s="66">
        <f t="shared" si="3"/>
        <v>15</v>
      </c>
      <c r="L14" s="65">
        <f>VLOOKUP($A14,'Return Data'!$B$7:$R$2700,17,0)</f>
        <v>3.5815000000000001</v>
      </c>
      <c r="M14" s="66">
        <f t="shared" si="4"/>
        <v>7</v>
      </c>
      <c r="N14" s="65">
        <f>VLOOKUP($A14,'Return Data'!$B$7:$R$2700,14,0)</f>
        <v>-2.0449999999999999</v>
      </c>
      <c r="O14" s="66">
        <f t="shared" si="5"/>
        <v>8</v>
      </c>
      <c r="P14" s="65">
        <f>VLOOKUP($A14,'Return Data'!$B$7:$R$2700,15,0)</f>
        <v>8.5533000000000001</v>
      </c>
      <c r="Q14" s="66">
        <f t="shared" si="6"/>
        <v>2</v>
      </c>
      <c r="R14" s="65">
        <f>VLOOKUP($A14,'Return Data'!$B$7:$R$2700,16,0)</f>
        <v>14.774900000000001</v>
      </c>
      <c r="S14" s="67">
        <f t="shared" si="7"/>
        <v>3</v>
      </c>
    </row>
    <row r="15" spans="1:20" x14ac:dyDescent="0.3">
      <c r="A15" s="63" t="s">
        <v>37</v>
      </c>
      <c r="B15" s="64">
        <f>VLOOKUP($A15,'Return Data'!$B$7:$R$2700,3,0)</f>
        <v>44118</v>
      </c>
      <c r="C15" s="65">
        <f>VLOOKUP($A15,'Return Data'!$B$7:$R$2700,4,0)</f>
        <v>35.994999999999997</v>
      </c>
      <c r="D15" s="65">
        <f>VLOOKUP($A15,'Return Data'!$B$7:$R$2700,10,0)</f>
        <v>14.306100000000001</v>
      </c>
      <c r="E15" s="66">
        <f t="shared" si="0"/>
        <v>3</v>
      </c>
      <c r="F15" s="65">
        <f>VLOOKUP($A15,'Return Data'!$B$7:$R$2700,11,0)</f>
        <v>37.648200000000003</v>
      </c>
      <c r="G15" s="66">
        <f t="shared" si="1"/>
        <v>2</v>
      </c>
      <c r="H15" s="65">
        <f>VLOOKUP($A15,'Return Data'!$B$7:$R$2700,12,0)</f>
        <v>-3.1194000000000002</v>
      </c>
      <c r="I15" s="66">
        <f t="shared" si="2"/>
        <v>5</v>
      </c>
      <c r="J15" s="65">
        <f>VLOOKUP($A15,'Return Data'!$B$7:$R$2700,13,0)</f>
        <v>6.7911000000000001</v>
      </c>
      <c r="K15" s="66">
        <f t="shared" si="3"/>
        <v>4</v>
      </c>
      <c r="L15" s="65">
        <f>VLOOKUP($A15,'Return Data'!$B$7:$R$2700,17,0)</f>
        <v>3.9933000000000001</v>
      </c>
      <c r="M15" s="66">
        <f t="shared" si="4"/>
        <v>6</v>
      </c>
      <c r="N15" s="65">
        <f>VLOOKUP($A15,'Return Data'!$B$7:$R$2700,14,0)</f>
        <v>-0.16769999999999999</v>
      </c>
      <c r="O15" s="66">
        <f t="shared" si="5"/>
        <v>7</v>
      </c>
      <c r="P15" s="65">
        <f>VLOOKUP($A15,'Return Data'!$B$7:$R$2700,15,0)</f>
        <v>7.37</v>
      </c>
      <c r="Q15" s="66">
        <f t="shared" si="6"/>
        <v>3</v>
      </c>
      <c r="R15" s="65">
        <f>VLOOKUP($A15,'Return Data'!$B$7:$R$2700,16,0)</f>
        <v>12.625</v>
      </c>
      <c r="S15" s="67">
        <f t="shared" si="7"/>
        <v>9</v>
      </c>
    </row>
    <row r="16" spans="1:20" x14ac:dyDescent="0.3">
      <c r="A16" s="63" t="s">
        <v>38</v>
      </c>
      <c r="B16" s="64">
        <f>VLOOKUP($A16,'Return Data'!$B$7:$R$2700,3,0)</f>
        <v>44118</v>
      </c>
      <c r="C16" s="65">
        <f>VLOOKUP($A16,'Return Data'!$B$7:$R$2700,4,0)</f>
        <v>73.484700000000004</v>
      </c>
      <c r="D16" s="65">
        <f>VLOOKUP($A16,'Return Data'!$B$7:$R$2700,10,0)</f>
        <v>12.737399999999999</v>
      </c>
      <c r="E16" s="66">
        <f t="shared" si="0"/>
        <v>6</v>
      </c>
      <c r="F16" s="65">
        <f>VLOOKUP($A16,'Return Data'!$B$7:$R$2700,11,0)</f>
        <v>31.8935</v>
      </c>
      <c r="G16" s="66">
        <f t="shared" si="1"/>
        <v>5</v>
      </c>
      <c r="H16" s="65">
        <f>VLOOKUP($A16,'Return Data'!$B$7:$R$2700,12,0)</f>
        <v>-3.8159999999999998</v>
      </c>
      <c r="I16" s="66">
        <f t="shared" si="2"/>
        <v>7</v>
      </c>
      <c r="J16" s="65">
        <f>VLOOKUP($A16,'Return Data'!$B$7:$R$2700,13,0)</f>
        <v>3.3363</v>
      </c>
      <c r="K16" s="66">
        <f t="shared" si="3"/>
        <v>8</v>
      </c>
      <c r="L16" s="65">
        <f>VLOOKUP($A16,'Return Data'!$B$7:$R$2700,17,0)</f>
        <v>5.5448000000000004</v>
      </c>
      <c r="M16" s="66">
        <f t="shared" si="4"/>
        <v>4</v>
      </c>
      <c r="N16" s="65">
        <f>VLOOKUP($A16,'Return Data'!$B$7:$R$2700,14,0)</f>
        <v>1.3226</v>
      </c>
      <c r="O16" s="66">
        <f t="shared" si="5"/>
        <v>3</v>
      </c>
      <c r="P16" s="65">
        <f>VLOOKUP($A16,'Return Data'!$B$7:$R$2700,15,0)</f>
        <v>6.3715999999999999</v>
      </c>
      <c r="Q16" s="66">
        <f t="shared" si="6"/>
        <v>7</v>
      </c>
      <c r="R16" s="65">
        <f>VLOOKUP($A16,'Return Data'!$B$7:$R$2700,16,0)</f>
        <v>13.864100000000001</v>
      </c>
      <c r="S16" s="67">
        <f t="shared" si="7"/>
        <v>5</v>
      </c>
    </row>
    <row r="17" spans="1:19" x14ac:dyDescent="0.3">
      <c r="A17" s="63" t="s">
        <v>39</v>
      </c>
      <c r="B17" s="64">
        <f>VLOOKUP($A17,'Return Data'!$B$7:$R$2700,3,0)</f>
        <v>44118</v>
      </c>
      <c r="C17" s="65">
        <f>VLOOKUP($A17,'Return Data'!$B$7:$R$2700,4,0)</f>
        <v>51.43</v>
      </c>
      <c r="D17" s="65">
        <f>VLOOKUP($A17,'Return Data'!$B$7:$R$2700,10,0)</f>
        <v>16.357500000000002</v>
      </c>
      <c r="E17" s="66">
        <f t="shared" si="0"/>
        <v>1</v>
      </c>
      <c r="F17" s="65">
        <f>VLOOKUP($A17,'Return Data'!$B$7:$R$2700,11,0)</f>
        <v>31.500900000000001</v>
      </c>
      <c r="G17" s="66">
        <f t="shared" si="1"/>
        <v>6</v>
      </c>
      <c r="H17" s="65">
        <f>VLOOKUP($A17,'Return Data'!$B$7:$R$2700,12,0)</f>
        <v>-5.1456999999999997</v>
      </c>
      <c r="I17" s="66">
        <f t="shared" si="2"/>
        <v>12</v>
      </c>
      <c r="J17" s="65">
        <f>VLOOKUP($A17,'Return Data'!$B$7:$R$2700,13,0)</f>
        <v>2.1246999999999998</v>
      </c>
      <c r="K17" s="66">
        <f t="shared" si="3"/>
        <v>12</v>
      </c>
      <c r="L17" s="65">
        <f>VLOOKUP($A17,'Return Data'!$B$7:$R$2700,17,0)</f>
        <v>-0.30840000000000001</v>
      </c>
      <c r="M17" s="66">
        <f t="shared" si="4"/>
        <v>11</v>
      </c>
      <c r="N17" s="65">
        <f>VLOOKUP($A17,'Return Data'!$B$7:$R$2700,14,0)</f>
        <v>-6.4999999999999997E-3</v>
      </c>
      <c r="O17" s="66">
        <f t="shared" si="5"/>
        <v>6</v>
      </c>
      <c r="P17" s="65">
        <f>VLOOKUP($A17,'Return Data'!$B$7:$R$2700,15,0)</f>
        <v>6.4573999999999998</v>
      </c>
      <c r="Q17" s="66">
        <f t="shared" si="6"/>
        <v>6</v>
      </c>
      <c r="R17" s="65">
        <f>VLOOKUP($A17,'Return Data'!$B$7:$R$2700,16,0)</f>
        <v>11.6586</v>
      </c>
      <c r="S17" s="67">
        <f t="shared" si="7"/>
        <v>11</v>
      </c>
    </row>
    <row r="18" spans="1:19" x14ac:dyDescent="0.3">
      <c r="A18" s="63" t="s">
        <v>40</v>
      </c>
      <c r="B18" s="64">
        <f>VLOOKUP($A18,'Return Data'!$B$7:$R$2700,3,0)</f>
        <v>44118</v>
      </c>
      <c r="C18" s="65">
        <f>VLOOKUP($A18,'Return Data'!$B$7:$R$2700,4,0)</f>
        <v>138.50149999999999</v>
      </c>
      <c r="D18" s="65">
        <f>VLOOKUP($A18,'Return Data'!$B$7:$R$2700,10,0)</f>
        <v>12.364000000000001</v>
      </c>
      <c r="E18" s="66">
        <f t="shared" si="0"/>
        <v>7</v>
      </c>
      <c r="F18" s="65">
        <f>VLOOKUP($A18,'Return Data'!$B$7:$R$2700,11,0)</f>
        <v>33.089799999999997</v>
      </c>
      <c r="G18" s="66">
        <f t="shared" si="1"/>
        <v>4</v>
      </c>
      <c r="H18" s="65">
        <f>VLOOKUP($A18,'Return Data'!$B$7:$R$2700,12,0)</f>
        <v>-1.3153999999999999</v>
      </c>
      <c r="I18" s="66">
        <f t="shared" si="2"/>
        <v>2</v>
      </c>
      <c r="J18" s="65">
        <f>VLOOKUP($A18,'Return Data'!$B$7:$R$2700,13,0)</f>
        <v>6.0753000000000004</v>
      </c>
      <c r="K18" s="66">
        <f t="shared" si="3"/>
        <v>5</v>
      </c>
      <c r="L18" s="65">
        <f>VLOOKUP($A18,'Return Data'!$B$7:$R$2700,17,0)</f>
        <v>5.4485999999999999</v>
      </c>
      <c r="M18" s="66">
        <f t="shared" si="4"/>
        <v>5</v>
      </c>
      <c r="N18" s="65">
        <f>VLOOKUP($A18,'Return Data'!$B$7:$R$2700,14,0)</f>
        <v>0.69550000000000001</v>
      </c>
      <c r="O18" s="66">
        <f t="shared" si="5"/>
        <v>4</v>
      </c>
      <c r="P18" s="65">
        <f>VLOOKUP($A18,'Return Data'!$B$7:$R$2700,15,0)</f>
        <v>10.4961</v>
      </c>
      <c r="Q18" s="66">
        <f t="shared" si="6"/>
        <v>1</v>
      </c>
      <c r="R18" s="65">
        <f>VLOOKUP($A18,'Return Data'!$B$7:$R$2700,16,0)</f>
        <v>17.4925</v>
      </c>
      <c r="S18" s="67">
        <f t="shared" si="7"/>
        <v>2</v>
      </c>
    </row>
    <row r="19" spans="1:19" x14ac:dyDescent="0.3">
      <c r="A19" s="63" t="s">
        <v>41</v>
      </c>
      <c r="B19" s="64">
        <f>VLOOKUP($A19,'Return Data'!$B$7:$R$2700,3,0)</f>
        <v>44118</v>
      </c>
      <c r="C19" s="65">
        <f>VLOOKUP($A19,'Return Data'!$B$7:$R$2700,4,0)</f>
        <v>10.104200000000001</v>
      </c>
      <c r="D19" s="65">
        <f>VLOOKUP($A19,'Return Data'!$B$7:$R$2700,10,0)</f>
        <v>9.2227999999999994</v>
      </c>
      <c r="E19" s="66">
        <f t="shared" si="0"/>
        <v>13</v>
      </c>
      <c r="F19" s="65">
        <f>VLOOKUP($A19,'Return Data'!$B$7:$R$2700,11,0)</f>
        <v>24.6432</v>
      </c>
      <c r="G19" s="66">
        <f t="shared" si="1"/>
        <v>14</v>
      </c>
      <c r="H19" s="65">
        <f>VLOOKUP($A19,'Return Data'!$B$7:$R$2700,12,0)</f>
        <v>-4.7680999999999996</v>
      </c>
      <c r="I19" s="66">
        <f t="shared" si="2"/>
        <v>10</v>
      </c>
      <c r="J19" s="65">
        <f>VLOOKUP($A19,'Return Data'!$B$7:$R$2700,13,0)</f>
        <v>2.4112</v>
      </c>
      <c r="K19" s="66">
        <f t="shared" si="3"/>
        <v>11</v>
      </c>
      <c r="L19" s="65">
        <f>VLOOKUP($A19,'Return Data'!$B$7:$R$2700,17,0)</f>
        <v>6.0053000000000001</v>
      </c>
      <c r="M19" s="66">
        <f t="shared" ref="M19:M20" si="9">RANK(L19,L$8:L$23,0)</f>
        <v>2</v>
      </c>
      <c r="N19" s="65"/>
      <c r="O19" s="66"/>
      <c r="P19" s="65"/>
      <c r="Q19" s="66"/>
      <c r="R19" s="65">
        <f>VLOOKUP($A19,'Return Data'!$B$7:$R$2700,16,0)</f>
        <v>0.4602</v>
      </c>
      <c r="S19" s="67">
        <f t="shared" si="7"/>
        <v>15</v>
      </c>
    </row>
    <row r="20" spans="1:19" x14ac:dyDescent="0.3">
      <c r="A20" s="63" t="s">
        <v>42</v>
      </c>
      <c r="B20" s="64">
        <f>VLOOKUP($A20,'Return Data'!$B$7:$R$2700,3,0)</f>
        <v>44118</v>
      </c>
      <c r="C20" s="65">
        <f>VLOOKUP($A20,'Return Data'!$B$7:$R$2700,4,0)</f>
        <v>9.8504000000000005</v>
      </c>
      <c r="D20" s="65">
        <f>VLOOKUP($A20,'Return Data'!$B$7:$R$2700,10,0)</f>
        <v>8.7852999999999994</v>
      </c>
      <c r="E20" s="66">
        <f t="shared" si="0"/>
        <v>14</v>
      </c>
      <c r="F20" s="65">
        <f>VLOOKUP($A20,'Return Data'!$B$7:$R$2700,11,0)</f>
        <v>23.842099999999999</v>
      </c>
      <c r="G20" s="66">
        <f t="shared" si="1"/>
        <v>15</v>
      </c>
      <c r="H20" s="65">
        <f>VLOOKUP($A20,'Return Data'!$B$7:$R$2700,12,0)</f>
        <v>-4.4318999999999997</v>
      </c>
      <c r="I20" s="66">
        <f t="shared" si="2"/>
        <v>9</v>
      </c>
      <c r="J20" s="65">
        <f>VLOOKUP($A20,'Return Data'!$B$7:$R$2700,13,0)</f>
        <v>2.9192</v>
      </c>
      <c r="K20" s="66">
        <f t="shared" si="3"/>
        <v>10</v>
      </c>
      <c r="L20" s="65">
        <f>VLOOKUP($A20,'Return Data'!$B$7:$R$2700,17,0)</f>
        <v>5.5529999999999999</v>
      </c>
      <c r="M20" s="66">
        <f t="shared" si="9"/>
        <v>3</v>
      </c>
      <c r="N20" s="65"/>
      <c r="O20" s="66"/>
      <c r="P20" s="65"/>
      <c r="Q20" s="66"/>
      <c r="R20" s="65">
        <f>VLOOKUP($A20,'Return Data'!$B$7:$R$2700,16,0)</f>
        <v>-0.68279999999999996</v>
      </c>
      <c r="S20" s="67">
        <f t="shared" si="7"/>
        <v>16</v>
      </c>
    </row>
    <row r="21" spans="1:19" x14ac:dyDescent="0.3">
      <c r="A21" s="63" t="s">
        <v>43</v>
      </c>
      <c r="B21" s="64">
        <f>VLOOKUP($A21,'Return Data'!$B$7:$R$2700,3,0)</f>
        <v>44118</v>
      </c>
      <c r="C21" s="65">
        <f>VLOOKUP($A21,'Return Data'!$B$7:$R$2700,4,0)</f>
        <v>217.28659999999999</v>
      </c>
      <c r="D21" s="65">
        <f>VLOOKUP($A21,'Return Data'!$B$7:$R$2700,10,0)</f>
        <v>10.321300000000001</v>
      </c>
      <c r="E21" s="66">
        <f t="shared" si="0"/>
        <v>10</v>
      </c>
      <c r="F21" s="65">
        <f>VLOOKUP($A21,'Return Data'!$B$7:$R$2700,11,0)</f>
        <v>26.723099999999999</v>
      </c>
      <c r="G21" s="66">
        <f t="shared" si="1"/>
        <v>12</v>
      </c>
      <c r="H21" s="65">
        <f>VLOOKUP($A21,'Return Data'!$B$7:$R$2700,12,0)</f>
        <v>-13.234500000000001</v>
      </c>
      <c r="I21" s="66">
        <f t="shared" si="2"/>
        <v>16</v>
      </c>
      <c r="J21" s="65">
        <f>VLOOKUP($A21,'Return Data'!$B$7:$R$2700,13,0)</f>
        <v>-3.8056999999999999</v>
      </c>
      <c r="K21" s="66">
        <f t="shared" si="3"/>
        <v>16</v>
      </c>
      <c r="L21" s="65">
        <f>VLOOKUP($A21,'Return Data'!$B$7:$R$2700,17,0)</f>
        <v>-3.6526000000000001</v>
      </c>
      <c r="M21" s="66">
        <f t="shared" si="4"/>
        <v>14</v>
      </c>
      <c r="N21" s="65">
        <f>VLOOKUP($A21,'Return Data'!$B$7:$R$2700,14,0)</f>
        <v>-6.3952999999999998</v>
      </c>
      <c r="O21" s="66">
        <f t="shared" si="5"/>
        <v>11</v>
      </c>
      <c r="P21" s="65">
        <f>VLOOKUP($A21,'Return Data'!$B$7:$R$2700,15,0)</f>
        <v>2.9394999999999998</v>
      </c>
      <c r="Q21" s="66">
        <f t="shared" si="6"/>
        <v>11</v>
      </c>
      <c r="R21" s="65">
        <f>VLOOKUP($A21,'Return Data'!$B$7:$R$2700,16,0)</f>
        <v>14.755800000000001</v>
      </c>
      <c r="S21" s="67">
        <f t="shared" si="7"/>
        <v>4</v>
      </c>
    </row>
    <row r="22" spans="1:19" x14ac:dyDescent="0.3">
      <c r="A22" s="63" t="s">
        <v>44</v>
      </c>
      <c r="B22" s="64">
        <f>VLOOKUP($A22,'Return Data'!$B$7:$R$2700,3,0)</f>
        <v>44118</v>
      </c>
      <c r="C22" s="65">
        <f>VLOOKUP($A22,'Return Data'!$B$7:$R$2700,4,0)</f>
        <v>10.81</v>
      </c>
      <c r="D22" s="65">
        <f>VLOOKUP($A22,'Return Data'!$B$7:$R$2700,10,0)</f>
        <v>10.306100000000001</v>
      </c>
      <c r="E22" s="66">
        <f t="shared" si="0"/>
        <v>11</v>
      </c>
      <c r="F22" s="65">
        <f>VLOOKUP($A22,'Return Data'!$B$7:$R$2700,11,0)</f>
        <v>29.151700000000002</v>
      </c>
      <c r="G22" s="66">
        <f t="shared" si="1"/>
        <v>8</v>
      </c>
      <c r="H22" s="65">
        <f>VLOOKUP($A22,'Return Data'!$B$7:$R$2700,12,0)</f>
        <v>-1.9056</v>
      </c>
      <c r="I22" s="66">
        <f t="shared" si="2"/>
        <v>3</v>
      </c>
      <c r="J22" s="65">
        <f>VLOOKUP($A22,'Return Data'!$B$7:$R$2700,13,0)</f>
        <v>7.2420999999999998</v>
      </c>
      <c r="K22" s="66">
        <f t="shared" si="3"/>
        <v>3</v>
      </c>
      <c r="L22" s="65"/>
      <c r="M22" s="66"/>
      <c r="N22" s="65"/>
      <c r="O22" s="66"/>
      <c r="P22" s="65"/>
      <c r="Q22" s="66"/>
      <c r="R22" s="65">
        <f>VLOOKUP($A22,'Return Data'!$B$7:$R$2700,16,0)</f>
        <v>4.2756999999999996</v>
      </c>
      <c r="S22" s="67">
        <f t="shared" si="7"/>
        <v>12</v>
      </c>
    </row>
    <row r="23" spans="1:19" x14ac:dyDescent="0.3">
      <c r="A23" s="63" t="s">
        <v>45</v>
      </c>
      <c r="B23" s="64">
        <f>VLOOKUP($A23,'Return Data'!$B$7:$R$2700,3,0)</f>
        <v>44118</v>
      </c>
      <c r="C23" s="65">
        <f>VLOOKUP($A23,'Return Data'!$B$7:$R$2700,4,0)</f>
        <v>64.442599999999999</v>
      </c>
      <c r="D23" s="65">
        <f>VLOOKUP($A23,'Return Data'!$B$7:$R$2700,10,0)</f>
        <v>11.806100000000001</v>
      </c>
      <c r="E23" s="66">
        <f t="shared" si="0"/>
        <v>8</v>
      </c>
      <c r="F23" s="65">
        <f>VLOOKUP($A23,'Return Data'!$B$7:$R$2700,11,0)</f>
        <v>29.542200000000001</v>
      </c>
      <c r="G23" s="66">
        <f t="shared" si="1"/>
        <v>7</v>
      </c>
      <c r="H23" s="65">
        <f>VLOOKUP($A23,'Return Data'!$B$7:$R$2700,12,0)</f>
        <v>-2.3946000000000001</v>
      </c>
      <c r="I23" s="66">
        <f t="shared" si="2"/>
        <v>4</v>
      </c>
      <c r="J23" s="65">
        <f>VLOOKUP($A23,'Return Data'!$B$7:$R$2700,13,0)</f>
        <v>8.9072999999999993</v>
      </c>
      <c r="K23" s="66">
        <f t="shared" si="3"/>
        <v>1</v>
      </c>
      <c r="L23" s="65">
        <f>VLOOKUP($A23,'Return Data'!$B$7:$R$2700,17,0)</f>
        <v>6.7313999999999998</v>
      </c>
      <c r="M23" s="66">
        <f t="shared" si="4"/>
        <v>1</v>
      </c>
      <c r="N23" s="65">
        <f>VLOOKUP($A23,'Return Data'!$B$7:$R$2700,14,0)</f>
        <v>4.5430999999999999</v>
      </c>
      <c r="O23" s="66">
        <f t="shared" si="5"/>
        <v>1</v>
      </c>
      <c r="P23" s="65">
        <f>VLOOKUP($A23,'Return Data'!$B$7:$R$2700,15,0)</f>
        <v>6.6961000000000004</v>
      </c>
      <c r="Q23" s="66">
        <f t="shared" si="6"/>
        <v>5</v>
      </c>
      <c r="R23" s="65">
        <f>VLOOKUP($A23,'Return Data'!$B$7:$R$2700,16,0)</f>
        <v>12.9984</v>
      </c>
      <c r="S23" s="67">
        <f t="shared" si="7"/>
        <v>7</v>
      </c>
    </row>
    <row r="24" spans="1:19" x14ac:dyDescent="0.3">
      <c r="A24" s="69"/>
      <c r="B24" s="70"/>
      <c r="C24" s="70"/>
      <c r="D24" s="71"/>
      <c r="E24" s="70"/>
      <c r="F24" s="71"/>
      <c r="G24" s="70"/>
      <c r="H24" s="71"/>
      <c r="I24" s="70"/>
      <c r="J24" s="71"/>
      <c r="K24" s="70"/>
      <c r="L24" s="71"/>
      <c r="M24" s="70"/>
      <c r="N24" s="71"/>
      <c r="O24" s="70"/>
      <c r="P24" s="71"/>
      <c r="Q24" s="70"/>
      <c r="R24" s="71"/>
      <c r="S24" s="72"/>
    </row>
    <row r="25" spans="1:19" x14ac:dyDescent="0.3">
      <c r="A25" s="73" t="s">
        <v>27</v>
      </c>
      <c r="B25" s="74"/>
      <c r="C25" s="74"/>
      <c r="D25" s="75">
        <f>AVERAGE(D8:D23)</f>
        <v>11.657793750000003</v>
      </c>
      <c r="E25" s="74"/>
      <c r="F25" s="75">
        <f>AVERAGE(F8:F23)</f>
        <v>29.601187500000002</v>
      </c>
      <c r="G25" s="74"/>
      <c r="H25" s="75">
        <f>AVERAGE(H8:H23)</f>
        <v>-4.7903500000000001</v>
      </c>
      <c r="I25" s="74"/>
      <c r="J25" s="75">
        <f>AVERAGE(J8:J23)</f>
        <v>3.2894375</v>
      </c>
      <c r="K25" s="74"/>
      <c r="L25" s="75">
        <f>AVERAGE(L8:L23)</f>
        <v>1.7867333333333335</v>
      </c>
      <c r="M25" s="74"/>
      <c r="N25" s="75">
        <f>AVERAGE(N8:N23)</f>
        <v>-1.6630083333333332</v>
      </c>
      <c r="O25" s="74"/>
      <c r="P25" s="75">
        <f>AVERAGE(P8:P23)</f>
        <v>6.326572727272727</v>
      </c>
      <c r="Q25" s="74"/>
      <c r="R25" s="75">
        <f>AVERAGE(R8:R23)</f>
        <v>10.184737500000001</v>
      </c>
      <c r="S25" s="76"/>
    </row>
    <row r="26" spans="1:19" x14ac:dyDescent="0.3">
      <c r="A26" s="73" t="s">
        <v>28</v>
      </c>
      <c r="B26" s="74"/>
      <c r="C26" s="74"/>
      <c r="D26" s="75">
        <f>MIN(D8:D23)</f>
        <v>7.1756000000000002</v>
      </c>
      <c r="E26" s="74"/>
      <c r="F26" s="75">
        <f>MIN(F8:F23)</f>
        <v>22.851900000000001</v>
      </c>
      <c r="G26" s="74"/>
      <c r="H26" s="75">
        <f>MIN(H8:H23)</f>
        <v>-13.234500000000001</v>
      </c>
      <c r="I26" s="74"/>
      <c r="J26" s="75">
        <f>MIN(J8:J23)</f>
        <v>-3.8056999999999999</v>
      </c>
      <c r="K26" s="74"/>
      <c r="L26" s="75">
        <f>MIN(L8:L23)</f>
        <v>-5.5811999999999999</v>
      </c>
      <c r="M26" s="74"/>
      <c r="N26" s="75">
        <f>MIN(N8:N23)</f>
        <v>-10.156000000000001</v>
      </c>
      <c r="O26" s="74"/>
      <c r="P26" s="75">
        <f>MIN(P8:P23)</f>
        <v>2.9394999999999998</v>
      </c>
      <c r="Q26" s="74"/>
      <c r="R26" s="75">
        <f>MIN(R8:R23)</f>
        <v>-0.68279999999999996</v>
      </c>
      <c r="S26" s="76"/>
    </row>
    <row r="27" spans="1:19" ht="15" thickBot="1" x14ac:dyDescent="0.35">
      <c r="A27" s="77" t="s">
        <v>29</v>
      </c>
      <c r="B27" s="78"/>
      <c r="C27" s="78"/>
      <c r="D27" s="79">
        <f>MAX(D8:D23)</f>
        <v>16.357500000000002</v>
      </c>
      <c r="E27" s="78"/>
      <c r="F27" s="79">
        <f>MAX(F8:F23)</f>
        <v>40.768700000000003</v>
      </c>
      <c r="G27" s="78"/>
      <c r="H27" s="79">
        <f>MAX(H8:H23)</f>
        <v>1.8716999999999999</v>
      </c>
      <c r="I27" s="78"/>
      <c r="J27" s="79">
        <f>MAX(J8:J23)</f>
        <v>8.9072999999999993</v>
      </c>
      <c r="K27" s="78"/>
      <c r="L27" s="79">
        <f>MAX(L8:L23)</f>
        <v>6.7313999999999998</v>
      </c>
      <c r="M27" s="78"/>
      <c r="N27" s="79">
        <f>MAX(N8:N23)</f>
        <v>4.5430999999999999</v>
      </c>
      <c r="O27" s="78"/>
      <c r="P27" s="79">
        <f>MAX(P8:P23)</f>
        <v>10.4961</v>
      </c>
      <c r="Q27" s="78"/>
      <c r="R27" s="79">
        <f>MAX(R8:R23)</f>
        <v>18.159199999999998</v>
      </c>
      <c r="S27" s="80"/>
    </row>
    <row r="28" spans="1:19" x14ac:dyDescent="0.3">
      <c r="A28" s="112" t="s">
        <v>433</v>
      </c>
    </row>
    <row r="29" spans="1:19" x14ac:dyDescent="0.3">
      <c r="A29" s="14" t="s">
        <v>340</v>
      </c>
    </row>
  </sheetData>
  <sheetProtection algorithmName="SHA-512" hashValue="EefMkxfDSCE2sp1qbk8ulMYb35eJemlZvQkZ7cd5iyEEWQZDdeR2tK2HOQXi+EZzvL2I36BR/5WoQ7MVANKfUQ==" saltValue="H/ty0eSiTi2jYQM59/Ewkw==" spinCount="100000" sheet="1" objects="1" scenarios="1"/>
  <mergeCells count="11">
    <mergeCell ref="N5:O5"/>
    <mergeCell ref="P5:Q5"/>
    <mergeCell ref="A2:A3"/>
    <mergeCell ref="R5:S5"/>
    <mergeCell ref="B5:B6"/>
    <mergeCell ref="C5:C6"/>
    <mergeCell ref="D5:E5"/>
    <mergeCell ref="F5:G5"/>
    <mergeCell ref="H5:I5"/>
    <mergeCell ref="J5:K5"/>
    <mergeCell ref="L5:M5"/>
  </mergeCells>
  <hyperlinks>
    <hyperlink ref="A2" location="Index!A1" display="Back To Index" xr:uid="{00000000-0004-0000-0200-000000000000}"/>
  </hyperlink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EFF9E9-1121-40F9-A7B6-A92C845ACCEE}">
  <sheetPr codeName="Sheet43"/>
  <dimension ref="A1:T4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8" t="s">
        <v>347</v>
      </c>
    </row>
    <row r="3" spans="1:20" ht="15" thickBot="1" x14ac:dyDescent="0.35">
      <c r="A3" s="149"/>
    </row>
    <row r="4" spans="1:20" ht="15" thickBot="1" x14ac:dyDescent="0.35"/>
    <row r="5" spans="1:20" x14ac:dyDescent="0.3">
      <c r="A5" s="29" t="s">
        <v>1654</v>
      </c>
      <c r="B5" s="146" t="s">
        <v>8</v>
      </c>
      <c r="C5" s="146" t="s">
        <v>9</v>
      </c>
      <c r="D5" s="152" t="s">
        <v>1</v>
      </c>
      <c r="E5" s="152"/>
      <c r="F5" s="152" t="s">
        <v>2</v>
      </c>
      <c r="G5" s="152"/>
      <c r="H5" s="152" t="s">
        <v>3</v>
      </c>
      <c r="I5" s="152"/>
      <c r="J5" s="152" t="s">
        <v>4</v>
      </c>
      <c r="K5" s="152"/>
      <c r="L5" s="152" t="s">
        <v>382</v>
      </c>
      <c r="M5" s="152"/>
      <c r="N5" s="152" t="s">
        <v>5</v>
      </c>
      <c r="O5" s="152"/>
      <c r="P5" s="152" t="s">
        <v>6</v>
      </c>
      <c r="Q5" s="152"/>
      <c r="R5" s="150" t="s">
        <v>46</v>
      </c>
      <c r="S5" s="151"/>
      <c r="T5" s="12"/>
    </row>
    <row r="6" spans="1:20" x14ac:dyDescent="0.3">
      <c r="A6" s="17" t="s">
        <v>7</v>
      </c>
      <c r="B6" s="147"/>
      <c r="C6" s="147"/>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918</v>
      </c>
      <c r="B8" s="64">
        <f>VLOOKUP($A8,'Return Data'!$B$7:$R$2700,3,0)</f>
        <v>44118</v>
      </c>
      <c r="C8" s="65">
        <f>VLOOKUP($A8,'Return Data'!$B$7:$R$2700,4,0)</f>
        <v>216.95202747698201</v>
      </c>
      <c r="D8" s="65">
        <f>VLOOKUP($A8,'Return Data'!$B$7:$R$2700,10,0)</f>
        <v>14.558</v>
      </c>
      <c r="E8" s="66">
        <f t="shared" ref="E8:E34" si="0">RANK(D8,D$8:D$34,0)</f>
        <v>3</v>
      </c>
      <c r="F8" s="65">
        <f>VLOOKUP($A8,'Return Data'!$B$7:$R$2700,11,0)</f>
        <v>35.954300000000003</v>
      </c>
      <c r="G8" s="66">
        <f t="shared" ref="G8:G23" si="1">RANK(F8,F$8:F$34,0)</f>
        <v>2</v>
      </c>
      <c r="H8" s="65">
        <f>VLOOKUP($A8,'Return Data'!$B$7:$R$2700,12,0)</f>
        <v>-1.6212</v>
      </c>
      <c r="I8" s="66">
        <f t="shared" ref="I8:I23" si="2">RANK(H8,H$8:H$34,0)</f>
        <v>11</v>
      </c>
      <c r="J8" s="65">
        <f>VLOOKUP($A8,'Return Data'!$B$7:$R$2700,13,0)</f>
        <v>9.5754999999999999</v>
      </c>
      <c r="K8" s="66">
        <f t="shared" ref="K8:K23" si="3">RANK(J8,J$8:J$34,0)</f>
        <v>8</v>
      </c>
      <c r="L8" s="65">
        <f>VLOOKUP($A8,'Return Data'!$B$7:$R$2700,17,0)</f>
        <v>7.4252000000000002</v>
      </c>
      <c r="M8" s="66">
        <f>RANK(L8,L$8:L$34,0)</f>
        <v>11</v>
      </c>
      <c r="N8" s="65">
        <f>VLOOKUP($A8,'Return Data'!$B$7:$R$2700,14,0)</f>
        <v>-0.15459999999999999</v>
      </c>
      <c r="O8" s="66">
        <f>RANK(N8,N$8:N$34,0)</f>
        <v>18</v>
      </c>
      <c r="P8" s="65">
        <f>VLOOKUP($A8,'Return Data'!$B$7:$R$2700,15,0)</f>
        <v>8.7239000000000004</v>
      </c>
      <c r="Q8" s="66">
        <f>RANK(P8,P$8:P$34,0)</f>
        <v>13</v>
      </c>
      <c r="R8" s="65">
        <f>VLOOKUP($A8,'Return Data'!$B$7:$R$2700,16,0)</f>
        <v>13.874499999999999</v>
      </c>
      <c r="S8" s="67">
        <f t="shared" ref="S8:S34" si="4">RANK(R8,R$8:R$34,0)</f>
        <v>8</v>
      </c>
    </row>
    <row r="9" spans="1:20" x14ac:dyDescent="0.3">
      <c r="A9" s="63" t="s">
        <v>919</v>
      </c>
      <c r="B9" s="64">
        <f>VLOOKUP($A9,'Return Data'!$B$7:$R$2700,3,0)</f>
        <v>44118</v>
      </c>
      <c r="C9" s="65">
        <f>VLOOKUP($A9,'Return Data'!$B$7:$R$2700,4,0)</f>
        <v>13.01</v>
      </c>
      <c r="D9" s="65">
        <f>VLOOKUP($A9,'Return Data'!$B$7:$R$2700,10,0)</f>
        <v>10.8177</v>
      </c>
      <c r="E9" s="66">
        <f t="shared" si="0"/>
        <v>18</v>
      </c>
      <c r="F9" s="65">
        <f>VLOOKUP($A9,'Return Data'!$B$7:$R$2700,11,0)</f>
        <v>29.324100000000001</v>
      </c>
      <c r="G9" s="66">
        <f t="shared" si="1"/>
        <v>12</v>
      </c>
      <c r="H9" s="65">
        <f>VLOOKUP($A9,'Return Data'!$B$7:$R$2700,12,0)</f>
        <v>4.9194000000000004</v>
      </c>
      <c r="I9" s="66">
        <f t="shared" si="2"/>
        <v>1</v>
      </c>
      <c r="J9" s="65">
        <f>VLOOKUP($A9,'Return Data'!$B$7:$R$2700,13,0)</f>
        <v>13.228899999999999</v>
      </c>
      <c r="K9" s="66">
        <f t="shared" si="3"/>
        <v>3</v>
      </c>
      <c r="L9" s="65"/>
      <c r="M9" s="66"/>
      <c r="N9" s="65"/>
      <c r="O9" s="66"/>
      <c r="P9" s="65"/>
      <c r="Q9" s="66"/>
      <c r="R9" s="65">
        <f>VLOOKUP($A9,'Return Data'!$B$7:$R$2700,16,0)</f>
        <v>14.206799999999999</v>
      </c>
      <c r="S9" s="67">
        <f t="shared" si="4"/>
        <v>5</v>
      </c>
    </row>
    <row r="10" spans="1:20" x14ac:dyDescent="0.3">
      <c r="A10" s="63" t="s">
        <v>921</v>
      </c>
      <c r="B10" s="64">
        <f>VLOOKUP($A10,'Return Data'!$B$7:$R$2700,3,0)</f>
        <v>44118</v>
      </c>
      <c r="C10" s="65">
        <f>VLOOKUP($A10,'Return Data'!$B$7:$R$2700,4,0)</f>
        <v>39.46</v>
      </c>
      <c r="D10" s="65">
        <f>VLOOKUP($A10,'Return Data'!$B$7:$R$2700,10,0)</f>
        <v>12.3256</v>
      </c>
      <c r="E10" s="66">
        <f t="shared" si="0"/>
        <v>13</v>
      </c>
      <c r="F10" s="65">
        <f>VLOOKUP($A10,'Return Data'!$B$7:$R$2700,11,0)</f>
        <v>24.715499999999999</v>
      </c>
      <c r="G10" s="66">
        <f t="shared" si="1"/>
        <v>24</v>
      </c>
      <c r="H10" s="65">
        <f>VLOOKUP($A10,'Return Data'!$B$7:$R$2700,12,0)</f>
        <v>0.89490000000000003</v>
      </c>
      <c r="I10" s="66">
        <f t="shared" si="2"/>
        <v>6</v>
      </c>
      <c r="J10" s="65">
        <f>VLOOKUP($A10,'Return Data'!$B$7:$R$2700,13,0)</f>
        <v>8.7652000000000001</v>
      </c>
      <c r="K10" s="66">
        <f t="shared" si="3"/>
        <v>9</v>
      </c>
      <c r="L10" s="65">
        <f>VLOOKUP($A10,'Return Data'!$B$7:$R$2700,17,0)</f>
        <v>7.6661999999999999</v>
      </c>
      <c r="M10" s="66">
        <f t="shared" ref="M10:M16" si="5">RANK(L10,L$8:L$34,0)</f>
        <v>10</v>
      </c>
      <c r="N10" s="65">
        <f>VLOOKUP($A10,'Return Data'!$B$7:$R$2700,14,0)</f>
        <v>1.4671000000000001</v>
      </c>
      <c r="O10" s="66">
        <f t="shared" ref="O10:O16" si="6">RANK(N10,N$8:N$34,0)</f>
        <v>16</v>
      </c>
      <c r="P10" s="65">
        <f>VLOOKUP($A10,'Return Data'!$B$7:$R$2700,15,0)</f>
        <v>7.2095000000000002</v>
      </c>
      <c r="Q10" s="66">
        <f>RANK(P10,P$8:P$34,0)</f>
        <v>16</v>
      </c>
      <c r="R10" s="65">
        <f>VLOOKUP($A10,'Return Data'!$B$7:$R$2700,16,0)</f>
        <v>10.26</v>
      </c>
      <c r="S10" s="67">
        <f t="shared" si="4"/>
        <v>18</v>
      </c>
    </row>
    <row r="11" spans="1:20" x14ac:dyDescent="0.3">
      <c r="A11" s="63" t="s">
        <v>923</v>
      </c>
      <c r="B11" s="64">
        <f>VLOOKUP($A11,'Return Data'!$B$7:$R$2700,3,0)</f>
        <v>44118</v>
      </c>
      <c r="C11" s="65">
        <f>VLOOKUP($A11,'Return Data'!$B$7:$R$2700,4,0)</f>
        <v>110.94</v>
      </c>
      <c r="D11" s="65">
        <f>VLOOKUP($A11,'Return Data'!$B$7:$R$2700,10,0)</f>
        <v>13.7263</v>
      </c>
      <c r="E11" s="66">
        <f t="shared" si="0"/>
        <v>5</v>
      </c>
      <c r="F11" s="65">
        <f>VLOOKUP($A11,'Return Data'!$B$7:$R$2700,11,0)</f>
        <v>31.057300000000001</v>
      </c>
      <c r="G11" s="66">
        <f t="shared" si="1"/>
        <v>9</v>
      </c>
      <c r="H11" s="65">
        <f>VLOOKUP($A11,'Return Data'!$B$7:$R$2700,12,0)</f>
        <v>3.9933000000000001</v>
      </c>
      <c r="I11" s="66">
        <f t="shared" si="2"/>
        <v>3</v>
      </c>
      <c r="J11" s="65">
        <f>VLOOKUP($A11,'Return Data'!$B$7:$R$2700,13,0)</f>
        <v>14.8209</v>
      </c>
      <c r="K11" s="66">
        <f t="shared" si="3"/>
        <v>2</v>
      </c>
      <c r="L11" s="65">
        <f>VLOOKUP($A11,'Return Data'!$B$7:$R$2700,17,0)</f>
        <v>11.0764</v>
      </c>
      <c r="M11" s="66">
        <f t="shared" si="5"/>
        <v>3</v>
      </c>
      <c r="N11" s="65">
        <f>VLOOKUP($A11,'Return Data'!$B$7:$R$2700,14,0)</f>
        <v>5.5038</v>
      </c>
      <c r="O11" s="66">
        <f t="shared" si="6"/>
        <v>5</v>
      </c>
      <c r="P11" s="65">
        <f>VLOOKUP($A11,'Return Data'!$B$7:$R$2700,15,0)</f>
        <v>11.8446</v>
      </c>
      <c r="Q11" s="66">
        <f>RANK(P11,P$8:P$34,0)</f>
        <v>2</v>
      </c>
      <c r="R11" s="65">
        <f>VLOOKUP($A11,'Return Data'!$B$7:$R$2700,16,0)</f>
        <v>19.482900000000001</v>
      </c>
      <c r="S11" s="67">
        <f t="shared" si="4"/>
        <v>2</v>
      </c>
    </row>
    <row r="12" spans="1:20" x14ac:dyDescent="0.3">
      <c r="A12" s="63" t="s">
        <v>925</v>
      </c>
      <c r="B12" s="64">
        <f>VLOOKUP($A12,'Return Data'!$B$7:$R$2700,3,0)</f>
        <v>44118</v>
      </c>
      <c r="C12" s="65">
        <f>VLOOKUP($A12,'Return Data'!$B$7:$R$2700,4,0)</f>
        <v>239.422</v>
      </c>
      <c r="D12" s="65">
        <f>VLOOKUP($A12,'Return Data'!$B$7:$R$2700,10,0)</f>
        <v>7.5788000000000002</v>
      </c>
      <c r="E12" s="66">
        <f t="shared" si="0"/>
        <v>25</v>
      </c>
      <c r="F12" s="65">
        <f>VLOOKUP($A12,'Return Data'!$B$7:$R$2700,11,0)</f>
        <v>26.7561</v>
      </c>
      <c r="G12" s="66">
        <f t="shared" si="1"/>
        <v>23</v>
      </c>
      <c r="H12" s="65">
        <f>VLOOKUP($A12,'Return Data'!$B$7:$R$2700,12,0)</f>
        <v>-5.5336999999999996</v>
      </c>
      <c r="I12" s="66">
        <f t="shared" si="2"/>
        <v>18</v>
      </c>
      <c r="J12" s="65">
        <f>VLOOKUP($A12,'Return Data'!$B$7:$R$2700,13,0)</f>
        <v>2.8458000000000001</v>
      </c>
      <c r="K12" s="66">
        <f t="shared" si="3"/>
        <v>18</v>
      </c>
      <c r="L12" s="65">
        <f>VLOOKUP($A12,'Return Data'!$B$7:$R$2700,17,0)</f>
        <v>7.0141</v>
      </c>
      <c r="M12" s="66">
        <f t="shared" si="5"/>
        <v>13</v>
      </c>
      <c r="N12" s="65">
        <f>VLOOKUP($A12,'Return Data'!$B$7:$R$2700,14,0)</f>
        <v>2.6913999999999998</v>
      </c>
      <c r="O12" s="66">
        <f t="shared" si="6"/>
        <v>11</v>
      </c>
      <c r="P12" s="65">
        <f>VLOOKUP($A12,'Return Data'!$B$7:$R$2700,15,0)</f>
        <v>10.004799999999999</v>
      </c>
      <c r="Q12" s="66">
        <f>RANK(P12,P$8:P$34,0)</f>
        <v>7</v>
      </c>
      <c r="R12" s="65">
        <f>VLOOKUP($A12,'Return Data'!$B$7:$R$2700,16,0)</f>
        <v>13.2859</v>
      </c>
      <c r="S12" s="67">
        <f t="shared" si="4"/>
        <v>9</v>
      </c>
    </row>
    <row r="13" spans="1:20" x14ac:dyDescent="0.3">
      <c r="A13" s="63" t="s">
        <v>927</v>
      </c>
      <c r="B13" s="64">
        <f>VLOOKUP($A13,'Return Data'!$B$7:$R$2700,3,0)</f>
        <v>44118</v>
      </c>
      <c r="C13" s="65">
        <f>VLOOKUP($A13,'Return Data'!$B$7:$R$2700,4,0)</f>
        <v>36.21</v>
      </c>
      <c r="D13" s="65">
        <f>VLOOKUP($A13,'Return Data'!$B$7:$R$2700,10,0)</f>
        <v>12.941000000000001</v>
      </c>
      <c r="E13" s="66">
        <f t="shared" si="0"/>
        <v>8</v>
      </c>
      <c r="F13" s="65">
        <f>VLOOKUP($A13,'Return Data'!$B$7:$R$2700,11,0)</f>
        <v>28.650600000000001</v>
      </c>
      <c r="G13" s="66">
        <f t="shared" si="1"/>
        <v>15</v>
      </c>
      <c r="H13" s="65">
        <f>VLOOKUP($A13,'Return Data'!$B$7:$R$2700,12,0)</f>
        <v>-3.8600000000000002E-2</v>
      </c>
      <c r="I13" s="66">
        <f t="shared" si="2"/>
        <v>8</v>
      </c>
      <c r="J13" s="65">
        <f>VLOOKUP($A13,'Return Data'!$B$7:$R$2700,13,0)</f>
        <v>8.0475999999999992</v>
      </c>
      <c r="K13" s="66">
        <f t="shared" si="3"/>
        <v>10</v>
      </c>
      <c r="L13" s="65">
        <f>VLOOKUP($A13,'Return Data'!$B$7:$R$2700,17,0)</f>
        <v>9.6992999999999991</v>
      </c>
      <c r="M13" s="66">
        <f t="shared" si="5"/>
        <v>5</v>
      </c>
      <c r="N13" s="65">
        <f>VLOOKUP($A13,'Return Data'!$B$7:$R$2700,14,0)</f>
        <v>6.1254999999999997</v>
      </c>
      <c r="O13" s="66">
        <f t="shared" si="6"/>
        <v>3</v>
      </c>
      <c r="P13" s="65">
        <f>VLOOKUP($A13,'Return Data'!$B$7:$R$2700,15,0)</f>
        <v>9.3297000000000008</v>
      </c>
      <c r="Q13" s="66">
        <f>RANK(P13,P$8:P$34,0)</f>
        <v>11</v>
      </c>
      <c r="R13" s="65">
        <f>VLOOKUP($A13,'Return Data'!$B$7:$R$2700,16,0)</f>
        <v>12.678599999999999</v>
      </c>
      <c r="S13" s="67">
        <f t="shared" si="4"/>
        <v>12</v>
      </c>
    </row>
    <row r="14" spans="1:20" x14ac:dyDescent="0.3">
      <c r="A14" s="63" t="s">
        <v>929</v>
      </c>
      <c r="B14" s="64">
        <f>VLOOKUP($A14,'Return Data'!$B$7:$R$2700,3,0)</f>
        <v>44118</v>
      </c>
      <c r="C14" s="65">
        <f>VLOOKUP($A14,'Return Data'!$B$7:$R$2700,4,0)</f>
        <v>16.435700000000001</v>
      </c>
      <c r="D14" s="65">
        <f>VLOOKUP($A14,'Return Data'!$B$7:$R$2700,10,0)</f>
        <v>12.4247</v>
      </c>
      <c r="E14" s="66">
        <f t="shared" si="0"/>
        <v>12</v>
      </c>
      <c r="F14" s="65">
        <f>VLOOKUP($A14,'Return Data'!$B$7:$R$2700,11,0)</f>
        <v>31.162400000000002</v>
      </c>
      <c r="G14" s="66">
        <f t="shared" si="1"/>
        <v>5</v>
      </c>
      <c r="H14" s="65">
        <f>VLOOKUP($A14,'Return Data'!$B$7:$R$2700,12,0)</f>
        <v>-5.1325000000000003</v>
      </c>
      <c r="I14" s="66">
        <f t="shared" si="2"/>
        <v>17</v>
      </c>
      <c r="J14" s="65">
        <f>VLOOKUP($A14,'Return Data'!$B$7:$R$2700,13,0)</f>
        <v>2.2496</v>
      </c>
      <c r="K14" s="66">
        <f t="shared" si="3"/>
        <v>19</v>
      </c>
      <c r="L14" s="65">
        <f>VLOOKUP($A14,'Return Data'!$B$7:$R$2700,17,0)</f>
        <v>8.0437999999999992</v>
      </c>
      <c r="M14" s="66">
        <f t="shared" si="5"/>
        <v>9</v>
      </c>
      <c r="N14" s="65">
        <f>VLOOKUP($A14,'Return Data'!$B$7:$R$2700,14,0)</f>
        <v>2.8210000000000002</v>
      </c>
      <c r="O14" s="66">
        <f t="shared" si="6"/>
        <v>10</v>
      </c>
      <c r="P14" s="65"/>
      <c r="Q14" s="66"/>
      <c r="R14" s="65">
        <f>VLOOKUP($A14,'Return Data'!$B$7:$R$2700,16,0)</f>
        <v>10.770300000000001</v>
      </c>
      <c r="S14" s="67">
        <f t="shared" si="4"/>
        <v>15</v>
      </c>
    </row>
    <row r="15" spans="1:20" x14ac:dyDescent="0.3">
      <c r="A15" s="63" t="s">
        <v>932</v>
      </c>
      <c r="B15" s="64">
        <f>VLOOKUP($A15,'Return Data'!$B$7:$R$2700,3,0)</f>
        <v>44118</v>
      </c>
      <c r="C15" s="65">
        <f>VLOOKUP($A15,'Return Data'!$B$7:$R$2700,4,0)</f>
        <v>77.336500000000001</v>
      </c>
      <c r="D15" s="65">
        <f>VLOOKUP($A15,'Return Data'!$B$7:$R$2700,10,0)</f>
        <v>12.110300000000001</v>
      </c>
      <c r="E15" s="66">
        <f t="shared" si="0"/>
        <v>14</v>
      </c>
      <c r="F15" s="65">
        <f>VLOOKUP($A15,'Return Data'!$B$7:$R$2700,11,0)</f>
        <v>31.129300000000001</v>
      </c>
      <c r="G15" s="66">
        <f t="shared" si="1"/>
        <v>6</v>
      </c>
      <c r="H15" s="65">
        <f>VLOOKUP($A15,'Return Data'!$B$7:$R$2700,12,0)</f>
        <v>-10.348599999999999</v>
      </c>
      <c r="I15" s="66">
        <f t="shared" si="2"/>
        <v>24</v>
      </c>
      <c r="J15" s="65">
        <f>VLOOKUP($A15,'Return Data'!$B$7:$R$2700,13,0)</f>
        <v>-2.8003999999999998</v>
      </c>
      <c r="K15" s="66">
        <f t="shared" si="3"/>
        <v>24</v>
      </c>
      <c r="L15" s="65">
        <f>VLOOKUP($A15,'Return Data'!$B$7:$R$2700,17,0)</f>
        <v>9.4799999999999995E-2</v>
      </c>
      <c r="M15" s="66">
        <f t="shared" si="5"/>
        <v>22</v>
      </c>
      <c r="N15" s="65">
        <f>VLOOKUP($A15,'Return Data'!$B$7:$R$2700,14,0)</f>
        <v>-1.0504</v>
      </c>
      <c r="O15" s="66">
        <f t="shared" si="6"/>
        <v>20</v>
      </c>
      <c r="P15" s="65">
        <f>VLOOKUP($A15,'Return Data'!$B$7:$R$2700,15,0)</f>
        <v>4.1192000000000002</v>
      </c>
      <c r="Q15" s="66">
        <f>RANK(P15,P$8:P$34,0)</f>
        <v>21</v>
      </c>
      <c r="R15" s="65">
        <f>VLOOKUP($A15,'Return Data'!$B$7:$R$2700,16,0)</f>
        <v>10.439</v>
      </c>
      <c r="S15" s="67">
        <f t="shared" si="4"/>
        <v>16</v>
      </c>
    </row>
    <row r="16" spans="1:20" x14ac:dyDescent="0.3">
      <c r="A16" s="63" t="s">
        <v>933</v>
      </c>
      <c r="B16" s="64">
        <f>VLOOKUP($A16,'Return Data'!$B$7:$R$2700,3,0)</f>
        <v>44118</v>
      </c>
      <c r="C16" s="65">
        <f>VLOOKUP($A16,'Return Data'!$B$7:$R$2700,4,0)</f>
        <v>109.36499999999999</v>
      </c>
      <c r="D16" s="65">
        <f>VLOOKUP($A16,'Return Data'!$B$7:$R$2700,10,0)</f>
        <v>9.6533999999999995</v>
      </c>
      <c r="E16" s="66">
        <f t="shared" si="0"/>
        <v>21</v>
      </c>
      <c r="F16" s="65">
        <f>VLOOKUP($A16,'Return Data'!$B$7:$R$2700,11,0)</f>
        <v>27.570599999999999</v>
      </c>
      <c r="G16" s="66">
        <f t="shared" si="1"/>
        <v>21</v>
      </c>
      <c r="H16" s="65">
        <f>VLOOKUP($A16,'Return Data'!$B$7:$R$2700,12,0)</f>
        <v>-8.6471</v>
      </c>
      <c r="I16" s="66">
        <f t="shared" si="2"/>
        <v>22</v>
      </c>
      <c r="J16" s="65">
        <f>VLOOKUP($A16,'Return Data'!$B$7:$R$2700,13,0)</f>
        <v>0.33119999999999999</v>
      </c>
      <c r="K16" s="66">
        <f t="shared" si="3"/>
        <v>21</v>
      </c>
      <c r="L16" s="65">
        <f>VLOOKUP($A16,'Return Data'!$B$7:$R$2700,17,0)</f>
        <v>2.1812999999999998</v>
      </c>
      <c r="M16" s="66">
        <f t="shared" si="5"/>
        <v>19</v>
      </c>
      <c r="N16" s="65">
        <f>VLOOKUP($A16,'Return Data'!$B$7:$R$2700,14,0)</f>
        <v>1.0046999999999999</v>
      </c>
      <c r="O16" s="66">
        <f t="shared" si="6"/>
        <v>17</v>
      </c>
      <c r="P16" s="65">
        <f>VLOOKUP($A16,'Return Data'!$B$7:$R$2700,15,0)</f>
        <v>4.7919999999999998</v>
      </c>
      <c r="Q16" s="66">
        <f>RANK(P16,P$8:P$34,0)</f>
        <v>18</v>
      </c>
      <c r="R16" s="65">
        <f>VLOOKUP($A16,'Return Data'!$B$7:$R$2700,16,0)</f>
        <v>6.5079000000000002</v>
      </c>
      <c r="S16" s="67">
        <f t="shared" si="4"/>
        <v>24</v>
      </c>
    </row>
    <row r="17" spans="1:19" x14ac:dyDescent="0.3">
      <c r="A17" s="63" t="s">
        <v>935</v>
      </c>
      <c r="B17" s="64">
        <f>VLOOKUP($A17,'Return Data'!$B$7:$R$2700,3,0)</f>
        <v>44118</v>
      </c>
      <c r="C17" s="65">
        <f>VLOOKUP($A17,'Return Data'!$B$7:$R$2700,4,0)</f>
        <v>10.4292</v>
      </c>
      <c r="D17" s="65">
        <f>VLOOKUP($A17,'Return Data'!$B$7:$R$2700,10,0)</f>
        <v>12.0732</v>
      </c>
      <c r="E17" s="66">
        <f t="shared" si="0"/>
        <v>15</v>
      </c>
      <c r="F17" s="65">
        <f>VLOOKUP($A17,'Return Data'!$B$7:$R$2700,11,0)</f>
        <v>27.3018</v>
      </c>
      <c r="G17" s="66">
        <f t="shared" si="1"/>
        <v>22</v>
      </c>
      <c r="H17" s="65">
        <f>VLOOKUP($A17,'Return Data'!$B$7:$R$2700,12,0)</f>
        <v>-3.8571</v>
      </c>
      <c r="I17" s="66">
        <f t="shared" si="2"/>
        <v>14</v>
      </c>
      <c r="J17" s="65">
        <f>VLOOKUP($A17,'Return Data'!$B$7:$R$2700,13,0)</f>
        <v>5.9706000000000001</v>
      </c>
      <c r="K17" s="66">
        <f t="shared" si="3"/>
        <v>13</v>
      </c>
      <c r="L17" s="65"/>
      <c r="M17" s="66"/>
      <c r="N17" s="65"/>
      <c r="O17" s="66"/>
      <c r="P17" s="65"/>
      <c r="Q17" s="66"/>
      <c r="R17" s="65">
        <f>VLOOKUP($A17,'Return Data'!$B$7:$R$2700,16,0)</f>
        <v>2.7471000000000001</v>
      </c>
      <c r="S17" s="67">
        <f t="shared" si="4"/>
        <v>25</v>
      </c>
    </row>
    <row r="18" spans="1:19" x14ac:dyDescent="0.3">
      <c r="A18" s="63" t="s">
        <v>938</v>
      </c>
      <c r="B18" s="64">
        <f>VLOOKUP($A18,'Return Data'!$B$7:$R$2700,3,0)</f>
        <v>44118</v>
      </c>
      <c r="C18" s="65">
        <f>VLOOKUP($A18,'Return Data'!$B$7:$R$2700,4,0)</f>
        <v>324.29000000000002</v>
      </c>
      <c r="D18" s="65">
        <f>VLOOKUP($A18,'Return Data'!$B$7:$R$2700,10,0)</f>
        <v>6.6814</v>
      </c>
      <c r="E18" s="66">
        <f t="shared" si="0"/>
        <v>26</v>
      </c>
      <c r="F18" s="65">
        <f>VLOOKUP($A18,'Return Data'!$B$7:$R$2700,11,0)</f>
        <v>22.967500000000001</v>
      </c>
      <c r="G18" s="66">
        <f t="shared" si="1"/>
        <v>26</v>
      </c>
      <c r="H18" s="65">
        <f>VLOOKUP($A18,'Return Data'!$B$7:$R$2700,12,0)</f>
        <v>-10.6934</v>
      </c>
      <c r="I18" s="66">
        <f t="shared" si="2"/>
        <v>25</v>
      </c>
      <c r="J18" s="65">
        <f>VLOOKUP($A18,'Return Data'!$B$7:$R$2700,13,0)</f>
        <v>-2.2957999999999998</v>
      </c>
      <c r="K18" s="66">
        <f t="shared" si="3"/>
        <v>23</v>
      </c>
      <c r="L18" s="65">
        <f>VLOOKUP($A18,'Return Data'!$B$7:$R$2700,17,0)</f>
        <v>0.65590000000000004</v>
      </c>
      <c r="M18" s="66">
        <f t="shared" ref="M18:M23" si="7">RANK(L18,L$8:L$34,0)</f>
        <v>20</v>
      </c>
      <c r="N18" s="65">
        <f>VLOOKUP($A18,'Return Data'!$B$7:$R$2700,14,0)</f>
        <v>-0.46350000000000002</v>
      </c>
      <c r="O18" s="66">
        <f t="shared" ref="O18:O23" si="8">RANK(N18,N$8:N$34,0)</f>
        <v>19</v>
      </c>
      <c r="P18" s="65">
        <f>VLOOKUP($A18,'Return Data'!$B$7:$R$2700,15,0)</f>
        <v>6.8837000000000002</v>
      </c>
      <c r="Q18" s="66">
        <f t="shared" ref="Q18:Q23" si="9">RANK(P18,P$8:P$34,0)</f>
        <v>17</v>
      </c>
      <c r="R18" s="65">
        <f>VLOOKUP($A18,'Return Data'!$B$7:$R$2700,16,0)</f>
        <v>10.005100000000001</v>
      </c>
      <c r="S18" s="67">
        <f t="shared" si="4"/>
        <v>19</v>
      </c>
    </row>
    <row r="19" spans="1:19" x14ac:dyDescent="0.3">
      <c r="A19" s="63" t="s">
        <v>939</v>
      </c>
      <c r="B19" s="64">
        <f>VLOOKUP($A19,'Return Data'!$B$7:$R$2700,3,0)</f>
        <v>44118</v>
      </c>
      <c r="C19" s="65">
        <f>VLOOKUP($A19,'Return Data'!$B$7:$R$2700,4,0)</f>
        <v>48.82</v>
      </c>
      <c r="D19" s="65">
        <f>VLOOKUP($A19,'Return Data'!$B$7:$R$2700,10,0)</f>
        <v>14.5472</v>
      </c>
      <c r="E19" s="66">
        <f t="shared" si="0"/>
        <v>4</v>
      </c>
      <c r="F19" s="65">
        <f>VLOOKUP($A19,'Return Data'!$B$7:$R$2700,11,0)</f>
        <v>31.767900000000001</v>
      </c>
      <c r="G19" s="66">
        <f t="shared" si="1"/>
        <v>4</v>
      </c>
      <c r="H19" s="65">
        <f>VLOOKUP($A19,'Return Data'!$B$7:$R$2700,12,0)</f>
        <v>-4.6298000000000004</v>
      </c>
      <c r="I19" s="66">
        <f t="shared" si="2"/>
        <v>15</v>
      </c>
      <c r="J19" s="65">
        <f>VLOOKUP($A19,'Return Data'!$B$7:$R$2700,13,0)</f>
        <v>5.0118</v>
      </c>
      <c r="K19" s="66">
        <f t="shared" si="3"/>
        <v>15</v>
      </c>
      <c r="L19" s="65">
        <f>VLOOKUP($A19,'Return Data'!$B$7:$R$2700,17,0)</f>
        <v>4.1406000000000001</v>
      </c>
      <c r="M19" s="66">
        <f t="shared" si="7"/>
        <v>17</v>
      </c>
      <c r="N19" s="65">
        <f>VLOOKUP($A19,'Return Data'!$B$7:$R$2700,14,0)</f>
        <v>1.7181999999999999</v>
      </c>
      <c r="O19" s="66">
        <f t="shared" si="8"/>
        <v>15</v>
      </c>
      <c r="P19" s="65">
        <f>VLOOKUP($A19,'Return Data'!$B$7:$R$2700,15,0)</f>
        <v>9.6024999999999991</v>
      </c>
      <c r="Q19" s="66">
        <f t="shared" si="9"/>
        <v>10</v>
      </c>
      <c r="R19" s="65">
        <f>VLOOKUP($A19,'Return Data'!$B$7:$R$2700,16,0)</f>
        <v>10.266299999999999</v>
      </c>
      <c r="S19" s="67">
        <f t="shared" si="4"/>
        <v>17</v>
      </c>
    </row>
    <row r="20" spans="1:19" x14ac:dyDescent="0.3">
      <c r="A20" s="63" t="s">
        <v>942</v>
      </c>
      <c r="B20" s="64">
        <f>VLOOKUP($A20,'Return Data'!$B$7:$R$2700,3,0)</f>
        <v>44118</v>
      </c>
      <c r="C20" s="65">
        <f>VLOOKUP($A20,'Return Data'!$B$7:$R$2700,4,0)</f>
        <v>40.28</v>
      </c>
      <c r="D20" s="65">
        <f>VLOOKUP($A20,'Return Data'!$B$7:$R$2700,10,0)</f>
        <v>12.766</v>
      </c>
      <c r="E20" s="66">
        <f t="shared" si="0"/>
        <v>10</v>
      </c>
      <c r="F20" s="65">
        <f>VLOOKUP($A20,'Return Data'!$B$7:$R$2700,11,0)</f>
        <v>28.2803</v>
      </c>
      <c r="G20" s="66">
        <f t="shared" si="1"/>
        <v>18</v>
      </c>
      <c r="H20" s="65">
        <f>VLOOKUP($A20,'Return Data'!$B$7:$R$2700,12,0)</f>
        <v>-1.0563</v>
      </c>
      <c r="I20" s="66">
        <f t="shared" si="2"/>
        <v>9</v>
      </c>
      <c r="J20" s="65">
        <f>VLOOKUP($A20,'Return Data'!$B$7:$R$2700,13,0)</f>
        <v>6.6173000000000002</v>
      </c>
      <c r="K20" s="66">
        <f t="shared" si="3"/>
        <v>11</v>
      </c>
      <c r="L20" s="65">
        <f>VLOOKUP($A20,'Return Data'!$B$7:$R$2700,17,0)</f>
        <v>8.6316000000000006</v>
      </c>
      <c r="M20" s="66">
        <f t="shared" si="7"/>
        <v>7</v>
      </c>
      <c r="N20" s="65">
        <f>VLOOKUP($A20,'Return Data'!$B$7:$R$2700,14,0)</f>
        <v>6.4513999999999996</v>
      </c>
      <c r="O20" s="66">
        <f t="shared" si="8"/>
        <v>2</v>
      </c>
      <c r="P20" s="65">
        <f>VLOOKUP($A20,'Return Data'!$B$7:$R$2700,15,0)</f>
        <v>11.187099999999999</v>
      </c>
      <c r="Q20" s="66">
        <f t="shared" si="9"/>
        <v>5</v>
      </c>
      <c r="R20" s="65">
        <f>VLOOKUP($A20,'Return Data'!$B$7:$R$2700,16,0)</f>
        <v>14.7858</v>
      </c>
      <c r="S20" s="67">
        <f t="shared" si="4"/>
        <v>4</v>
      </c>
    </row>
    <row r="21" spans="1:19" x14ac:dyDescent="0.3">
      <c r="A21" s="63" t="s">
        <v>944</v>
      </c>
      <c r="B21" s="64">
        <f>VLOOKUP($A21,'Return Data'!$B$7:$R$2700,3,0)</f>
        <v>44118</v>
      </c>
      <c r="C21" s="65">
        <f>VLOOKUP($A21,'Return Data'!$B$7:$R$2700,4,0)</f>
        <v>139.72900000000001</v>
      </c>
      <c r="D21" s="65">
        <f>VLOOKUP($A21,'Return Data'!$B$7:$R$2700,10,0)</f>
        <v>10.239800000000001</v>
      </c>
      <c r="E21" s="66">
        <f t="shared" si="0"/>
        <v>20</v>
      </c>
      <c r="F21" s="65">
        <f>VLOOKUP($A21,'Return Data'!$B$7:$R$2700,11,0)</f>
        <v>31.070499999999999</v>
      </c>
      <c r="G21" s="66">
        <f t="shared" si="1"/>
        <v>8</v>
      </c>
      <c r="H21" s="65">
        <f>VLOOKUP($A21,'Return Data'!$B$7:$R$2700,12,0)</f>
        <v>-1.2432000000000001</v>
      </c>
      <c r="I21" s="66">
        <f t="shared" si="2"/>
        <v>10</v>
      </c>
      <c r="J21" s="65">
        <f>VLOOKUP($A21,'Return Data'!$B$7:$R$2700,13,0)</f>
        <v>11.3973</v>
      </c>
      <c r="K21" s="66">
        <f t="shared" si="3"/>
        <v>6</v>
      </c>
      <c r="L21" s="65">
        <f>VLOOKUP($A21,'Return Data'!$B$7:$R$2700,17,0)</f>
        <v>11.3233</v>
      </c>
      <c r="M21" s="66">
        <f t="shared" si="7"/>
        <v>2</v>
      </c>
      <c r="N21" s="65">
        <f>VLOOKUP($A21,'Return Data'!$B$7:$R$2700,14,0)</f>
        <v>5.3118999999999996</v>
      </c>
      <c r="O21" s="66">
        <f t="shared" si="8"/>
        <v>6</v>
      </c>
      <c r="P21" s="65">
        <f>VLOOKUP($A21,'Return Data'!$B$7:$R$2700,15,0)</f>
        <v>10.804399999999999</v>
      </c>
      <c r="Q21" s="66">
        <f t="shared" si="9"/>
        <v>6</v>
      </c>
      <c r="R21" s="65">
        <f>VLOOKUP($A21,'Return Data'!$B$7:$R$2700,16,0)</f>
        <v>13.884</v>
      </c>
      <c r="S21" s="67">
        <f t="shared" si="4"/>
        <v>7</v>
      </c>
    </row>
    <row r="22" spans="1:19" x14ac:dyDescent="0.3">
      <c r="A22" s="63" t="s">
        <v>945</v>
      </c>
      <c r="B22" s="64">
        <f>VLOOKUP($A22,'Return Data'!$B$7:$R$2700,3,0)</f>
        <v>44118</v>
      </c>
      <c r="C22" s="65">
        <f>VLOOKUP($A22,'Return Data'!$B$7:$R$2700,4,0)</f>
        <v>52.378</v>
      </c>
      <c r="D22" s="65">
        <f>VLOOKUP($A22,'Return Data'!$B$7:$R$2700,10,0)</f>
        <v>15.0861</v>
      </c>
      <c r="E22" s="66">
        <f t="shared" si="0"/>
        <v>1</v>
      </c>
      <c r="F22" s="65">
        <f>VLOOKUP($A22,'Return Data'!$B$7:$R$2700,11,0)</f>
        <v>31.125299999999999</v>
      </c>
      <c r="G22" s="66">
        <f t="shared" si="1"/>
        <v>7</v>
      </c>
      <c r="H22" s="65">
        <f>VLOOKUP($A22,'Return Data'!$B$7:$R$2700,12,0)</f>
        <v>0.35249999999999998</v>
      </c>
      <c r="I22" s="66">
        <f t="shared" si="2"/>
        <v>7</v>
      </c>
      <c r="J22" s="65">
        <f>VLOOKUP($A22,'Return Data'!$B$7:$R$2700,13,0)</f>
        <v>10.1373</v>
      </c>
      <c r="K22" s="66">
        <f t="shared" si="3"/>
        <v>7</v>
      </c>
      <c r="L22" s="65">
        <f>VLOOKUP($A22,'Return Data'!$B$7:$R$2700,17,0)</f>
        <v>6.7903000000000002</v>
      </c>
      <c r="M22" s="66">
        <f t="shared" si="7"/>
        <v>14</v>
      </c>
      <c r="N22" s="65">
        <f>VLOOKUP($A22,'Return Data'!$B$7:$R$2700,14,0)</f>
        <v>1.9427000000000001</v>
      </c>
      <c r="O22" s="66">
        <f t="shared" si="8"/>
        <v>14</v>
      </c>
      <c r="P22" s="65">
        <f>VLOOKUP($A22,'Return Data'!$B$7:$R$2700,15,0)</f>
        <v>7.9090999999999996</v>
      </c>
      <c r="Q22" s="66">
        <f t="shared" si="9"/>
        <v>14</v>
      </c>
      <c r="R22" s="65">
        <f>VLOOKUP($A22,'Return Data'!$B$7:$R$2700,16,0)</f>
        <v>12.0875</v>
      </c>
      <c r="S22" s="67">
        <f t="shared" si="4"/>
        <v>13</v>
      </c>
    </row>
    <row r="23" spans="1:19" x14ac:dyDescent="0.3">
      <c r="A23" s="63" t="s">
        <v>947</v>
      </c>
      <c r="B23" s="64">
        <f>VLOOKUP($A23,'Return Data'!$B$7:$R$2700,3,0)</f>
        <v>44118</v>
      </c>
      <c r="C23" s="65">
        <f>VLOOKUP($A23,'Return Data'!$B$7:$R$2700,4,0)</f>
        <v>16.9968</v>
      </c>
      <c r="D23" s="65">
        <f>VLOOKUP($A23,'Return Data'!$B$7:$R$2700,10,0)</f>
        <v>13.107699999999999</v>
      </c>
      <c r="E23" s="66">
        <f t="shared" si="0"/>
        <v>6</v>
      </c>
      <c r="F23" s="65">
        <f>VLOOKUP($A23,'Return Data'!$B$7:$R$2700,11,0)</f>
        <v>28.3203</v>
      </c>
      <c r="G23" s="66">
        <f t="shared" si="1"/>
        <v>17</v>
      </c>
      <c r="H23" s="65">
        <f>VLOOKUP($A23,'Return Data'!$B$7:$R$2700,12,0)</f>
        <v>-2.7953999999999999</v>
      </c>
      <c r="I23" s="66">
        <f t="shared" si="2"/>
        <v>12</v>
      </c>
      <c r="J23" s="65">
        <f>VLOOKUP($A23,'Return Data'!$B$7:$R$2700,13,0)</f>
        <v>6.4208999999999996</v>
      </c>
      <c r="K23" s="66">
        <f t="shared" si="3"/>
        <v>12</v>
      </c>
      <c r="L23" s="65">
        <f>VLOOKUP($A23,'Return Data'!$B$7:$R$2700,17,0)</f>
        <v>9.4643999999999995</v>
      </c>
      <c r="M23" s="66">
        <f t="shared" si="7"/>
        <v>6</v>
      </c>
      <c r="N23" s="65">
        <f>VLOOKUP($A23,'Return Data'!$B$7:$R$2700,14,0)</f>
        <v>5.0648999999999997</v>
      </c>
      <c r="O23" s="66">
        <f t="shared" si="8"/>
        <v>7</v>
      </c>
      <c r="P23" s="65">
        <f>VLOOKUP($A23,'Return Data'!$B$7:$R$2700,15,0)</f>
        <v>11.652200000000001</v>
      </c>
      <c r="Q23" s="66">
        <f t="shared" si="9"/>
        <v>3</v>
      </c>
      <c r="R23" s="65">
        <f>VLOOKUP($A23,'Return Data'!$B$7:$R$2700,16,0)</f>
        <v>9.8643999999999998</v>
      </c>
      <c r="S23" s="67">
        <f t="shared" si="4"/>
        <v>21</v>
      </c>
    </row>
    <row r="24" spans="1:19" x14ac:dyDescent="0.3">
      <c r="A24" s="63" t="s">
        <v>949</v>
      </c>
      <c r="B24" s="64">
        <f>VLOOKUP($A24,'Return Data'!$B$7:$R$2700,3,0)</f>
        <v>44118</v>
      </c>
      <c r="C24" s="65">
        <f>VLOOKUP($A24,'Return Data'!$B$7:$R$2700,4,0)</f>
        <v>10.2195</v>
      </c>
      <c r="D24" s="65">
        <f>VLOOKUP($A24,'Return Data'!$B$7:$R$2700,10,0)</f>
        <v>11.556900000000001</v>
      </c>
      <c r="E24" s="66">
        <f t="shared" si="0"/>
        <v>16</v>
      </c>
      <c r="F24" s="65">
        <f>VLOOKUP($A24,'Return Data'!$B$7:$R$2700,11,0)</f>
        <v>29.063400000000001</v>
      </c>
      <c r="G24" s="66">
        <f t="shared" ref="G24" si="10">RANK(F24,F$8:F$34,0)</f>
        <v>13</v>
      </c>
      <c r="H24" s="65"/>
      <c r="I24" s="66"/>
      <c r="J24" s="65"/>
      <c r="K24" s="66"/>
      <c r="L24" s="65"/>
      <c r="M24" s="66"/>
      <c r="N24" s="65"/>
      <c r="O24" s="66"/>
      <c r="P24" s="65"/>
      <c r="Q24" s="66"/>
      <c r="R24" s="65">
        <f>VLOOKUP($A24,'Return Data'!$B$7:$R$2700,16,0)</f>
        <v>2.1949999999999998</v>
      </c>
      <c r="S24" s="67">
        <f t="shared" si="4"/>
        <v>26</v>
      </c>
    </row>
    <row r="25" spans="1:19" x14ac:dyDescent="0.3">
      <c r="A25" s="63" t="s">
        <v>951</v>
      </c>
      <c r="B25" s="64">
        <f>VLOOKUP($A25,'Return Data'!$B$7:$R$2700,3,0)</f>
        <v>44118</v>
      </c>
      <c r="C25" s="65">
        <f>VLOOKUP($A25,'Return Data'!$B$7:$R$2700,4,0)</f>
        <v>64.16</v>
      </c>
      <c r="D25" s="65">
        <f>VLOOKUP($A25,'Return Data'!$B$7:$R$2700,10,0)</f>
        <v>12.882199999999999</v>
      </c>
      <c r="E25" s="66">
        <f t="shared" si="0"/>
        <v>9</v>
      </c>
      <c r="F25" s="65">
        <f>VLOOKUP($A25,'Return Data'!$B$7:$R$2700,11,0)</f>
        <v>34.724800000000002</v>
      </c>
      <c r="G25" s="66">
        <f t="shared" ref="G25:G34" si="11">RANK(F25,F$8:F$34,0)</f>
        <v>3</v>
      </c>
      <c r="H25" s="65">
        <f>VLOOKUP($A25,'Return Data'!$B$7:$R$2700,12,0)</f>
        <v>1.6476999999999999</v>
      </c>
      <c r="I25" s="66">
        <f>RANK(H25,H$8:H$34,0)</f>
        <v>4</v>
      </c>
      <c r="J25" s="65">
        <f>VLOOKUP($A25,'Return Data'!$B$7:$R$2700,13,0)</f>
        <v>15.5183</v>
      </c>
      <c r="K25" s="66">
        <f>RANK(J25,J$8:J$34,0)</f>
        <v>1</v>
      </c>
      <c r="L25" s="65">
        <f>VLOOKUP($A25,'Return Data'!$B$7:$R$2700,17,0)</f>
        <v>13.5809</v>
      </c>
      <c r="M25" s="66">
        <f>RANK(L25,L$8:L$34,0)</f>
        <v>1</v>
      </c>
      <c r="N25" s="65">
        <f>VLOOKUP($A25,'Return Data'!$B$7:$R$2700,14,0)</f>
        <v>7.6736000000000004</v>
      </c>
      <c r="O25" s="66">
        <f>RANK(N25,N$8:N$34,0)</f>
        <v>1</v>
      </c>
      <c r="P25" s="65">
        <f>VLOOKUP($A25,'Return Data'!$B$7:$R$2700,15,0)</f>
        <v>15.095000000000001</v>
      </c>
      <c r="Q25" s="66">
        <f>RANK(P25,P$8:P$34,0)</f>
        <v>1</v>
      </c>
      <c r="R25" s="65">
        <f>VLOOKUP($A25,'Return Data'!$B$7:$R$2700,16,0)</f>
        <v>21.562799999999999</v>
      </c>
      <c r="S25" s="67">
        <f t="shared" si="4"/>
        <v>1</v>
      </c>
    </row>
    <row r="26" spans="1:19" x14ac:dyDescent="0.3">
      <c r="A26" s="63" t="s">
        <v>953</v>
      </c>
      <c r="B26" s="64">
        <f>VLOOKUP($A26,'Return Data'!$B$7:$R$2700,3,0)</f>
        <v>44118</v>
      </c>
      <c r="C26" s="65">
        <f>VLOOKUP($A26,'Return Data'!$B$7:$R$2700,4,0)</f>
        <v>10.151300000000001</v>
      </c>
      <c r="D26" s="65">
        <f>VLOOKUP($A26,'Return Data'!$B$7:$R$2700,10,0)</f>
        <v>8.3371999999999993</v>
      </c>
      <c r="E26" s="66">
        <f t="shared" si="0"/>
        <v>24</v>
      </c>
      <c r="F26" s="65">
        <f>VLOOKUP($A26,'Return Data'!$B$7:$R$2700,11,0)</f>
        <v>24.0914</v>
      </c>
      <c r="G26" s="66">
        <f t="shared" si="11"/>
        <v>25</v>
      </c>
      <c r="H26" s="65">
        <f>VLOOKUP($A26,'Return Data'!$B$7:$R$2700,12,0)</f>
        <v>-7.6776999999999997</v>
      </c>
      <c r="I26" s="66">
        <f>RANK(H26,H$8:H$34,0)</f>
        <v>21</v>
      </c>
      <c r="J26" s="65"/>
      <c r="K26" s="66"/>
      <c r="L26" s="65"/>
      <c r="M26" s="66"/>
      <c r="N26" s="65"/>
      <c r="O26" s="66"/>
      <c r="P26" s="65"/>
      <c r="Q26" s="66"/>
      <c r="R26" s="65">
        <f>VLOOKUP($A26,'Return Data'!$B$7:$R$2700,16,0)</f>
        <v>1.5129999999999999</v>
      </c>
      <c r="S26" s="67">
        <f t="shared" si="4"/>
        <v>27</v>
      </c>
    </row>
    <row r="27" spans="1:19" x14ac:dyDescent="0.3">
      <c r="A27" s="63" t="s">
        <v>956</v>
      </c>
      <c r="B27" s="64">
        <f>VLOOKUP($A27,'Return Data'!$B$7:$R$2700,3,0)</f>
        <v>44118</v>
      </c>
      <c r="C27" s="65">
        <f>VLOOKUP($A27,'Return Data'!$B$7:$R$2700,4,0)</f>
        <v>543.59960000000001</v>
      </c>
      <c r="D27" s="65">
        <f>VLOOKUP($A27,'Return Data'!$B$7:$R$2700,10,0)</f>
        <v>12.438499999999999</v>
      </c>
      <c r="E27" s="66">
        <f t="shared" si="0"/>
        <v>11</v>
      </c>
      <c r="F27" s="65">
        <f>VLOOKUP($A27,'Return Data'!$B$7:$R$2700,11,0)</f>
        <v>30.394100000000002</v>
      </c>
      <c r="G27" s="66">
        <f t="shared" si="11"/>
        <v>11</v>
      </c>
      <c r="H27" s="65">
        <f>VLOOKUP($A27,'Return Data'!$B$7:$R$2700,12,0)</f>
        <v>-6.4280999999999997</v>
      </c>
      <c r="I27" s="66">
        <f t="shared" ref="I27:I32" si="12">RANK(H27,H$8:H$34,0)</f>
        <v>19</v>
      </c>
      <c r="J27" s="65">
        <f>VLOOKUP($A27,'Return Data'!$B$7:$R$2700,13,0)</f>
        <v>3.3721000000000001</v>
      </c>
      <c r="K27" s="66">
        <f t="shared" ref="K27:K32" si="13">RANK(J27,J$8:J$34,0)</f>
        <v>17</v>
      </c>
      <c r="L27" s="65">
        <f>VLOOKUP($A27,'Return Data'!$B$7:$R$2700,17,0)</f>
        <v>4.0072000000000001</v>
      </c>
      <c r="M27" s="66">
        <f t="shared" ref="M27:M32" si="14">RANK(L27,L$8:L$34,0)</f>
        <v>18</v>
      </c>
      <c r="N27" s="65">
        <f>VLOOKUP($A27,'Return Data'!$B$7:$R$2700,14,0)</f>
        <v>-2.2725</v>
      </c>
      <c r="O27" s="66">
        <f t="shared" ref="O27:O32" si="15">RANK(N27,N$8:N$34,0)</f>
        <v>22</v>
      </c>
      <c r="P27" s="65">
        <f>VLOOKUP($A27,'Return Data'!$B$7:$R$2700,15,0)</f>
        <v>4.6651999999999996</v>
      </c>
      <c r="Q27" s="66">
        <f t="shared" ref="Q27:Q32" si="16">RANK(P27,P$8:P$34,0)</f>
        <v>19</v>
      </c>
      <c r="R27" s="65">
        <f>VLOOKUP($A27,'Return Data'!$B$7:$R$2700,16,0)</f>
        <v>9.2959999999999994</v>
      </c>
      <c r="S27" s="67">
        <f t="shared" si="4"/>
        <v>22</v>
      </c>
    </row>
    <row r="28" spans="1:19" x14ac:dyDescent="0.3">
      <c r="A28" s="63" t="s">
        <v>958</v>
      </c>
      <c r="B28" s="64">
        <f>VLOOKUP($A28,'Return Data'!$B$7:$R$2700,3,0)</f>
        <v>44118</v>
      </c>
      <c r="C28" s="65">
        <f>VLOOKUP($A28,'Return Data'!$B$7:$R$2700,4,0)</f>
        <v>119.4</v>
      </c>
      <c r="D28" s="65">
        <f>VLOOKUP($A28,'Return Data'!$B$7:$R$2700,10,0)</f>
        <v>13.089600000000001</v>
      </c>
      <c r="E28" s="66">
        <f t="shared" si="0"/>
        <v>7</v>
      </c>
      <c r="F28" s="65">
        <f>VLOOKUP($A28,'Return Data'!$B$7:$R$2700,11,0)</f>
        <v>30.820599999999999</v>
      </c>
      <c r="G28" s="66">
        <f t="shared" si="11"/>
        <v>10</v>
      </c>
      <c r="H28" s="65">
        <f>VLOOKUP($A28,'Return Data'!$B$7:$R$2700,12,0)</f>
        <v>1.5996999999999999</v>
      </c>
      <c r="I28" s="66">
        <f t="shared" si="12"/>
        <v>5</v>
      </c>
      <c r="J28" s="65">
        <f>VLOOKUP($A28,'Return Data'!$B$7:$R$2700,13,0)</f>
        <v>11.4222</v>
      </c>
      <c r="K28" s="66">
        <f t="shared" si="13"/>
        <v>5</v>
      </c>
      <c r="L28" s="65">
        <f>VLOOKUP($A28,'Return Data'!$B$7:$R$2700,17,0)</f>
        <v>8.2911000000000001</v>
      </c>
      <c r="M28" s="66">
        <f t="shared" si="14"/>
        <v>8</v>
      </c>
      <c r="N28" s="65">
        <f>VLOOKUP($A28,'Return Data'!$B$7:$R$2700,14,0)</f>
        <v>2.4415</v>
      </c>
      <c r="O28" s="66">
        <f t="shared" si="15"/>
        <v>12</v>
      </c>
      <c r="P28" s="65">
        <f>VLOOKUP($A28,'Return Data'!$B$7:$R$2700,15,0)</f>
        <v>11.276899999999999</v>
      </c>
      <c r="Q28" s="66">
        <f t="shared" si="16"/>
        <v>4</v>
      </c>
      <c r="R28" s="65">
        <f>VLOOKUP($A28,'Return Data'!$B$7:$R$2700,16,0)</f>
        <v>17.402699999999999</v>
      </c>
      <c r="S28" s="67">
        <f t="shared" si="4"/>
        <v>3</v>
      </c>
    </row>
    <row r="29" spans="1:19" x14ac:dyDescent="0.3">
      <c r="A29" s="63" t="s">
        <v>960</v>
      </c>
      <c r="B29" s="64">
        <f>VLOOKUP($A29,'Return Data'!$B$7:$R$2700,3,0)</f>
        <v>44118</v>
      </c>
      <c r="C29" s="65">
        <f>VLOOKUP($A29,'Return Data'!$B$7:$R$2700,4,0)</f>
        <v>40.611699999999999</v>
      </c>
      <c r="D29" s="65">
        <f>VLOOKUP($A29,'Return Data'!$B$7:$R$2700,10,0)</f>
        <v>0.9365</v>
      </c>
      <c r="E29" s="66">
        <f t="shared" si="0"/>
        <v>27</v>
      </c>
      <c r="F29" s="65">
        <f>VLOOKUP($A29,'Return Data'!$B$7:$R$2700,11,0)</f>
        <v>16.8796</v>
      </c>
      <c r="G29" s="66">
        <f t="shared" si="11"/>
        <v>27</v>
      </c>
      <c r="H29" s="65">
        <f>VLOOKUP($A29,'Return Data'!$B$7:$R$2700,12,0)</f>
        <v>4.4927000000000001</v>
      </c>
      <c r="I29" s="66">
        <f t="shared" si="12"/>
        <v>2</v>
      </c>
      <c r="J29" s="65">
        <f>VLOOKUP($A29,'Return Data'!$B$7:$R$2700,13,0)</f>
        <v>12.466900000000001</v>
      </c>
      <c r="K29" s="66">
        <f t="shared" si="13"/>
        <v>4</v>
      </c>
      <c r="L29" s="65">
        <f>VLOOKUP($A29,'Return Data'!$B$7:$R$2700,17,0)</f>
        <v>7.0381999999999998</v>
      </c>
      <c r="M29" s="66">
        <f t="shared" si="14"/>
        <v>12</v>
      </c>
      <c r="N29" s="65">
        <f>VLOOKUP($A29,'Return Data'!$B$7:$R$2700,14,0)</f>
        <v>2.4131999999999998</v>
      </c>
      <c r="O29" s="66">
        <f t="shared" si="15"/>
        <v>13</v>
      </c>
      <c r="P29" s="65">
        <f>VLOOKUP($A29,'Return Data'!$B$7:$R$2700,15,0)</f>
        <v>9.8938000000000006</v>
      </c>
      <c r="Q29" s="66">
        <f t="shared" si="16"/>
        <v>8</v>
      </c>
      <c r="R29" s="65">
        <f>VLOOKUP($A29,'Return Data'!$B$7:$R$2700,16,0)</f>
        <v>14.1363</v>
      </c>
      <c r="S29" s="67">
        <f t="shared" si="4"/>
        <v>6</v>
      </c>
    </row>
    <row r="30" spans="1:19" x14ac:dyDescent="0.3">
      <c r="A30" s="63" t="s">
        <v>961</v>
      </c>
      <c r="B30" s="64">
        <f>VLOOKUP($A30,'Return Data'!$B$7:$R$2700,3,0)</f>
        <v>44118</v>
      </c>
      <c r="C30" s="65">
        <f>VLOOKUP($A30,'Return Data'!$B$7:$R$2700,4,0)</f>
        <v>145.603696246731</v>
      </c>
      <c r="D30" s="65">
        <f>VLOOKUP($A30,'Return Data'!$B$7:$R$2700,10,0)</f>
        <v>10.6145</v>
      </c>
      <c r="E30" s="66">
        <f t="shared" si="0"/>
        <v>19</v>
      </c>
      <c r="F30" s="65">
        <f>VLOOKUP($A30,'Return Data'!$B$7:$R$2700,11,0)</f>
        <v>28.355</v>
      </c>
      <c r="G30" s="66">
        <f t="shared" si="11"/>
        <v>16</v>
      </c>
      <c r="H30" s="65">
        <f>VLOOKUP($A30,'Return Data'!$B$7:$R$2700,12,0)</f>
        <v>-5.1249000000000002</v>
      </c>
      <c r="I30" s="66">
        <f t="shared" si="12"/>
        <v>16</v>
      </c>
      <c r="J30" s="65">
        <f>VLOOKUP($A30,'Return Data'!$B$7:$R$2700,13,0)</f>
        <v>3.9115000000000002</v>
      </c>
      <c r="K30" s="66">
        <f t="shared" si="13"/>
        <v>16</v>
      </c>
      <c r="L30" s="65">
        <f>VLOOKUP($A30,'Return Data'!$B$7:$R$2700,17,0)</f>
        <v>5.3060999999999998</v>
      </c>
      <c r="M30" s="66">
        <f t="shared" si="14"/>
        <v>16</v>
      </c>
      <c r="N30" s="65">
        <f>VLOOKUP($A30,'Return Data'!$B$7:$R$2700,14,0)</f>
        <v>3.34</v>
      </c>
      <c r="O30" s="66">
        <f t="shared" si="15"/>
        <v>9</v>
      </c>
      <c r="P30" s="65">
        <f>VLOOKUP($A30,'Return Data'!$B$7:$R$2700,15,0)</f>
        <v>7.8865999999999996</v>
      </c>
      <c r="Q30" s="66">
        <f t="shared" si="16"/>
        <v>15</v>
      </c>
      <c r="R30" s="65">
        <f>VLOOKUP($A30,'Return Data'!$B$7:$R$2700,16,0)</f>
        <v>13.0364</v>
      </c>
      <c r="S30" s="67">
        <f t="shared" si="4"/>
        <v>11</v>
      </c>
    </row>
    <row r="31" spans="1:19" x14ac:dyDescent="0.3">
      <c r="A31" s="63" t="s">
        <v>964</v>
      </c>
      <c r="B31" s="64">
        <f>VLOOKUP($A31,'Return Data'!$B$7:$R$2700,3,0)</f>
        <v>44118</v>
      </c>
      <c r="C31" s="65">
        <f>VLOOKUP($A31,'Return Data'!$B$7:$R$2700,4,0)</f>
        <v>36.580100000000002</v>
      </c>
      <c r="D31" s="65">
        <f>VLOOKUP($A31,'Return Data'!$B$7:$R$2700,10,0)</f>
        <v>11.3811</v>
      </c>
      <c r="E31" s="66">
        <f t="shared" si="0"/>
        <v>17</v>
      </c>
      <c r="F31" s="65">
        <f>VLOOKUP($A31,'Return Data'!$B$7:$R$2700,11,0)</f>
        <v>27.763100000000001</v>
      </c>
      <c r="G31" s="66">
        <f t="shared" si="11"/>
        <v>20</v>
      </c>
      <c r="H31" s="65">
        <f>VLOOKUP($A31,'Return Data'!$B$7:$R$2700,12,0)</f>
        <v>-7.2176</v>
      </c>
      <c r="I31" s="66">
        <f t="shared" si="12"/>
        <v>20</v>
      </c>
      <c r="J31" s="65">
        <f>VLOOKUP($A31,'Return Data'!$B$7:$R$2700,13,0)</f>
        <v>0.1026</v>
      </c>
      <c r="K31" s="66">
        <f t="shared" si="13"/>
        <v>22</v>
      </c>
      <c r="L31" s="65">
        <f>VLOOKUP($A31,'Return Data'!$B$7:$R$2700,17,0)</f>
        <v>6.3449</v>
      </c>
      <c r="M31" s="66">
        <f t="shared" si="14"/>
        <v>15</v>
      </c>
      <c r="N31" s="65">
        <f>VLOOKUP($A31,'Return Data'!$B$7:$R$2700,14,0)</f>
        <v>4.7320000000000002</v>
      </c>
      <c r="O31" s="66">
        <f t="shared" si="15"/>
        <v>8</v>
      </c>
      <c r="P31" s="65">
        <f>VLOOKUP($A31,'Return Data'!$B$7:$R$2700,15,0)</f>
        <v>9.7141000000000002</v>
      </c>
      <c r="Q31" s="66">
        <f t="shared" si="16"/>
        <v>9</v>
      </c>
      <c r="R31" s="65">
        <f>VLOOKUP($A31,'Return Data'!$B$7:$R$2700,16,0)</f>
        <v>11.808</v>
      </c>
      <c r="S31" s="67">
        <f t="shared" si="4"/>
        <v>14</v>
      </c>
    </row>
    <row r="32" spans="1:19" x14ac:dyDescent="0.3">
      <c r="A32" s="63" t="s">
        <v>966</v>
      </c>
      <c r="B32" s="64">
        <f>VLOOKUP($A32,'Return Data'!$B$7:$R$2700,3,0)</f>
        <v>44118</v>
      </c>
      <c r="C32" s="65">
        <f>VLOOKUP($A32,'Return Data'!$B$7:$R$2700,4,0)</f>
        <v>234.33019999999999</v>
      </c>
      <c r="D32" s="65">
        <f>VLOOKUP($A32,'Return Data'!$B$7:$R$2700,10,0)</f>
        <v>9.0960999999999999</v>
      </c>
      <c r="E32" s="66">
        <f t="shared" si="0"/>
        <v>22</v>
      </c>
      <c r="F32" s="65">
        <f>VLOOKUP($A32,'Return Data'!$B$7:$R$2700,11,0)</f>
        <v>29.0564</v>
      </c>
      <c r="G32" s="66">
        <f t="shared" si="11"/>
        <v>14</v>
      </c>
      <c r="H32" s="65">
        <f>VLOOKUP($A32,'Return Data'!$B$7:$R$2700,12,0)</f>
        <v>-3.6472000000000002</v>
      </c>
      <c r="I32" s="66">
        <f t="shared" si="12"/>
        <v>13</v>
      </c>
      <c r="J32" s="65">
        <f>VLOOKUP($A32,'Return Data'!$B$7:$R$2700,13,0)</f>
        <v>5.3388999999999998</v>
      </c>
      <c r="K32" s="66">
        <f t="shared" si="13"/>
        <v>14</v>
      </c>
      <c r="L32" s="65">
        <f>VLOOKUP($A32,'Return Data'!$B$7:$R$2700,17,0)</f>
        <v>10.7605</v>
      </c>
      <c r="M32" s="66">
        <f t="shared" si="14"/>
        <v>4</v>
      </c>
      <c r="N32" s="65">
        <f>VLOOKUP($A32,'Return Data'!$B$7:$R$2700,14,0)</f>
        <v>5.5118999999999998</v>
      </c>
      <c r="O32" s="66">
        <f t="shared" si="15"/>
        <v>4</v>
      </c>
      <c r="P32" s="65">
        <f>VLOOKUP($A32,'Return Data'!$B$7:$R$2700,15,0)</f>
        <v>8.9071999999999996</v>
      </c>
      <c r="Q32" s="66">
        <f t="shared" si="16"/>
        <v>12</v>
      </c>
      <c r="R32" s="65">
        <f>VLOOKUP($A32,'Return Data'!$B$7:$R$2700,16,0)</f>
        <v>13.270899999999999</v>
      </c>
      <c r="S32" s="67">
        <f t="shared" si="4"/>
        <v>10</v>
      </c>
    </row>
    <row r="33" spans="1:19" x14ac:dyDescent="0.3">
      <c r="A33" s="63" t="s">
        <v>967</v>
      </c>
      <c r="B33" s="64">
        <f>VLOOKUP($A33,'Return Data'!$B$7:$R$2700,3,0)</f>
        <v>44118</v>
      </c>
      <c r="C33" s="65">
        <f>VLOOKUP($A33,'Return Data'!$B$7:$R$2700,4,0)</f>
        <v>11</v>
      </c>
      <c r="D33" s="65">
        <f>VLOOKUP($A33,'Return Data'!$B$7:$R$2700,10,0)</f>
        <v>15.062799999999999</v>
      </c>
      <c r="E33" s="66">
        <f t="shared" si="0"/>
        <v>2</v>
      </c>
      <c r="F33" s="65">
        <f>VLOOKUP($A33,'Return Data'!$B$7:$R$2700,11,0)</f>
        <v>36.815899999999999</v>
      </c>
      <c r="G33" s="66">
        <f t="shared" si="11"/>
        <v>1</v>
      </c>
      <c r="H33" s="65"/>
      <c r="I33" s="66"/>
      <c r="J33" s="65"/>
      <c r="K33" s="66"/>
      <c r="L33" s="65"/>
      <c r="M33" s="66"/>
      <c r="N33" s="65"/>
      <c r="O33" s="66"/>
      <c r="P33" s="65"/>
      <c r="Q33" s="66"/>
      <c r="R33" s="65">
        <f>VLOOKUP($A33,'Return Data'!$B$7:$R$2700,16,0)</f>
        <v>10</v>
      </c>
      <c r="S33" s="67">
        <f t="shared" si="4"/>
        <v>20</v>
      </c>
    </row>
    <row r="34" spans="1:19" x14ac:dyDescent="0.3">
      <c r="A34" s="63" t="s">
        <v>969</v>
      </c>
      <c r="B34" s="64">
        <f>VLOOKUP($A34,'Return Data'!$B$7:$R$2700,3,0)</f>
        <v>44118</v>
      </c>
      <c r="C34" s="65">
        <f>VLOOKUP($A34,'Return Data'!$B$7:$R$2700,4,0)</f>
        <v>60.045400000000001</v>
      </c>
      <c r="D34" s="65">
        <f>VLOOKUP($A34,'Return Data'!$B$7:$R$2700,10,0)</f>
        <v>8.9078999999999997</v>
      </c>
      <c r="E34" s="66">
        <f t="shared" si="0"/>
        <v>23</v>
      </c>
      <c r="F34" s="65">
        <f>VLOOKUP($A34,'Return Data'!$B$7:$R$2700,11,0)</f>
        <v>27.864699999999999</v>
      </c>
      <c r="G34" s="66">
        <f t="shared" si="11"/>
        <v>19</v>
      </c>
      <c r="H34" s="65">
        <f>VLOOKUP($A34,'Return Data'!$B$7:$R$2700,12,0)</f>
        <v>-8.7109000000000005</v>
      </c>
      <c r="I34" s="66">
        <f>RANK(H34,H$8:H$34,0)</f>
        <v>23</v>
      </c>
      <c r="J34" s="65">
        <f>VLOOKUP($A34,'Return Data'!$B$7:$R$2700,13,0)</f>
        <v>1.4711000000000001</v>
      </c>
      <c r="K34" s="66">
        <f>RANK(J34,J$8:J$34,0)</f>
        <v>20</v>
      </c>
      <c r="L34" s="65">
        <f>VLOOKUP($A34,'Return Data'!$B$7:$R$2700,17,0)</f>
        <v>0.58689999999999998</v>
      </c>
      <c r="M34" s="66">
        <f>RANK(L34,L$8:L$34,0)</f>
        <v>21</v>
      </c>
      <c r="N34" s="65">
        <f>VLOOKUP($A34,'Return Data'!$B$7:$R$2700,14,0)</f>
        <v>-1.5517000000000001</v>
      </c>
      <c r="O34" s="66">
        <f>RANK(N34,N$8:N$34,0)</f>
        <v>21</v>
      </c>
      <c r="P34" s="65">
        <f>VLOOKUP($A34,'Return Data'!$B$7:$R$2700,15,0)</f>
        <v>4.1565000000000003</v>
      </c>
      <c r="Q34" s="66">
        <f>RANK(P34,P$8:P$34,0)</f>
        <v>20</v>
      </c>
      <c r="R34" s="65">
        <f>VLOOKUP($A34,'Return Data'!$B$7:$R$2700,16,0)</f>
        <v>8.6570999999999998</v>
      </c>
      <c r="S34" s="67">
        <f t="shared" si="4"/>
        <v>23</v>
      </c>
    </row>
    <row r="35" spans="1:19" x14ac:dyDescent="0.3">
      <c r="A35" s="69"/>
      <c r="B35" s="70"/>
      <c r="C35" s="70"/>
      <c r="D35" s="71"/>
      <c r="E35" s="70"/>
      <c r="F35" s="71"/>
      <c r="G35" s="70"/>
      <c r="H35" s="71"/>
      <c r="I35" s="70"/>
      <c r="J35" s="71"/>
      <c r="K35" s="70"/>
      <c r="L35" s="71"/>
      <c r="M35" s="70"/>
      <c r="N35" s="71"/>
      <c r="O35" s="70"/>
      <c r="P35" s="71"/>
      <c r="Q35" s="70"/>
      <c r="R35" s="71"/>
      <c r="S35" s="72"/>
    </row>
    <row r="36" spans="1:19" x14ac:dyDescent="0.3">
      <c r="A36" s="73" t="s">
        <v>27</v>
      </c>
      <c r="B36" s="74"/>
      <c r="C36" s="74"/>
      <c r="D36" s="75">
        <f>AVERAGE(D8:D34)</f>
        <v>11.294092592592589</v>
      </c>
      <c r="E36" s="74"/>
      <c r="F36" s="75">
        <f>AVERAGE(F8:F34)</f>
        <v>28.999362962962966</v>
      </c>
      <c r="G36" s="74"/>
      <c r="H36" s="75">
        <f>AVERAGE(H8:H34)</f>
        <v>-3.0601240000000001</v>
      </c>
      <c r="I36" s="74"/>
      <c r="J36" s="75">
        <f>AVERAGE(J8:J34)</f>
        <v>6.4136375000000001</v>
      </c>
      <c r="K36" s="74"/>
      <c r="L36" s="75">
        <f>AVERAGE(L8:L34)</f>
        <v>6.8237727272727264</v>
      </c>
      <c r="M36" s="74"/>
      <c r="N36" s="75">
        <f>AVERAGE(N8:N34)</f>
        <v>2.7600954545454544</v>
      </c>
      <c r="O36" s="74"/>
      <c r="P36" s="75">
        <f>AVERAGE(P8:P34)</f>
        <v>8.840857142857141</v>
      </c>
      <c r="Q36" s="74"/>
      <c r="R36" s="75">
        <f>AVERAGE(R8:R34)</f>
        <v>11.408307407407408</v>
      </c>
      <c r="S36" s="76"/>
    </row>
    <row r="37" spans="1:19" x14ac:dyDescent="0.3">
      <c r="A37" s="73" t="s">
        <v>28</v>
      </c>
      <c r="B37" s="74"/>
      <c r="C37" s="74"/>
      <c r="D37" s="75">
        <f>MIN(D8:D34)</f>
        <v>0.9365</v>
      </c>
      <c r="E37" s="74"/>
      <c r="F37" s="75">
        <f>MIN(F8:F34)</f>
        <v>16.8796</v>
      </c>
      <c r="G37" s="74"/>
      <c r="H37" s="75">
        <f>MIN(H8:H34)</f>
        <v>-10.6934</v>
      </c>
      <c r="I37" s="74"/>
      <c r="J37" s="75">
        <f>MIN(J8:J34)</f>
        <v>-2.8003999999999998</v>
      </c>
      <c r="K37" s="74"/>
      <c r="L37" s="75">
        <f>MIN(L8:L34)</f>
        <v>9.4799999999999995E-2</v>
      </c>
      <c r="M37" s="74"/>
      <c r="N37" s="75">
        <f>MIN(N8:N34)</f>
        <v>-2.2725</v>
      </c>
      <c r="O37" s="74"/>
      <c r="P37" s="75">
        <f>MIN(P8:P34)</f>
        <v>4.1192000000000002</v>
      </c>
      <c r="Q37" s="74"/>
      <c r="R37" s="75">
        <f>MIN(R8:R34)</f>
        <v>1.5129999999999999</v>
      </c>
      <c r="S37" s="76"/>
    </row>
    <row r="38" spans="1:19" ht="15" thickBot="1" x14ac:dyDescent="0.35">
      <c r="A38" s="77" t="s">
        <v>29</v>
      </c>
      <c r="B38" s="78"/>
      <c r="C38" s="78"/>
      <c r="D38" s="79">
        <f>MAX(D8:D34)</f>
        <v>15.0861</v>
      </c>
      <c r="E38" s="78"/>
      <c r="F38" s="79">
        <f>MAX(F8:F34)</f>
        <v>36.815899999999999</v>
      </c>
      <c r="G38" s="78"/>
      <c r="H38" s="79">
        <f>MAX(H8:H34)</f>
        <v>4.9194000000000004</v>
      </c>
      <c r="I38" s="78"/>
      <c r="J38" s="79">
        <f>MAX(J8:J34)</f>
        <v>15.5183</v>
      </c>
      <c r="K38" s="78"/>
      <c r="L38" s="79">
        <f>MAX(L8:L34)</f>
        <v>13.5809</v>
      </c>
      <c r="M38" s="78"/>
      <c r="N38" s="79">
        <f>MAX(N8:N34)</f>
        <v>7.6736000000000004</v>
      </c>
      <c r="O38" s="78"/>
      <c r="P38" s="79">
        <f>MAX(P8:P34)</f>
        <v>15.095000000000001</v>
      </c>
      <c r="Q38" s="78"/>
      <c r="R38" s="79">
        <f>MAX(R8:R34)</f>
        <v>21.562799999999999</v>
      </c>
      <c r="S38" s="80"/>
    </row>
    <row r="39" spans="1:19" x14ac:dyDescent="0.3">
      <c r="A39" s="112" t="s">
        <v>433</v>
      </c>
    </row>
    <row r="40" spans="1:19" x14ac:dyDescent="0.3">
      <c r="A40" s="14" t="s">
        <v>340</v>
      </c>
    </row>
  </sheetData>
  <sheetProtection algorithmName="SHA-512" hashValue="HtFBWM1B4UTezVcwl1Pkn31zzYyj7A1SIn+OuH1fZxz+Gmje48V0qtNgc75JyYL5XyDWcDNhhf2vN/qK/C7LRg==" saltValue="6EQDC+O+ZgvxfrLWgUbKM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810338A8-A923-48A5-82F6-A4942886AD20}"/>
  </hyperlink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C863D2-6044-4246-AB4E-7D93E9D98ABE}">
  <sheetPr codeName="Sheet44"/>
  <dimension ref="A1:T4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8" t="s">
        <v>347</v>
      </c>
    </row>
    <row r="3" spans="1:20" ht="15" thickBot="1" x14ac:dyDescent="0.35">
      <c r="A3" s="149"/>
    </row>
    <row r="4" spans="1:20" ht="15" thickBot="1" x14ac:dyDescent="0.35"/>
    <row r="5" spans="1:20" x14ac:dyDescent="0.3">
      <c r="A5" s="29" t="s">
        <v>1655</v>
      </c>
      <c r="B5" s="146" t="s">
        <v>8</v>
      </c>
      <c r="C5" s="146" t="s">
        <v>9</v>
      </c>
      <c r="D5" s="152" t="s">
        <v>1</v>
      </c>
      <c r="E5" s="152"/>
      <c r="F5" s="152" t="s">
        <v>2</v>
      </c>
      <c r="G5" s="152"/>
      <c r="H5" s="152" t="s">
        <v>3</v>
      </c>
      <c r="I5" s="152"/>
      <c r="J5" s="152" t="s">
        <v>4</v>
      </c>
      <c r="K5" s="152"/>
      <c r="L5" s="152" t="s">
        <v>382</v>
      </c>
      <c r="M5" s="152"/>
      <c r="N5" s="152" t="s">
        <v>5</v>
      </c>
      <c r="O5" s="152"/>
      <c r="P5" s="152" t="s">
        <v>6</v>
      </c>
      <c r="Q5" s="152"/>
      <c r="R5" s="150" t="s">
        <v>46</v>
      </c>
      <c r="S5" s="151"/>
      <c r="T5" s="12"/>
    </row>
    <row r="6" spans="1:20" x14ac:dyDescent="0.3">
      <c r="A6" s="17" t="s">
        <v>7</v>
      </c>
      <c r="B6" s="147"/>
      <c r="C6" s="147"/>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917</v>
      </c>
      <c r="B8" s="64">
        <f>VLOOKUP($A8,'Return Data'!$B$7:$R$2700,3,0)</f>
        <v>44118</v>
      </c>
      <c r="C8" s="65">
        <f>VLOOKUP($A8,'Return Data'!$B$7:$R$2700,4,0)</f>
        <v>507.00686129069499</v>
      </c>
      <c r="D8" s="65">
        <f>VLOOKUP($A8,'Return Data'!$B$7:$R$2700,10,0)</f>
        <v>14.276999999999999</v>
      </c>
      <c r="E8" s="66">
        <f t="shared" ref="E8:E34" si="0">RANK(D8,D$8:D$34,0)</f>
        <v>3</v>
      </c>
      <c r="F8" s="65">
        <f>VLOOKUP($A8,'Return Data'!$B$7:$R$2700,11,0)</f>
        <v>35.273200000000003</v>
      </c>
      <c r="G8" s="66">
        <f t="shared" ref="G8:G23" si="1">RANK(F8,F$8:F$34,0)</f>
        <v>2</v>
      </c>
      <c r="H8" s="65">
        <f>VLOOKUP($A8,'Return Data'!$B$7:$R$2700,12,0)</f>
        <v>-2.3140000000000001</v>
      </c>
      <c r="I8" s="66">
        <f t="shared" ref="I8:I23" si="2">RANK(H8,H$8:H$34,0)</f>
        <v>11</v>
      </c>
      <c r="J8" s="65">
        <f>VLOOKUP($A8,'Return Data'!$B$7:$R$2700,13,0)</f>
        <v>8.5556000000000001</v>
      </c>
      <c r="K8" s="66">
        <f t="shared" ref="K8:K23" si="3">RANK(J8,J$8:J$34,0)</f>
        <v>8</v>
      </c>
      <c r="L8" s="65">
        <f>VLOOKUP($A8,'Return Data'!$B$7:$R$2700,17,0)</f>
        <v>6.0217000000000001</v>
      </c>
      <c r="M8" s="66">
        <f>RANK(L8,L$8:L$34,0)</f>
        <v>11</v>
      </c>
      <c r="N8" s="65">
        <f>VLOOKUP($A8,'Return Data'!$B$7:$R$2700,14,0)</f>
        <v>-1.4303999999999999</v>
      </c>
      <c r="O8" s="66">
        <f>RANK(N8,N$8:N$34,0)</f>
        <v>19</v>
      </c>
      <c r="P8" s="65">
        <f>VLOOKUP($A8,'Return Data'!$B$7:$R$2700,15,0)</f>
        <v>7.3851000000000004</v>
      </c>
      <c r="Q8" s="66">
        <f>RANK(P8,P$8:P$34,0)</f>
        <v>13</v>
      </c>
      <c r="R8" s="65">
        <f>VLOOKUP($A8,'Return Data'!$B$7:$R$2700,16,0)</f>
        <v>16.535900000000002</v>
      </c>
      <c r="S8" s="67">
        <f t="shared" ref="S8:S34" si="4">RANK(R8,R$8:R$34,0)</f>
        <v>5</v>
      </c>
    </row>
    <row r="9" spans="1:20" x14ac:dyDescent="0.3">
      <c r="A9" s="63" t="s">
        <v>920</v>
      </c>
      <c r="B9" s="64">
        <f>VLOOKUP($A9,'Return Data'!$B$7:$R$2700,3,0)</f>
        <v>44118</v>
      </c>
      <c r="C9" s="65">
        <f>VLOOKUP($A9,'Return Data'!$B$7:$R$2700,4,0)</f>
        <v>12.55</v>
      </c>
      <c r="D9" s="65">
        <f>VLOOKUP($A9,'Return Data'!$B$7:$R$2700,10,0)</f>
        <v>10.2812</v>
      </c>
      <c r="E9" s="66">
        <f t="shared" si="0"/>
        <v>20</v>
      </c>
      <c r="F9" s="65">
        <f>VLOOKUP($A9,'Return Data'!$B$7:$R$2700,11,0)</f>
        <v>28.192</v>
      </c>
      <c r="G9" s="66">
        <f t="shared" si="1"/>
        <v>13</v>
      </c>
      <c r="H9" s="65">
        <f>VLOOKUP($A9,'Return Data'!$B$7:$R$2700,12,0)</f>
        <v>3.5478999999999998</v>
      </c>
      <c r="I9" s="66">
        <f t="shared" si="2"/>
        <v>2</v>
      </c>
      <c r="J9" s="65">
        <f>VLOOKUP($A9,'Return Data'!$B$7:$R$2700,13,0)</f>
        <v>11.258900000000001</v>
      </c>
      <c r="K9" s="66">
        <f t="shared" si="3"/>
        <v>4</v>
      </c>
      <c r="L9" s="65"/>
      <c r="M9" s="66"/>
      <c r="N9" s="65"/>
      <c r="O9" s="66"/>
      <c r="P9" s="65"/>
      <c r="Q9" s="66"/>
      <c r="R9" s="65">
        <f>VLOOKUP($A9,'Return Data'!$B$7:$R$2700,16,0)</f>
        <v>12.15</v>
      </c>
      <c r="S9" s="67">
        <f t="shared" si="4"/>
        <v>11</v>
      </c>
    </row>
    <row r="10" spans="1:20" x14ac:dyDescent="0.3">
      <c r="A10" s="63" t="s">
        <v>922</v>
      </c>
      <c r="B10" s="64">
        <f>VLOOKUP($A10,'Return Data'!$B$7:$R$2700,3,0)</f>
        <v>44118</v>
      </c>
      <c r="C10" s="65">
        <f>VLOOKUP($A10,'Return Data'!$B$7:$R$2700,4,0)</f>
        <v>36.119999999999997</v>
      </c>
      <c r="D10" s="65">
        <f>VLOOKUP($A10,'Return Data'!$B$7:$R$2700,10,0)</f>
        <v>12</v>
      </c>
      <c r="E10" s="66">
        <f t="shared" si="0"/>
        <v>12</v>
      </c>
      <c r="F10" s="65">
        <f>VLOOKUP($A10,'Return Data'!$B$7:$R$2700,11,0)</f>
        <v>23.995899999999999</v>
      </c>
      <c r="G10" s="66">
        <f t="shared" si="1"/>
        <v>24</v>
      </c>
      <c r="H10" s="65">
        <f>VLOOKUP($A10,'Return Data'!$B$7:$R$2700,12,0)</f>
        <v>2.7699999999999999E-2</v>
      </c>
      <c r="I10" s="66">
        <f t="shared" si="2"/>
        <v>6</v>
      </c>
      <c r="J10" s="65">
        <f>VLOOKUP($A10,'Return Data'!$B$7:$R$2700,13,0)</f>
        <v>7.468</v>
      </c>
      <c r="K10" s="66">
        <f t="shared" si="3"/>
        <v>9</v>
      </c>
      <c r="L10" s="65">
        <f>VLOOKUP($A10,'Return Data'!$B$7:$R$2700,17,0)</f>
        <v>6.3654000000000002</v>
      </c>
      <c r="M10" s="66">
        <f t="shared" ref="M10:M16" si="5">RANK(L10,L$8:L$34,0)</f>
        <v>10</v>
      </c>
      <c r="N10" s="65">
        <f>VLOOKUP($A10,'Return Data'!$B$7:$R$2700,14,0)</f>
        <v>0.25</v>
      </c>
      <c r="O10" s="66">
        <f t="shared" ref="O10:O16" si="6">RANK(N10,N$8:N$34,0)</f>
        <v>17</v>
      </c>
      <c r="P10" s="65">
        <f>VLOOKUP($A10,'Return Data'!$B$7:$R$2700,15,0)</f>
        <v>5.9234999999999998</v>
      </c>
      <c r="Q10" s="66">
        <f>RANK(P10,P$8:P$34,0)</f>
        <v>16</v>
      </c>
      <c r="R10" s="65">
        <f>VLOOKUP($A10,'Return Data'!$B$7:$R$2700,16,0)</f>
        <v>11.306699999999999</v>
      </c>
      <c r="S10" s="67">
        <f t="shared" si="4"/>
        <v>14</v>
      </c>
    </row>
    <row r="11" spans="1:20" x14ac:dyDescent="0.3">
      <c r="A11" s="63" t="s">
        <v>924</v>
      </c>
      <c r="B11" s="64">
        <f>VLOOKUP($A11,'Return Data'!$B$7:$R$2700,3,0)</f>
        <v>44118</v>
      </c>
      <c r="C11" s="65">
        <f>VLOOKUP($A11,'Return Data'!$B$7:$R$2700,4,0)</f>
        <v>102.18</v>
      </c>
      <c r="D11" s="65">
        <f>VLOOKUP($A11,'Return Data'!$B$7:$R$2700,10,0)</f>
        <v>13.382199999999999</v>
      </c>
      <c r="E11" s="66">
        <f t="shared" si="0"/>
        <v>5</v>
      </c>
      <c r="F11" s="65">
        <f>VLOOKUP($A11,'Return Data'!$B$7:$R$2700,11,0)</f>
        <v>30.2652</v>
      </c>
      <c r="G11" s="66">
        <f t="shared" si="1"/>
        <v>8</v>
      </c>
      <c r="H11" s="65">
        <f>VLOOKUP($A11,'Return Data'!$B$7:$R$2700,12,0)</f>
        <v>3.0872000000000002</v>
      </c>
      <c r="I11" s="66">
        <f t="shared" si="2"/>
        <v>3</v>
      </c>
      <c r="J11" s="65">
        <f>VLOOKUP($A11,'Return Data'!$B$7:$R$2700,13,0)</f>
        <v>13.4703</v>
      </c>
      <c r="K11" s="66">
        <f t="shared" si="3"/>
        <v>2</v>
      </c>
      <c r="L11" s="65">
        <f>VLOOKUP($A11,'Return Data'!$B$7:$R$2700,17,0)</f>
        <v>9.7994000000000003</v>
      </c>
      <c r="M11" s="66">
        <f t="shared" si="5"/>
        <v>4</v>
      </c>
      <c r="N11" s="65">
        <f>VLOOKUP($A11,'Return Data'!$B$7:$R$2700,14,0)</f>
        <v>4.2481</v>
      </c>
      <c r="O11" s="66">
        <f t="shared" si="6"/>
        <v>5</v>
      </c>
      <c r="P11" s="65">
        <f>VLOOKUP($A11,'Return Data'!$B$7:$R$2700,15,0)</f>
        <v>10.5176</v>
      </c>
      <c r="Q11" s="66">
        <f>RANK(P11,P$8:P$34,0)</f>
        <v>2</v>
      </c>
      <c r="R11" s="65">
        <f>VLOOKUP($A11,'Return Data'!$B$7:$R$2700,16,0)</f>
        <v>16.0594</v>
      </c>
      <c r="S11" s="67">
        <f t="shared" si="4"/>
        <v>8</v>
      </c>
    </row>
    <row r="12" spans="1:20" x14ac:dyDescent="0.3">
      <c r="A12" s="63" t="s">
        <v>926</v>
      </c>
      <c r="B12" s="64">
        <f>VLOOKUP($A12,'Return Data'!$B$7:$R$2700,3,0)</f>
        <v>44118</v>
      </c>
      <c r="C12" s="65">
        <f>VLOOKUP($A12,'Return Data'!$B$7:$R$2700,4,0)</f>
        <v>224.476</v>
      </c>
      <c r="D12" s="65">
        <f>VLOOKUP($A12,'Return Data'!$B$7:$R$2700,10,0)</f>
        <v>7.3282999999999996</v>
      </c>
      <c r="E12" s="66">
        <f t="shared" si="0"/>
        <v>25</v>
      </c>
      <c r="F12" s="65">
        <f>VLOOKUP($A12,'Return Data'!$B$7:$R$2700,11,0)</f>
        <v>26.141300000000001</v>
      </c>
      <c r="G12" s="66">
        <f t="shared" si="1"/>
        <v>23</v>
      </c>
      <c r="H12" s="65">
        <f>VLOOKUP($A12,'Return Data'!$B$7:$R$2700,12,0)</f>
        <v>-6.1986999999999997</v>
      </c>
      <c r="I12" s="66">
        <f t="shared" si="2"/>
        <v>17</v>
      </c>
      <c r="J12" s="65">
        <f>VLOOKUP($A12,'Return Data'!$B$7:$R$2700,13,0)</f>
        <v>1.8863000000000001</v>
      </c>
      <c r="K12" s="66">
        <f t="shared" si="3"/>
        <v>18</v>
      </c>
      <c r="L12" s="65">
        <f>VLOOKUP($A12,'Return Data'!$B$7:$R$2700,17,0)</f>
        <v>5.9911000000000003</v>
      </c>
      <c r="M12" s="66">
        <f t="shared" si="5"/>
        <v>12</v>
      </c>
      <c r="N12" s="65">
        <f>VLOOKUP($A12,'Return Data'!$B$7:$R$2700,14,0)</f>
        <v>1.6787000000000001</v>
      </c>
      <c r="O12" s="66">
        <f t="shared" si="6"/>
        <v>11</v>
      </c>
      <c r="P12" s="65">
        <f>VLOOKUP($A12,'Return Data'!$B$7:$R$2700,15,0)</f>
        <v>8.9186999999999994</v>
      </c>
      <c r="Q12" s="66">
        <f>RANK(P12,P$8:P$34,0)</f>
        <v>8</v>
      </c>
      <c r="R12" s="65">
        <f>VLOOKUP($A12,'Return Data'!$B$7:$R$2700,16,0)</f>
        <v>16.451499999999999</v>
      </c>
      <c r="S12" s="67">
        <f t="shared" si="4"/>
        <v>7</v>
      </c>
    </row>
    <row r="13" spans="1:20" x14ac:dyDescent="0.3">
      <c r="A13" s="63" t="s">
        <v>928</v>
      </c>
      <c r="B13" s="64">
        <f>VLOOKUP($A13,'Return Data'!$B$7:$R$2700,3,0)</f>
        <v>44118</v>
      </c>
      <c r="C13" s="65">
        <f>VLOOKUP($A13,'Return Data'!$B$7:$R$2700,4,0)</f>
        <v>33.116999999999997</v>
      </c>
      <c r="D13" s="65">
        <f>VLOOKUP($A13,'Return Data'!$B$7:$R$2700,10,0)</f>
        <v>12.4975</v>
      </c>
      <c r="E13" s="66">
        <f t="shared" si="0"/>
        <v>9</v>
      </c>
      <c r="F13" s="65">
        <f>VLOOKUP($A13,'Return Data'!$B$7:$R$2700,11,0)</f>
        <v>27.633299999999998</v>
      </c>
      <c r="G13" s="66">
        <f t="shared" si="1"/>
        <v>16</v>
      </c>
      <c r="H13" s="65">
        <f>VLOOKUP($A13,'Return Data'!$B$7:$R$2700,12,0)</f>
        <v>-1.2170000000000001</v>
      </c>
      <c r="I13" s="66">
        <f t="shared" si="2"/>
        <v>8</v>
      </c>
      <c r="J13" s="65">
        <f>VLOOKUP($A13,'Return Data'!$B$7:$R$2700,13,0)</f>
        <v>6.3555999999999999</v>
      </c>
      <c r="K13" s="66">
        <f t="shared" si="3"/>
        <v>10</v>
      </c>
      <c r="L13" s="65">
        <f>VLOOKUP($A13,'Return Data'!$B$7:$R$2700,17,0)</f>
        <v>8.0123999999999995</v>
      </c>
      <c r="M13" s="66">
        <f t="shared" si="5"/>
        <v>5</v>
      </c>
      <c r="N13" s="65">
        <f>VLOOKUP($A13,'Return Data'!$B$7:$R$2700,14,0)</f>
        <v>4.6386000000000003</v>
      </c>
      <c r="O13" s="66">
        <f t="shared" si="6"/>
        <v>3</v>
      </c>
      <c r="P13" s="65">
        <f>VLOOKUP($A13,'Return Data'!$B$7:$R$2700,15,0)</f>
        <v>8.0945</v>
      </c>
      <c r="Q13" s="66">
        <f>RANK(P13,P$8:P$34,0)</f>
        <v>10</v>
      </c>
      <c r="R13" s="65">
        <f>VLOOKUP($A13,'Return Data'!$B$7:$R$2700,16,0)</f>
        <v>9.3879000000000001</v>
      </c>
      <c r="S13" s="67">
        <f t="shared" si="4"/>
        <v>20</v>
      </c>
    </row>
    <row r="14" spans="1:20" x14ac:dyDescent="0.3">
      <c r="A14" s="63" t="s">
        <v>930</v>
      </c>
      <c r="B14" s="64">
        <f>VLOOKUP($A14,'Return Data'!$B$7:$R$2700,3,0)</f>
        <v>44118</v>
      </c>
      <c r="C14" s="65">
        <f>VLOOKUP($A14,'Return Data'!$B$7:$R$2700,4,0)</f>
        <v>15.0784</v>
      </c>
      <c r="D14" s="65">
        <f>VLOOKUP($A14,'Return Data'!$B$7:$R$2700,10,0)</f>
        <v>11.821899999999999</v>
      </c>
      <c r="E14" s="66">
        <f t="shared" si="0"/>
        <v>14</v>
      </c>
      <c r="F14" s="65">
        <f>VLOOKUP($A14,'Return Data'!$B$7:$R$2700,11,0)</f>
        <v>29.7759</v>
      </c>
      <c r="G14" s="66">
        <f t="shared" si="1"/>
        <v>12</v>
      </c>
      <c r="H14" s="65">
        <f>VLOOKUP($A14,'Return Data'!$B$7:$R$2700,12,0)</f>
        <v>-6.5606999999999998</v>
      </c>
      <c r="I14" s="66">
        <f t="shared" si="2"/>
        <v>18</v>
      </c>
      <c r="J14" s="65">
        <f>VLOOKUP($A14,'Return Data'!$B$7:$R$2700,13,0)</f>
        <v>0.35010000000000002</v>
      </c>
      <c r="K14" s="66">
        <f t="shared" si="3"/>
        <v>20</v>
      </c>
      <c r="L14" s="65">
        <f>VLOOKUP($A14,'Return Data'!$B$7:$R$2700,17,0)</f>
        <v>5.9882</v>
      </c>
      <c r="M14" s="66">
        <f t="shared" si="5"/>
        <v>13</v>
      </c>
      <c r="N14" s="65">
        <f>VLOOKUP($A14,'Return Data'!$B$7:$R$2700,14,0)</f>
        <v>1.0459000000000001</v>
      </c>
      <c r="O14" s="66">
        <f t="shared" si="6"/>
        <v>14</v>
      </c>
      <c r="P14" s="65"/>
      <c r="Q14" s="66"/>
      <c r="R14" s="65">
        <f>VLOOKUP($A14,'Return Data'!$B$7:$R$2700,16,0)</f>
        <v>8.8221000000000007</v>
      </c>
      <c r="S14" s="67">
        <f t="shared" si="4"/>
        <v>23</v>
      </c>
    </row>
    <row r="15" spans="1:20" x14ac:dyDescent="0.3">
      <c r="A15" s="63" t="s">
        <v>931</v>
      </c>
      <c r="B15" s="64">
        <f>VLOOKUP($A15,'Return Data'!$B$7:$R$2700,3,0)</f>
        <v>44118</v>
      </c>
      <c r="C15" s="65">
        <f>VLOOKUP($A15,'Return Data'!$B$7:$R$2700,4,0)</f>
        <v>72.923699999999997</v>
      </c>
      <c r="D15" s="65">
        <f>VLOOKUP($A15,'Return Data'!$B$7:$R$2700,10,0)</f>
        <v>11.8446</v>
      </c>
      <c r="E15" s="66">
        <f t="shared" si="0"/>
        <v>13</v>
      </c>
      <c r="F15" s="65">
        <f>VLOOKUP($A15,'Return Data'!$B$7:$R$2700,11,0)</f>
        <v>30.4756</v>
      </c>
      <c r="G15" s="66">
        <f t="shared" si="1"/>
        <v>6</v>
      </c>
      <c r="H15" s="65">
        <f>VLOOKUP($A15,'Return Data'!$B$7:$R$2700,12,0)</f>
        <v>-11.018000000000001</v>
      </c>
      <c r="I15" s="66">
        <f t="shared" si="2"/>
        <v>24</v>
      </c>
      <c r="J15" s="65">
        <f>VLOOKUP($A15,'Return Data'!$B$7:$R$2700,13,0)</f>
        <v>-3.7378</v>
      </c>
      <c r="K15" s="66">
        <f t="shared" si="3"/>
        <v>24</v>
      </c>
      <c r="L15" s="65">
        <f>VLOOKUP($A15,'Return Data'!$B$7:$R$2700,17,0)</f>
        <v>-0.73309999999999997</v>
      </c>
      <c r="M15" s="66">
        <f t="shared" si="5"/>
        <v>22</v>
      </c>
      <c r="N15" s="65">
        <f>VLOOKUP($A15,'Return Data'!$B$7:$R$2700,14,0)</f>
        <v>-1.8566</v>
      </c>
      <c r="O15" s="66">
        <f t="shared" si="6"/>
        <v>20</v>
      </c>
      <c r="P15" s="65">
        <f>VLOOKUP($A15,'Return Data'!$B$7:$R$2700,15,0)</f>
        <v>3.2854999999999999</v>
      </c>
      <c r="Q15" s="66">
        <f>RANK(P15,P$8:P$34,0)</f>
        <v>21</v>
      </c>
      <c r="R15" s="65">
        <f>VLOOKUP($A15,'Return Data'!$B$7:$R$2700,16,0)</f>
        <v>13.5548</v>
      </c>
      <c r="S15" s="67">
        <f t="shared" si="4"/>
        <v>9</v>
      </c>
    </row>
    <row r="16" spans="1:20" x14ac:dyDescent="0.3">
      <c r="A16" s="63" t="s">
        <v>934</v>
      </c>
      <c r="B16" s="64">
        <f>VLOOKUP($A16,'Return Data'!$B$7:$R$2700,3,0)</f>
        <v>44118</v>
      </c>
      <c r="C16" s="65">
        <f>VLOOKUP($A16,'Return Data'!$B$7:$R$2700,4,0)</f>
        <v>145.329684338851</v>
      </c>
      <c r="D16" s="65">
        <f>VLOOKUP($A16,'Return Data'!$B$7:$R$2700,10,0)</f>
        <v>9.5655000000000001</v>
      </c>
      <c r="E16" s="66">
        <f t="shared" si="0"/>
        <v>22</v>
      </c>
      <c r="F16" s="65">
        <f>VLOOKUP($A16,'Return Data'!$B$7:$R$2700,11,0)</f>
        <v>27.402899999999999</v>
      </c>
      <c r="G16" s="66">
        <f t="shared" si="1"/>
        <v>19</v>
      </c>
      <c r="H16" s="65">
        <f>VLOOKUP($A16,'Return Data'!$B$7:$R$2700,12,0)</f>
        <v>-8.8604000000000003</v>
      </c>
      <c r="I16" s="66">
        <f t="shared" si="2"/>
        <v>21</v>
      </c>
      <c r="J16" s="65">
        <f>VLOOKUP($A16,'Return Data'!$B$7:$R$2700,13,0)</f>
        <v>4.5499999999999999E-2</v>
      </c>
      <c r="K16" s="66">
        <f t="shared" si="3"/>
        <v>21</v>
      </c>
      <c r="L16" s="65">
        <f>VLOOKUP($A16,'Return Data'!$B$7:$R$2700,17,0)</f>
        <v>1.9613</v>
      </c>
      <c r="M16" s="66">
        <f t="shared" si="5"/>
        <v>19</v>
      </c>
      <c r="N16" s="65">
        <f>VLOOKUP($A16,'Return Data'!$B$7:$R$2700,14,0)</f>
        <v>0.82110000000000005</v>
      </c>
      <c r="O16" s="66">
        <f t="shared" si="6"/>
        <v>15</v>
      </c>
      <c r="P16" s="65">
        <f>VLOOKUP($A16,'Return Data'!$B$7:$R$2700,15,0)</f>
        <v>4.6256000000000004</v>
      </c>
      <c r="Q16" s="66">
        <f>RANK(P16,P$8:P$34,0)</f>
        <v>18</v>
      </c>
      <c r="R16" s="65">
        <f>VLOOKUP($A16,'Return Data'!$B$7:$R$2700,16,0)</f>
        <v>10.5556</v>
      </c>
      <c r="S16" s="67">
        <f t="shared" si="4"/>
        <v>15</v>
      </c>
    </row>
    <row r="17" spans="1:19" x14ac:dyDescent="0.3">
      <c r="A17" s="63" t="s">
        <v>936</v>
      </c>
      <c r="B17" s="64">
        <f>VLOOKUP($A17,'Return Data'!$B$7:$R$2700,3,0)</f>
        <v>44118</v>
      </c>
      <c r="C17" s="65">
        <f>VLOOKUP($A17,'Return Data'!$B$7:$R$2700,4,0)</f>
        <v>10.1701</v>
      </c>
      <c r="D17" s="65">
        <f>VLOOKUP($A17,'Return Data'!$B$7:$R$2700,10,0)</f>
        <v>11.6036</v>
      </c>
      <c r="E17" s="66">
        <f t="shared" si="0"/>
        <v>15</v>
      </c>
      <c r="F17" s="65">
        <f>VLOOKUP($A17,'Return Data'!$B$7:$R$2700,11,0)</f>
        <v>26.245699999999999</v>
      </c>
      <c r="G17" s="66">
        <f t="shared" si="1"/>
        <v>22</v>
      </c>
      <c r="H17" s="65">
        <f>VLOOKUP($A17,'Return Data'!$B$7:$R$2700,12,0)</f>
        <v>-5.0446</v>
      </c>
      <c r="I17" s="66">
        <f t="shared" si="2"/>
        <v>14</v>
      </c>
      <c r="J17" s="65">
        <f>VLOOKUP($A17,'Return Data'!$B$7:$R$2700,13,0)</f>
        <v>4.2423999999999999</v>
      </c>
      <c r="K17" s="66">
        <f t="shared" si="3"/>
        <v>14</v>
      </c>
      <c r="L17" s="65"/>
      <c r="M17" s="66"/>
      <c r="N17" s="65"/>
      <c r="O17" s="66"/>
      <c r="P17" s="65"/>
      <c r="Q17" s="66"/>
      <c r="R17" s="65">
        <f>VLOOKUP($A17,'Return Data'!$B$7:$R$2700,16,0)</f>
        <v>1.0935999999999999</v>
      </c>
      <c r="S17" s="67">
        <f t="shared" si="4"/>
        <v>25</v>
      </c>
    </row>
    <row r="18" spans="1:19" x14ac:dyDescent="0.3">
      <c r="A18" s="63" t="s">
        <v>937</v>
      </c>
      <c r="B18" s="64">
        <f>VLOOKUP($A18,'Return Data'!$B$7:$R$2700,3,0)</f>
        <v>44118</v>
      </c>
      <c r="C18" s="65">
        <f>VLOOKUP($A18,'Return Data'!$B$7:$R$2700,4,0)</f>
        <v>302.12</v>
      </c>
      <c r="D18" s="65">
        <f>VLOOKUP($A18,'Return Data'!$B$7:$R$2700,10,0)</f>
        <v>6.4589999999999996</v>
      </c>
      <c r="E18" s="66">
        <f t="shared" si="0"/>
        <v>26</v>
      </c>
      <c r="F18" s="65">
        <f>VLOOKUP($A18,'Return Data'!$B$7:$R$2700,11,0)</f>
        <v>22.4894</v>
      </c>
      <c r="G18" s="66">
        <f t="shared" si="1"/>
        <v>26</v>
      </c>
      <c r="H18" s="65">
        <f>VLOOKUP($A18,'Return Data'!$B$7:$R$2700,12,0)</f>
        <v>-11.1934</v>
      </c>
      <c r="I18" s="66">
        <f t="shared" si="2"/>
        <v>25</v>
      </c>
      <c r="J18" s="65">
        <f>VLOOKUP($A18,'Return Data'!$B$7:$R$2700,13,0)</f>
        <v>-3.0392999999999999</v>
      </c>
      <c r="K18" s="66">
        <f t="shared" si="3"/>
        <v>23</v>
      </c>
      <c r="L18" s="65">
        <f>VLOOKUP($A18,'Return Data'!$B$7:$R$2700,17,0)</f>
        <v>-0.16930000000000001</v>
      </c>
      <c r="M18" s="66">
        <f t="shared" ref="M18:M23" si="7">RANK(L18,L$8:L$34,0)</f>
        <v>21</v>
      </c>
      <c r="N18" s="65">
        <f>VLOOKUP($A18,'Return Data'!$B$7:$R$2700,14,0)</f>
        <v>-1.3960999999999999</v>
      </c>
      <c r="O18" s="66">
        <f t="shared" ref="O18:O23" si="8">RANK(N18,N$8:N$34,0)</f>
        <v>18</v>
      </c>
      <c r="P18" s="65">
        <f>VLOOKUP($A18,'Return Data'!$B$7:$R$2700,15,0)</f>
        <v>5.8262999999999998</v>
      </c>
      <c r="Q18" s="66">
        <f t="shared" ref="Q18:Q23" si="9">RANK(P18,P$8:P$34,0)</f>
        <v>17</v>
      </c>
      <c r="R18" s="65">
        <f>VLOOKUP($A18,'Return Data'!$B$7:$R$2700,16,0)</f>
        <v>16.5276</v>
      </c>
      <c r="S18" s="67">
        <f t="shared" si="4"/>
        <v>6</v>
      </c>
    </row>
    <row r="19" spans="1:19" x14ac:dyDescent="0.3">
      <c r="A19" s="63" t="s">
        <v>940</v>
      </c>
      <c r="B19" s="64">
        <f>VLOOKUP($A19,'Return Data'!$B$7:$R$2700,3,0)</f>
        <v>44118</v>
      </c>
      <c r="C19" s="65">
        <f>VLOOKUP($A19,'Return Data'!$B$7:$R$2700,4,0)</f>
        <v>44.3</v>
      </c>
      <c r="D19" s="65">
        <f>VLOOKUP($A19,'Return Data'!$B$7:$R$2700,10,0)</f>
        <v>14.1753</v>
      </c>
      <c r="E19" s="66">
        <f t="shared" si="0"/>
        <v>4</v>
      </c>
      <c r="F19" s="65">
        <f>VLOOKUP($A19,'Return Data'!$B$7:$R$2700,11,0)</f>
        <v>30.9102</v>
      </c>
      <c r="G19" s="66">
        <f t="shared" si="1"/>
        <v>4</v>
      </c>
      <c r="H19" s="65">
        <f>VLOOKUP($A19,'Return Data'!$B$7:$R$2700,12,0)</f>
        <v>-5.5034000000000001</v>
      </c>
      <c r="I19" s="66">
        <f t="shared" si="2"/>
        <v>15</v>
      </c>
      <c r="J19" s="65">
        <f>VLOOKUP($A19,'Return Data'!$B$7:$R$2700,13,0)</f>
        <v>3.7471000000000001</v>
      </c>
      <c r="K19" s="66">
        <f t="shared" si="3"/>
        <v>15</v>
      </c>
      <c r="L19" s="65">
        <f>VLOOKUP($A19,'Return Data'!$B$7:$R$2700,17,0)</f>
        <v>2.8734999999999999</v>
      </c>
      <c r="M19" s="66">
        <f t="shared" si="7"/>
        <v>18</v>
      </c>
      <c r="N19" s="65">
        <f>VLOOKUP($A19,'Return Data'!$B$7:$R$2700,14,0)</f>
        <v>0.38519999999999999</v>
      </c>
      <c r="O19" s="66">
        <f t="shared" si="8"/>
        <v>16</v>
      </c>
      <c r="P19" s="65">
        <f>VLOOKUP($A19,'Return Data'!$B$7:$R$2700,15,0)</f>
        <v>7.9913999999999996</v>
      </c>
      <c r="Q19" s="66">
        <f t="shared" si="9"/>
        <v>11</v>
      </c>
      <c r="R19" s="65">
        <f>VLOOKUP($A19,'Return Data'!$B$7:$R$2700,16,0)</f>
        <v>10.2934</v>
      </c>
      <c r="S19" s="67">
        <f t="shared" si="4"/>
        <v>17</v>
      </c>
    </row>
    <row r="20" spans="1:19" x14ac:dyDescent="0.3">
      <c r="A20" s="63" t="s">
        <v>941</v>
      </c>
      <c r="B20" s="64">
        <f>VLOOKUP($A20,'Return Data'!$B$7:$R$2700,3,0)</f>
        <v>44118</v>
      </c>
      <c r="C20" s="65">
        <f>VLOOKUP($A20,'Return Data'!$B$7:$R$2700,4,0)</f>
        <v>36.11</v>
      </c>
      <c r="D20" s="65">
        <f>VLOOKUP($A20,'Return Data'!$B$7:$R$2700,10,0)</f>
        <v>12.3872</v>
      </c>
      <c r="E20" s="66">
        <f t="shared" si="0"/>
        <v>10</v>
      </c>
      <c r="F20" s="65">
        <f>VLOOKUP($A20,'Return Data'!$B$7:$R$2700,11,0)</f>
        <v>27.4621</v>
      </c>
      <c r="G20" s="66">
        <f t="shared" si="1"/>
        <v>18</v>
      </c>
      <c r="H20" s="65">
        <f>VLOOKUP($A20,'Return Data'!$B$7:$R$2700,12,0)</f>
        <v>-1.9282999999999999</v>
      </c>
      <c r="I20" s="66">
        <f t="shared" si="2"/>
        <v>9</v>
      </c>
      <c r="J20" s="65">
        <f>VLOOKUP($A20,'Return Data'!$B$7:$R$2700,13,0)</f>
        <v>5.4306999999999999</v>
      </c>
      <c r="K20" s="66">
        <f t="shared" si="3"/>
        <v>12</v>
      </c>
      <c r="L20" s="65">
        <f>VLOOKUP($A20,'Return Data'!$B$7:$R$2700,17,0)</f>
        <v>7.3948999999999998</v>
      </c>
      <c r="M20" s="66">
        <f t="shared" si="7"/>
        <v>7</v>
      </c>
      <c r="N20" s="65">
        <f>VLOOKUP($A20,'Return Data'!$B$7:$R$2700,14,0)</f>
        <v>5.0839999999999996</v>
      </c>
      <c r="O20" s="66">
        <f t="shared" si="8"/>
        <v>2</v>
      </c>
      <c r="P20" s="65">
        <f>VLOOKUP($A20,'Return Data'!$B$7:$R$2700,15,0)</f>
        <v>9.5541999999999998</v>
      </c>
      <c r="Q20" s="66">
        <f t="shared" si="9"/>
        <v>6</v>
      </c>
      <c r="R20" s="65">
        <f>VLOOKUP($A20,'Return Data'!$B$7:$R$2700,16,0)</f>
        <v>10.2226</v>
      </c>
      <c r="S20" s="67">
        <f t="shared" si="4"/>
        <v>18</v>
      </c>
    </row>
    <row r="21" spans="1:19" x14ac:dyDescent="0.3">
      <c r="A21" s="63" t="s">
        <v>943</v>
      </c>
      <c r="B21" s="64">
        <f>VLOOKUP($A21,'Return Data'!$B$7:$R$2700,3,0)</f>
        <v>44118</v>
      </c>
      <c r="C21" s="65">
        <f>VLOOKUP($A21,'Return Data'!$B$7:$R$2700,4,0)</f>
        <v>128.63999999999999</v>
      </c>
      <c r="D21" s="65">
        <f>VLOOKUP($A21,'Return Data'!$B$7:$R$2700,10,0)</f>
        <v>9.9121000000000006</v>
      </c>
      <c r="E21" s="66">
        <f t="shared" si="0"/>
        <v>21</v>
      </c>
      <c r="F21" s="65">
        <f>VLOOKUP($A21,'Return Data'!$B$7:$R$2700,11,0)</f>
        <v>30.3079</v>
      </c>
      <c r="G21" s="66">
        <f t="shared" si="1"/>
        <v>7</v>
      </c>
      <c r="H21" s="65">
        <f>VLOOKUP($A21,'Return Data'!$B$7:$R$2700,12,0)</f>
        <v>-2.1078999999999999</v>
      </c>
      <c r="I21" s="66">
        <f t="shared" si="2"/>
        <v>10</v>
      </c>
      <c r="J21" s="65">
        <f>VLOOKUP($A21,'Return Data'!$B$7:$R$2700,13,0)</f>
        <v>10.154</v>
      </c>
      <c r="K21" s="66">
        <f t="shared" si="3"/>
        <v>6</v>
      </c>
      <c r="L21" s="65">
        <f>VLOOKUP($A21,'Return Data'!$B$7:$R$2700,17,0)</f>
        <v>10.125400000000001</v>
      </c>
      <c r="M21" s="66">
        <f t="shared" si="7"/>
        <v>3</v>
      </c>
      <c r="N21" s="65">
        <f>VLOOKUP($A21,'Return Data'!$B$7:$R$2700,14,0)</f>
        <v>4.1048999999999998</v>
      </c>
      <c r="O21" s="66">
        <f t="shared" si="8"/>
        <v>6</v>
      </c>
      <c r="P21" s="65">
        <f>VLOOKUP($A21,'Return Data'!$B$7:$R$2700,15,0)</f>
        <v>9.4580000000000002</v>
      </c>
      <c r="Q21" s="66">
        <f t="shared" si="9"/>
        <v>7</v>
      </c>
      <c r="R21" s="65">
        <f>VLOOKUP($A21,'Return Data'!$B$7:$R$2700,16,0)</f>
        <v>17.1861</v>
      </c>
      <c r="S21" s="67">
        <f t="shared" si="4"/>
        <v>3</v>
      </c>
    </row>
    <row r="22" spans="1:19" x14ac:dyDescent="0.3">
      <c r="A22" s="63" t="s">
        <v>946</v>
      </c>
      <c r="B22" s="64">
        <f>VLOOKUP($A22,'Return Data'!$B$7:$R$2700,3,0)</f>
        <v>44118</v>
      </c>
      <c r="C22" s="65">
        <f>VLOOKUP($A22,'Return Data'!$B$7:$R$2700,4,0)</f>
        <v>49.386000000000003</v>
      </c>
      <c r="D22" s="65">
        <f>VLOOKUP($A22,'Return Data'!$B$7:$R$2700,10,0)</f>
        <v>14.8271</v>
      </c>
      <c r="E22" s="66">
        <f t="shared" si="0"/>
        <v>1</v>
      </c>
      <c r="F22" s="65">
        <f>VLOOKUP($A22,'Return Data'!$B$7:$R$2700,11,0)</f>
        <v>30.536799999999999</v>
      </c>
      <c r="G22" s="66">
        <f t="shared" si="1"/>
        <v>5</v>
      </c>
      <c r="H22" s="65">
        <f>VLOOKUP($A22,'Return Data'!$B$7:$R$2700,12,0)</f>
        <v>-0.28270000000000001</v>
      </c>
      <c r="I22" s="66">
        <f t="shared" si="2"/>
        <v>7</v>
      </c>
      <c r="J22" s="65">
        <f>VLOOKUP($A22,'Return Data'!$B$7:$R$2700,13,0)</f>
        <v>9.2200000000000006</v>
      </c>
      <c r="K22" s="66">
        <f t="shared" si="3"/>
        <v>7</v>
      </c>
      <c r="L22" s="65">
        <f>VLOOKUP($A22,'Return Data'!$B$7:$R$2700,17,0)</f>
        <v>5.8864000000000001</v>
      </c>
      <c r="M22" s="66">
        <f t="shared" si="7"/>
        <v>14</v>
      </c>
      <c r="N22" s="65">
        <f>VLOOKUP($A22,'Return Data'!$B$7:$R$2700,14,0)</f>
        <v>1.0891999999999999</v>
      </c>
      <c r="O22" s="66">
        <f t="shared" si="8"/>
        <v>13</v>
      </c>
      <c r="P22" s="65">
        <f>VLOOKUP($A22,'Return Data'!$B$7:$R$2700,15,0)</f>
        <v>7.0453000000000001</v>
      </c>
      <c r="Q22" s="66">
        <f t="shared" si="9"/>
        <v>15</v>
      </c>
      <c r="R22" s="65">
        <f>VLOOKUP($A22,'Return Data'!$B$7:$R$2700,16,0)</f>
        <v>11.722200000000001</v>
      </c>
      <c r="S22" s="67">
        <f t="shared" si="4"/>
        <v>13</v>
      </c>
    </row>
    <row r="23" spans="1:19" x14ac:dyDescent="0.3">
      <c r="A23" s="63" t="s">
        <v>948</v>
      </c>
      <c r="B23" s="64">
        <f>VLOOKUP($A23,'Return Data'!$B$7:$R$2700,3,0)</f>
        <v>44118</v>
      </c>
      <c r="C23" s="65">
        <f>VLOOKUP($A23,'Return Data'!$B$7:$R$2700,4,0)</f>
        <v>15.7981</v>
      </c>
      <c r="D23" s="65">
        <f>VLOOKUP($A23,'Return Data'!$B$7:$R$2700,10,0)</f>
        <v>12.669700000000001</v>
      </c>
      <c r="E23" s="66">
        <f t="shared" si="0"/>
        <v>7</v>
      </c>
      <c r="F23" s="65">
        <f>VLOOKUP($A23,'Return Data'!$B$7:$R$2700,11,0)</f>
        <v>27.238800000000001</v>
      </c>
      <c r="G23" s="66">
        <f t="shared" si="1"/>
        <v>20</v>
      </c>
      <c r="H23" s="65">
        <f>VLOOKUP($A23,'Return Data'!$B$7:$R$2700,12,0)</f>
        <v>-4.0708000000000002</v>
      </c>
      <c r="I23" s="66">
        <f t="shared" si="2"/>
        <v>13</v>
      </c>
      <c r="J23" s="65">
        <f>VLOOKUP($A23,'Return Data'!$B$7:$R$2700,13,0)</f>
        <v>4.7084999999999999</v>
      </c>
      <c r="K23" s="66">
        <f t="shared" si="3"/>
        <v>13</v>
      </c>
      <c r="L23" s="65">
        <f>VLOOKUP($A23,'Return Data'!$B$7:$R$2700,17,0)</f>
        <v>7.9684999999999997</v>
      </c>
      <c r="M23" s="66">
        <f t="shared" si="7"/>
        <v>6</v>
      </c>
      <c r="N23" s="65">
        <f>VLOOKUP($A23,'Return Data'!$B$7:$R$2700,14,0)</f>
        <v>3.4714999999999998</v>
      </c>
      <c r="O23" s="66">
        <f t="shared" si="8"/>
        <v>8</v>
      </c>
      <c r="P23" s="65">
        <f>VLOOKUP($A23,'Return Data'!$B$7:$R$2700,15,0)</f>
        <v>10.0952</v>
      </c>
      <c r="Q23" s="66">
        <f t="shared" si="9"/>
        <v>3</v>
      </c>
      <c r="R23" s="65">
        <f>VLOOKUP($A23,'Return Data'!$B$7:$R$2700,16,0)</f>
        <v>8.4486000000000008</v>
      </c>
      <c r="S23" s="67">
        <f t="shared" si="4"/>
        <v>24</v>
      </c>
    </row>
    <row r="24" spans="1:19" x14ac:dyDescent="0.3">
      <c r="A24" s="63" t="s">
        <v>950</v>
      </c>
      <c r="B24" s="64">
        <f>VLOOKUP($A24,'Return Data'!$B$7:$R$2700,3,0)</f>
        <v>44118</v>
      </c>
      <c r="C24" s="65">
        <f>VLOOKUP($A24,'Return Data'!$B$7:$R$2700,4,0)</f>
        <v>10.0761</v>
      </c>
      <c r="D24" s="65">
        <f>VLOOKUP($A24,'Return Data'!$B$7:$R$2700,10,0)</f>
        <v>11.0265</v>
      </c>
      <c r="E24" s="66">
        <f t="shared" si="0"/>
        <v>16</v>
      </c>
      <c r="F24" s="65">
        <f>VLOOKUP($A24,'Return Data'!$B$7:$R$2700,11,0)</f>
        <v>27.8401</v>
      </c>
      <c r="G24" s="66">
        <f t="shared" ref="G24" si="10">RANK(F24,F$8:F$34,0)</f>
        <v>15</v>
      </c>
      <c r="H24" s="65"/>
      <c r="I24" s="66"/>
      <c r="J24" s="65"/>
      <c r="K24" s="66"/>
      <c r="L24" s="65"/>
      <c r="M24" s="66"/>
      <c r="N24" s="65"/>
      <c r="O24" s="66"/>
      <c r="P24" s="65"/>
      <c r="Q24" s="66"/>
      <c r="R24" s="65">
        <f>VLOOKUP($A24,'Return Data'!$B$7:$R$2700,16,0)</f>
        <v>0.76100000000000001</v>
      </c>
      <c r="S24" s="67">
        <f t="shared" si="4"/>
        <v>26</v>
      </c>
    </row>
    <row r="25" spans="1:19" x14ac:dyDescent="0.3">
      <c r="A25" s="63" t="s">
        <v>952</v>
      </c>
      <c r="B25" s="64">
        <f>VLOOKUP($A25,'Return Data'!$B$7:$R$2700,3,0)</f>
        <v>44118</v>
      </c>
      <c r="C25" s="65">
        <f>VLOOKUP($A25,'Return Data'!$B$7:$R$2700,4,0)</f>
        <v>59.723999999999997</v>
      </c>
      <c r="D25" s="65">
        <f>VLOOKUP($A25,'Return Data'!$B$7:$R$2700,10,0)</f>
        <v>12.5891</v>
      </c>
      <c r="E25" s="66">
        <f t="shared" si="0"/>
        <v>8</v>
      </c>
      <c r="F25" s="65">
        <f>VLOOKUP($A25,'Return Data'!$B$7:$R$2700,11,0)</f>
        <v>33.985399999999998</v>
      </c>
      <c r="G25" s="66">
        <f t="shared" ref="G25:G34" si="11">RANK(F25,F$8:F$34,0)</f>
        <v>3</v>
      </c>
      <c r="H25" s="65">
        <f>VLOOKUP($A25,'Return Data'!$B$7:$R$2700,12,0)</f>
        <v>0.91239999999999999</v>
      </c>
      <c r="I25" s="66">
        <f>RANK(H25,H$8:H$34,0)</f>
        <v>4</v>
      </c>
      <c r="J25" s="65">
        <f>VLOOKUP($A25,'Return Data'!$B$7:$R$2700,13,0)</f>
        <v>14.37</v>
      </c>
      <c r="K25" s="66">
        <f>RANK(J25,J$8:J$34,0)</f>
        <v>1</v>
      </c>
      <c r="L25" s="65">
        <f>VLOOKUP($A25,'Return Data'!$B$7:$R$2700,17,0)</f>
        <v>12.407</v>
      </c>
      <c r="M25" s="66">
        <f>RANK(L25,L$8:L$34,0)</f>
        <v>1</v>
      </c>
      <c r="N25" s="65">
        <f>VLOOKUP($A25,'Return Data'!$B$7:$R$2700,14,0)</f>
        <v>6.7126000000000001</v>
      </c>
      <c r="O25" s="66">
        <f>RANK(N25,N$8:N$34,0)</f>
        <v>1</v>
      </c>
      <c r="P25" s="65">
        <f>VLOOKUP($A25,'Return Data'!$B$7:$R$2700,15,0)</f>
        <v>14.110200000000001</v>
      </c>
      <c r="Q25" s="66">
        <f>RANK(P25,P$8:P$34,0)</f>
        <v>1</v>
      </c>
      <c r="R25" s="65">
        <f>VLOOKUP($A25,'Return Data'!$B$7:$R$2700,16,0)</f>
        <v>18.999500000000001</v>
      </c>
      <c r="S25" s="67">
        <f t="shared" si="4"/>
        <v>2</v>
      </c>
    </row>
    <row r="26" spans="1:19" x14ac:dyDescent="0.3">
      <c r="A26" s="63" t="s">
        <v>954</v>
      </c>
      <c r="B26" s="64">
        <f>VLOOKUP($A26,'Return Data'!$B$7:$R$2700,3,0)</f>
        <v>44118</v>
      </c>
      <c r="C26" s="65">
        <f>VLOOKUP($A26,'Return Data'!$B$7:$R$2700,4,0)</f>
        <v>9.9741</v>
      </c>
      <c r="D26" s="65">
        <f>VLOOKUP($A26,'Return Data'!$B$7:$R$2700,10,0)</f>
        <v>7.8362999999999996</v>
      </c>
      <c r="E26" s="66">
        <f t="shared" si="0"/>
        <v>24</v>
      </c>
      <c r="F26" s="65">
        <f>VLOOKUP($A26,'Return Data'!$B$7:$R$2700,11,0)</f>
        <v>22.957899999999999</v>
      </c>
      <c r="G26" s="66">
        <f t="shared" si="11"/>
        <v>25</v>
      </c>
      <c r="H26" s="65">
        <f>VLOOKUP($A26,'Return Data'!$B$7:$R$2700,12,0)</f>
        <v>-8.9090000000000007</v>
      </c>
      <c r="I26" s="66">
        <f>RANK(H26,H$8:H$34,0)</f>
        <v>22</v>
      </c>
      <c r="J26" s="65"/>
      <c r="K26" s="66"/>
      <c r="L26" s="65"/>
      <c r="M26" s="66"/>
      <c r="N26" s="65"/>
      <c r="O26" s="66"/>
      <c r="P26" s="65"/>
      <c r="Q26" s="66"/>
      <c r="R26" s="65">
        <f>VLOOKUP($A26,'Return Data'!$B$7:$R$2700,16,0)</f>
        <v>-0.25900000000000001</v>
      </c>
      <c r="S26" s="67">
        <f t="shared" si="4"/>
        <v>27</v>
      </c>
    </row>
    <row r="27" spans="1:19" x14ac:dyDescent="0.3">
      <c r="A27" s="63" t="s">
        <v>955</v>
      </c>
      <c r="B27" s="64">
        <f>VLOOKUP($A27,'Return Data'!$B$7:$R$2700,3,0)</f>
        <v>44118</v>
      </c>
      <c r="C27" s="65">
        <f>VLOOKUP($A27,'Return Data'!$B$7:$R$2700,4,0)</f>
        <v>518.1019</v>
      </c>
      <c r="D27" s="65">
        <f>VLOOKUP($A27,'Return Data'!$B$7:$R$2700,10,0)</f>
        <v>12.303699999999999</v>
      </c>
      <c r="E27" s="66">
        <f t="shared" si="0"/>
        <v>11</v>
      </c>
      <c r="F27" s="65">
        <f>VLOOKUP($A27,'Return Data'!$B$7:$R$2700,11,0)</f>
        <v>30.089400000000001</v>
      </c>
      <c r="G27" s="66">
        <f t="shared" si="11"/>
        <v>10</v>
      </c>
      <c r="H27" s="65">
        <f>VLOOKUP($A27,'Return Data'!$B$7:$R$2700,12,0)</f>
        <v>-6.7847999999999997</v>
      </c>
      <c r="I27" s="66">
        <f t="shared" ref="I27:I32" si="12">RANK(H27,H$8:H$34,0)</f>
        <v>19</v>
      </c>
      <c r="J27" s="65">
        <f>VLOOKUP($A27,'Return Data'!$B$7:$R$2700,13,0)</f>
        <v>2.8378000000000001</v>
      </c>
      <c r="K27" s="66">
        <f t="shared" ref="K27:K32" si="13">RANK(J27,J$8:J$34,0)</f>
        <v>17</v>
      </c>
      <c r="L27" s="65">
        <f>VLOOKUP($A27,'Return Data'!$B$7:$R$2700,17,0)</f>
        <v>3.4525999999999999</v>
      </c>
      <c r="M27" s="66">
        <f t="shared" ref="M27:M32" si="14">RANK(L27,L$8:L$34,0)</f>
        <v>17</v>
      </c>
      <c r="N27" s="65">
        <f>VLOOKUP($A27,'Return Data'!$B$7:$R$2700,14,0)</f>
        <v>-2.8386</v>
      </c>
      <c r="O27" s="66">
        <f t="shared" ref="O27:O32" si="15">RANK(N27,N$8:N$34,0)</f>
        <v>22</v>
      </c>
      <c r="P27" s="65">
        <f>VLOOKUP($A27,'Return Data'!$B$7:$R$2700,15,0)</f>
        <v>4.0148999999999999</v>
      </c>
      <c r="Q27" s="66">
        <f t="shared" ref="Q27:Q32" si="16">RANK(P27,P$8:P$34,0)</f>
        <v>19</v>
      </c>
      <c r="R27" s="65">
        <f>VLOOKUP($A27,'Return Data'!$B$7:$R$2700,16,0)</f>
        <v>17.079000000000001</v>
      </c>
      <c r="S27" s="67">
        <f t="shared" si="4"/>
        <v>4</v>
      </c>
    </row>
    <row r="28" spans="1:19" x14ac:dyDescent="0.3">
      <c r="A28" s="63" t="s">
        <v>957</v>
      </c>
      <c r="B28" s="64">
        <f>VLOOKUP($A28,'Return Data'!$B$7:$R$2700,3,0)</f>
        <v>44118</v>
      </c>
      <c r="C28" s="65">
        <f>VLOOKUP($A28,'Return Data'!$B$7:$R$2700,4,0)</f>
        <v>110.82</v>
      </c>
      <c r="D28" s="65">
        <f>VLOOKUP($A28,'Return Data'!$B$7:$R$2700,10,0)</f>
        <v>12.782400000000001</v>
      </c>
      <c r="E28" s="66">
        <f t="shared" si="0"/>
        <v>6</v>
      </c>
      <c r="F28" s="65">
        <f>VLOOKUP($A28,'Return Data'!$B$7:$R$2700,11,0)</f>
        <v>30.085699999999999</v>
      </c>
      <c r="G28" s="66">
        <f t="shared" si="11"/>
        <v>11</v>
      </c>
      <c r="H28" s="65">
        <f>VLOOKUP($A28,'Return Data'!$B$7:$R$2700,12,0)</f>
        <v>0.75460000000000005</v>
      </c>
      <c r="I28" s="66">
        <f t="shared" si="12"/>
        <v>5</v>
      </c>
      <c r="J28" s="65">
        <f>VLOOKUP($A28,'Return Data'!$B$7:$R$2700,13,0)</f>
        <v>10.1919</v>
      </c>
      <c r="K28" s="66">
        <f t="shared" si="13"/>
        <v>5</v>
      </c>
      <c r="L28" s="65">
        <f>VLOOKUP($A28,'Return Data'!$B$7:$R$2700,17,0)</f>
        <v>7.0609999999999999</v>
      </c>
      <c r="M28" s="66">
        <f t="shared" si="14"/>
        <v>8</v>
      </c>
      <c r="N28" s="65">
        <f>VLOOKUP($A28,'Return Data'!$B$7:$R$2700,14,0)</f>
        <v>1.2717000000000001</v>
      </c>
      <c r="O28" s="66">
        <f t="shared" si="15"/>
        <v>12</v>
      </c>
      <c r="P28" s="65">
        <f>VLOOKUP($A28,'Return Data'!$B$7:$R$2700,15,0)</f>
        <v>10.0783</v>
      </c>
      <c r="Q28" s="66">
        <f t="shared" si="16"/>
        <v>4</v>
      </c>
      <c r="R28" s="65">
        <f>VLOOKUP($A28,'Return Data'!$B$7:$R$2700,16,0)</f>
        <v>22.340800000000002</v>
      </c>
      <c r="S28" s="67">
        <f t="shared" si="4"/>
        <v>1</v>
      </c>
    </row>
    <row r="29" spans="1:19" x14ac:dyDescent="0.3">
      <c r="A29" s="63" t="s">
        <v>959</v>
      </c>
      <c r="B29" s="64">
        <f>VLOOKUP($A29,'Return Data'!$B$7:$R$2700,3,0)</f>
        <v>44118</v>
      </c>
      <c r="C29" s="65">
        <f>VLOOKUP($A29,'Return Data'!$B$7:$R$2700,4,0)</f>
        <v>39.837499999999999</v>
      </c>
      <c r="D29" s="65">
        <f>VLOOKUP($A29,'Return Data'!$B$7:$R$2700,10,0)</f>
        <v>0.89019999999999999</v>
      </c>
      <c r="E29" s="66">
        <f t="shared" si="0"/>
        <v>27</v>
      </c>
      <c r="F29" s="65">
        <f>VLOOKUP($A29,'Return Data'!$B$7:$R$2700,11,0)</f>
        <v>16.818000000000001</v>
      </c>
      <c r="G29" s="66">
        <f t="shared" si="11"/>
        <v>27</v>
      </c>
      <c r="H29" s="65">
        <f>VLOOKUP($A29,'Return Data'!$B$7:$R$2700,12,0)</f>
        <v>4.4088000000000003</v>
      </c>
      <c r="I29" s="66">
        <f t="shared" si="12"/>
        <v>1</v>
      </c>
      <c r="J29" s="65">
        <f>VLOOKUP($A29,'Return Data'!$B$7:$R$2700,13,0)</f>
        <v>12.347099999999999</v>
      </c>
      <c r="K29" s="66">
        <f t="shared" si="13"/>
        <v>3</v>
      </c>
      <c r="L29" s="65">
        <f>VLOOKUP($A29,'Return Data'!$B$7:$R$2700,17,0)</f>
        <v>6.7443999999999997</v>
      </c>
      <c r="M29" s="66">
        <f t="shared" si="14"/>
        <v>9</v>
      </c>
      <c r="N29" s="65">
        <f>VLOOKUP($A29,'Return Data'!$B$7:$R$2700,14,0)</f>
        <v>2.0548999999999999</v>
      </c>
      <c r="O29" s="66">
        <f t="shared" si="15"/>
        <v>10</v>
      </c>
      <c r="P29" s="65">
        <f>VLOOKUP($A29,'Return Data'!$B$7:$R$2700,15,0)</f>
        <v>9.7243999999999993</v>
      </c>
      <c r="Q29" s="66">
        <f t="shared" si="16"/>
        <v>5</v>
      </c>
      <c r="R29" s="65">
        <f>VLOOKUP($A29,'Return Data'!$B$7:$R$2700,16,0)</f>
        <v>10.4933</v>
      </c>
      <c r="S29" s="67">
        <f t="shared" si="4"/>
        <v>16</v>
      </c>
    </row>
    <row r="30" spans="1:19" x14ac:dyDescent="0.3">
      <c r="A30" s="63" t="s">
        <v>962</v>
      </c>
      <c r="B30" s="64">
        <f>VLOOKUP($A30,'Return Data'!$B$7:$R$2700,3,0)</f>
        <v>44118</v>
      </c>
      <c r="C30" s="65">
        <f>VLOOKUP($A30,'Return Data'!$B$7:$R$2700,4,0)</f>
        <v>331.15592768234802</v>
      </c>
      <c r="D30" s="65">
        <f>VLOOKUP($A30,'Return Data'!$B$7:$R$2700,10,0)</f>
        <v>10.429600000000001</v>
      </c>
      <c r="E30" s="66">
        <f t="shared" si="0"/>
        <v>18</v>
      </c>
      <c r="F30" s="65">
        <f>VLOOKUP($A30,'Return Data'!$B$7:$R$2700,11,0)</f>
        <v>27.902999999999999</v>
      </c>
      <c r="G30" s="66">
        <f t="shared" si="11"/>
        <v>14</v>
      </c>
      <c r="H30" s="65">
        <f>VLOOKUP($A30,'Return Data'!$B$7:$R$2700,12,0)</f>
        <v>-5.6162000000000001</v>
      </c>
      <c r="I30" s="66">
        <f t="shared" si="12"/>
        <v>16</v>
      </c>
      <c r="J30" s="65">
        <f>VLOOKUP($A30,'Return Data'!$B$7:$R$2700,13,0)</f>
        <v>3.1882999999999999</v>
      </c>
      <c r="K30" s="66">
        <f t="shared" si="13"/>
        <v>16</v>
      </c>
      <c r="L30" s="65">
        <f>VLOOKUP($A30,'Return Data'!$B$7:$R$2700,17,0)</f>
        <v>4.6360999999999999</v>
      </c>
      <c r="M30" s="66">
        <f t="shared" si="14"/>
        <v>16</v>
      </c>
      <c r="N30" s="65">
        <f>VLOOKUP($A30,'Return Data'!$B$7:$R$2700,14,0)</f>
        <v>2.5954999999999999</v>
      </c>
      <c r="O30" s="66">
        <f t="shared" si="15"/>
        <v>9</v>
      </c>
      <c r="P30" s="65">
        <f>VLOOKUP($A30,'Return Data'!$B$7:$R$2700,15,0)</f>
        <v>7.2016</v>
      </c>
      <c r="Q30" s="66">
        <f t="shared" si="16"/>
        <v>14</v>
      </c>
      <c r="R30" s="65">
        <f>VLOOKUP($A30,'Return Data'!$B$7:$R$2700,16,0)</f>
        <v>13.4975</v>
      </c>
      <c r="S30" s="67">
        <f t="shared" si="4"/>
        <v>10</v>
      </c>
    </row>
    <row r="31" spans="1:19" x14ac:dyDescent="0.3">
      <c r="A31" s="63" t="s">
        <v>963</v>
      </c>
      <c r="B31" s="64">
        <f>VLOOKUP($A31,'Return Data'!$B$7:$R$2700,3,0)</f>
        <v>44118</v>
      </c>
      <c r="C31" s="65">
        <f>VLOOKUP($A31,'Return Data'!$B$7:$R$2700,4,0)</f>
        <v>34.346899999999998</v>
      </c>
      <c r="D31" s="65">
        <f>VLOOKUP($A31,'Return Data'!$B$7:$R$2700,10,0)</f>
        <v>10.995900000000001</v>
      </c>
      <c r="E31" s="66">
        <f t="shared" si="0"/>
        <v>17</v>
      </c>
      <c r="F31" s="65">
        <f>VLOOKUP($A31,'Return Data'!$B$7:$R$2700,11,0)</f>
        <v>26.855499999999999</v>
      </c>
      <c r="G31" s="66">
        <f t="shared" si="11"/>
        <v>21</v>
      </c>
      <c r="H31" s="65">
        <f>VLOOKUP($A31,'Return Data'!$B$7:$R$2700,12,0)</f>
        <v>-8.1738999999999997</v>
      </c>
      <c r="I31" s="66">
        <f t="shared" si="12"/>
        <v>20</v>
      </c>
      <c r="J31" s="65">
        <f>VLOOKUP($A31,'Return Data'!$B$7:$R$2700,13,0)</f>
        <v>-1.2032</v>
      </c>
      <c r="K31" s="66">
        <f t="shared" si="13"/>
        <v>22</v>
      </c>
      <c r="L31" s="65">
        <f>VLOOKUP($A31,'Return Data'!$B$7:$R$2700,17,0)</f>
        <v>5.1742999999999997</v>
      </c>
      <c r="M31" s="66">
        <f t="shared" si="14"/>
        <v>15</v>
      </c>
      <c r="N31" s="65">
        <f>VLOOKUP($A31,'Return Data'!$B$7:$R$2700,14,0)</f>
        <v>3.4828999999999999</v>
      </c>
      <c r="O31" s="66">
        <f t="shared" si="15"/>
        <v>7</v>
      </c>
      <c r="P31" s="65">
        <f>VLOOKUP($A31,'Return Data'!$B$7:$R$2700,15,0)</f>
        <v>8.7143999999999995</v>
      </c>
      <c r="Q31" s="66">
        <f t="shared" si="16"/>
        <v>9</v>
      </c>
      <c r="R31" s="65">
        <f>VLOOKUP($A31,'Return Data'!$B$7:$R$2700,16,0)</f>
        <v>9.4694000000000003</v>
      </c>
      <c r="S31" s="67">
        <f t="shared" si="4"/>
        <v>19</v>
      </c>
    </row>
    <row r="32" spans="1:19" x14ac:dyDescent="0.3">
      <c r="A32" s="63" t="s">
        <v>965</v>
      </c>
      <c r="B32" s="64">
        <f>VLOOKUP($A32,'Return Data'!$B$7:$R$2700,3,0)</f>
        <v>44118</v>
      </c>
      <c r="C32" s="65">
        <f>VLOOKUP($A32,'Return Data'!$B$7:$R$2700,4,0)</f>
        <v>216.52279999999999</v>
      </c>
      <c r="D32" s="65">
        <f>VLOOKUP($A32,'Return Data'!$B$7:$R$2700,10,0)</f>
        <v>10.354699999999999</v>
      </c>
      <c r="E32" s="66">
        <f t="shared" si="0"/>
        <v>19</v>
      </c>
      <c r="F32" s="65">
        <f>VLOOKUP($A32,'Return Data'!$B$7:$R$2700,11,0)</f>
        <v>30.195599999999999</v>
      </c>
      <c r="G32" s="66">
        <f t="shared" si="11"/>
        <v>9</v>
      </c>
      <c r="H32" s="65">
        <f>VLOOKUP($A32,'Return Data'!$B$7:$R$2700,12,0)</f>
        <v>-3.0617000000000001</v>
      </c>
      <c r="I32" s="66">
        <f t="shared" si="12"/>
        <v>12</v>
      </c>
      <c r="J32" s="65">
        <f>VLOOKUP($A32,'Return Data'!$B$7:$R$2700,13,0)</f>
        <v>5.7065000000000001</v>
      </c>
      <c r="K32" s="66">
        <f t="shared" si="13"/>
        <v>11</v>
      </c>
      <c r="L32" s="65">
        <f>VLOOKUP($A32,'Return Data'!$B$7:$R$2700,17,0)</f>
        <v>10.152100000000001</v>
      </c>
      <c r="M32" s="66">
        <f t="shared" si="14"/>
        <v>2</v>
      </c>
      <c r="N32" s="65">
        <f>VLOOKUP($A32,'Return Data'!$B$7:$R$2700,14,0)</f>
        <v>4.6203000000000003</v>
      </c>
      <c r="O32" s="66">
        <f t="shared" si="15"/>
        <v>4</v>
      </c>
      <c r="P32" s="65">
        <f>VLOOKUP($A32,'Return Data'!$B$7:$R$2700,15,0)</f>
        <v>7.7103000000000002</v>
      </c>
      <c r="Q32" s="66">
        <f t="shared" si="16"/>
        <v>12</v>
      </c>
      <c r="R32" s="65">
        <f>VLOOKUP($A32,'Return Data'!$B$7:$R$2700,16,0)</f>
        <v>11.762700000000001</v>
      </c>
      <c r="S32" s="67">
        <f t="shared" si="4"/>
        <v>12</v>
      </c>
    </row>
    <row r="33" spans="1:19" x14ac:dyDescent="0.3">
      <c r="A33" s="63" t="s">
        <v>968</v>
      </c>
      <c r="B33" s="64">
        <f>VLOOKUP($A33,'Return Data'!$B$7:$R$2700,3,0)</f>
        <v>44118</v>
      </c>
      <c r="C33" s="65">
        <f>VLOOKUP($A33,'Return Data'!$B$7:$R$2700,4,0)</f>
        <v>10.9</v>
      </c>
      <c r="D33" s="65">
        <f>VLOOKUP($A33,'Return Data'!$B$7:$R$2700,10,0)</f>
        <v>14.736800000000001</v>
      </c>
      <c r="E33" s="66">
        <f t="shared" si="0"/>
        <v>2</v>
      </c>
      <c r="F33" s="65">
        <f>VLOOKUP($A33,'Return Data'!$B$7:$R$2700,11,0)</f>
        <v>36.079900000000002</v>
      </c>
      <c r="G33" s="66">
        <f t="shared" si="11"/>
        <v>1</v>
      </c>
      <c r="H33" s="65"/>
      <c r="I33" s="66"/>
      <c r="J33" s="65"/>
      <c r="K33" s="66"/>
      <c r="L33" s="65"/>
      <c r="M33" s="66"/>
      <c r="N33" s="65"/>
      <c r="O33" s="66"/>
      <c r="P33" s="65"/>
      <c r="Q33" s="66"/>
      <c r="R33" s="65">
        <f>VLOOKUP($A33,'Return Data'!$B$7:$R$2700,16,0)</f>
        <v>9</v>
      </c>
      <c r="S33" s="67">
        <f t="shared" si="4"/>
        <v>22</v>
      </c>
    </row>
    <row r="34" spans="1:19" x14ac:dyDescent="0.3">
      <c r="A34" s="63" t="s">
        <v>970</v>
      </c>
      <c r="B34" s="64">
        <f>VLOOKUP($A34,'Return Data'!$B$7:$R$2700,3,0)</f>
        <v>44118</v>
      </c>
      <c r="C34" s="65">
        <f>VLOOKUP($A34,'Return Data'!$B$7:$R$2700,4,0)</f>
        <v>115.952</v>
      </c>
      <c r="D34" s="65">
        <f>VLOOKUP($A34,'Return Data'!$B$7:$R$2700,10,0)</f>
        <v>8.7824000000000009</v>
      </c>
      <c r="E34" s="66">
        <f t="shared" si="0"/>
        <v>23</v>
      </c>
      <c r="F34" s="65">
        <f>VLOOKUP($A34,'Return Data'!$B$7:$R$2700,11,0)</f>
        <v>27.5703</v>
      </c>
      <c r="G34" s="66">
        <f t="shared" si="11"/>
        <v>17</v>
      </c>
      <c r="H34" s="65">
        <f>VLOOKUP($A34,'Return Data'!$B$7:$R$2700,12,0)</f>
        <v>-9.0268999999999995</v>
      </c>
      <c r="I34" s="66">
        <f>RANK(H34,H$8:H$34,0)</f>
        <v>23</v>
      </c>
      <c r="J34" s="65">
        <f>VLOOKUP($A34,'Return Data'!$B$7:$R$2700,13,0)</f>
        <v>1.0091000000000001</v>
      </c>
      <c r="K34" s="66">
        <f>RANK(J34,J$8:J$34,0)</f>
        <v>19</v>
      </c>
      <c r="L34" s="65">
        <f>VLOOKUP($A34,'Return Data'!$B$7:$R$2700,17,0)</f>
        <v>0.10050000000000001</v>
      </c>
      <c r="M34" s="66">
        <f>RANK(L34,L$8:L$34,0)</f>
        <v>20</v>
      </c>
      <c r="N34" s="65">
        <f>VLOOKUP($A34,'Return Data'!$B$7:$R$2700,14,0)</f>
        <v>-2.0531000000000001</v>
      </c>
      <c r="O34" s="66">
        <f>RANK(N34,N$8:N$34,0)</f>
        <v>21</v>
      </c>
      <c r="P34" s="65">
        <f>VLOOKUP($A34,'Return Data'!$B$7:$R$2700,15,0)</f>
        <v>3.6227</v>
      </c>
      <c r="Q34" s="66">
        <f>RANK(P34,P$8:P$34,0)</f>
        <v>20</v>
      </c>
      <c r="R34" s="65">
        <f>VLOOKUP($A34,'Return Data'!$B$7:$R$2700,16,0)</f>
        <v>9.0379000000000005</v>
      </c>
      <c r="S34" s="67">
        <f t="shared" si="4"/>
        <v>21</v>
      </c>
    </row>
    <row r="35" spans="1:19" x14ac:dyDescent="0.3">
      <c r="A35" s="69"/>
      <c r="B35" s="70"/>
      <c r="C35" s="70"/>
      <c r="D35" s="71"/>
      <c r="E35" s="70"/>
      <c r="F35" s="71"/>
      <c r="G35" s="70"/>
      <c r="H35" s="71"/>
      <c r="I35" s="70"/>
      <c r="J35" s="71"/>
      <c r="K35" s="70"/>
      <c r="L35" s="71"/>
      <c r="M35" s="70"/>
      <c r="N35" s="71"/>
      <c r="O35" s="70"/>
      <c r="P35" s="71"/>
      <c r="Q35" s="70"/>
      <c r="R35" s="71"/>
      <c r="S35" s="72"/>
    </row>
    <row r="36" spans="1:19" x14ac:dyDescent="0.3">
      <c r="A36" s="73" t="s">
        <v>27</v>
      </c>
      <c r="B36" s="74"/>
      <c r="C36" s="74"/>
      <c r="D36" s="75">
        <f>AVERAGE(D8:D34)</f>
        <v>11.02814074074074</v>
      </c>
      <c r="E36" s="74"/>
      <c r="F36" s="75">
        <f>AVERAGE(F8:F34)</f>
        <v>28.323222222222217</v>
      </c>
      <c r="G36" s="74"/>
      <c r="H36" s="75">
        <f>AVERAGE(H8:H34)</f>
        <v>-3.805352000000001</v>
      </c>
      <c r="I36" s="74"/>
      <c r="J36" s="75">
        <f>AVERAGE(J8:J34)</f>
        <v>5.3568083333333334</v>
      </c>
      <c r="K36" s="74"/>
      <c r="L36" s="75">
        <f>AVERAGE(L8:L34)</f>
        <v>5.7824454545454538</v>
      </c>
      <c r="M36" s="74"/>
      <c r="N36" s="75">
        <f>AVERAGE(N8:N34)</f>
        <v>1.7263772727272728</v>
      </c>
      <c r="O36" s="74"/>
      <c r="P36" s="75">
        <f>AVERAGE(P8:P34)</f>
        <v>7.8046523809523816</v>
      </c>
      <c r="Q36" s="74"/>
      <c r="R36" s="75">
        <f>AVERAGE(R8:R34)</f>
        <v>11.574077777777777</v>
      </c>
      <c r="S36" s="76"/>
    </row>
    <row r="37" spans="1:19" x14ac:dyDescent="0.3">
      <c r="A37" s="73" t="s">
        <v>28</v>
      </c>
      <c r="B37" s="74"/>
      <c r="C37" s="74"/>
      <c r="D37" s="75">
        <f>MIN(D8:D34)</f>
        <v>0.89019999999999999</v>
      </c>
      <c r="E37" s="74"/>
      <c r="F37" s="75">
        <f>MIN(F8:F34)</f>
        <v>16.818000000000001</v>
      </c>
      <c r="G37" s="74"/>
      <c r="H37" s="75">
        <f>MIN(H8:H34)</f>
        <v>-11.1934</v>
      </c>
      <c r="I37" s="74"/>
      <c r="J37" s="75">
        <f>MIN(J8:J34)</f>
        <v>-3.7378</v>
      </c>
      <c r="K37" s="74"/>
      <c r="L37" s="75">
        <f>MIN(L8:L34)</f>
        <v>-0.73309999999999997</v>
      </c>
      <c r="M37" s="74"/>
      <c r="N37" s="75">
        <f>MIN(N8:N34)</f>
        <v>-2.8386</v>
      </c>
      <c r="O37" s="74"/>
      <c r="P37" s="75">
        <f>MIN(P8:P34)</f>
        <v>3.2854999999999999</v>
      </c>
      <c r="Q37" s="74"/>
      <c r="R37" s="75">
        <f>MIN(R8:R34)</f>
        <v>-0.25900000000000001</v>
      </c>
      <c r="S37" s="76"/>
    </row>
    <row r="38" spans="1:19" ht="15" thickBot="1" x14ac:dyDescent="0.35">
      <c r="A38" s="77" t="s">
        <v>29</v>
      </c>
      <c r="B38" s="78"/>
      <c r="C38" s="78"/>
      <c r="D38" s="79">
        <f>MAX(D8:D34)</f>
        <v>14.8271</v>
      </c>
      <c r="E38" s="78"/>
      <c r="F38" s="79">
        <f>MAX(F8:F34)</f>
        <v>36.079900000000002</v>
      </c>
      <c r="G38" s="78"/>
      <c r="H38" s="79">
        <f>MAX(H8:H34)</f>
        <v>4.4088000000000003</v>
      </c>
      <c r="I38" s="78"/>
      <c r="J38" s="79">
        <f>MAX(J8:J34)</f>
        <v>14.37</v>
      </c>
      <c r="K38" s="78"/>
      <c r="L38" s="79">
        <f>MAX(L8:L34)</f>
        <v>12.407</v>
      </c>
      <c r="M38" s="78"/>
      <c r="N38" s="79">
        <f>MAX(N8:N34)</f>
        <v>6.7126000000000001</v>
      </c>
      <c r="O38" s="78"/>
      <c r="P38" s="79">
        <f>MAX(P8:P34)</f>
        <v>14.110200000000001</v>
      </c>
      <c r="Q38" s="78"/>
      <c r="R38" s="79">
        <f>MAX(R8:R34)</f>
        <v>22.340800000000002</v>
      </c>
      <c r="S38" s="80"/>
    </row>
    <row r="39" spans="1:19" x14ac:dyDescent="0.3">
      <c r="A39" s="112" t="s">
        <v>433</v>
      </c>
    </row>
    <row r="40" spans="1:19" x14ac:dyDescent="0.3">
      <c r="A40" s="14" t="s">
        <v>340</v>
      </c>
    </row>
  </sheetData>
  <sheetProtection algorithmName="SHA-512" hashValue="gVNsnNpLT24cEIZeqR6Xr6rXDpeiVYJpIFOo57o9+j2TtITpbo3eM1kXe9/LUKUi07lDgWMojEWmsjaUw3Ljpg==" saltValue="0hoGJjch7JNOOWX8qcEiE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FBC3E1F6-B50C-46CF-B157-266CD8848A94}"/>
  </hyperlink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T77"/>
  <sheetViews>
    <sheetView showRowColHeaders="0" zoomScaleNormal="100" workbookViewId="0">
      <pane xSplit="1" ySplit="6" topLeftCell="B8" activePane="bottomRight" state="frozen"/>
      <selection pane="topRight"/>
      <selection pane="bottomLeft"/>
      <selection pane="bottomRight" activeCell="A2" sqref="A2:A3"/>
    </sheetView>
  </sheetViews>
  <sheetFormatPr defaultColWidth="9.109375" defaultRowHeight="14.4" x14ac:dyDescent="0.3"/>
  <cols>
    <col min="1" max="1" width="48.88671875" style="3" customWidth="1"/>
    <col min="2" max="2" width="12.109375" style="3" bestFit="1" customWidth="1"/>
    <col min="3" max="3" width="14.33203125" style="3" bestFit="1" customWidth="1"/>
    <col min="4" max="4" width="11" style="3" customWidth="1"/>
    <col min="5" max="5" width="5.33203125" style="3" customWidth="1"/>
    <col min="6" max="6" width="11" style="3" customWidth="1"/>
    <col min="7" max="7" width="5.33203125" style="3" customWidth="1"/>
    <col min="8" max="8" width="11" style="3" customWidth="1"/>
    <col min="9" max="9" width="5.33203125" style="3"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8" t="s">
        <v>347</v>
      </c>
    </row>
    <row r="3" spans="1:20" ht="15" thickBot="1" x14ac:dyDescent="0.35">
      <c r="A3" s="149"/>
    </row>
    <row r="4" spans="1:20" ht="15" thickBot="1" x14ac:dyDescent="0.35"/>
    <row r="5" spans="1:20" x14ac:dyDescent="0.3">
      <c r="A5" s="29" t="s">
        <v>343</v>
      </c>
      <c r="B5" s="146" t="s">
        <v>8</v>
      </c>
      <c r="C5" s="146" t="s">
        <v>9</v>
      </c>
      <c r="D5" s="152" t="s">
        <v>1</v>
      </c>
      <c r="E5" s="152"/>
      <c r="F5" s="152" t="s">
        <v>2</v>
      </c>
      <c r="G5" s="152"/>
      <c r="H5" s="152" t="s">
        <v>3</v>
      </c>
      <c r="I5" s="152"/>
      <c r="J5" s="152" t="s">
        <v>4</v>
      </c>
      <c r="K5" s="152"/>
      <c r="L5" s="152" t="s">
        <v>382</v>
      </c>
      <c r="M5" s="152"/>
      <c r="N5" s="152" t="s">
        <v>5</v>
      </c>
      <c r="O5" s="152"/>
      <c r="P5" s="152" t="s">
        <v>6</v>
      </c>
      <c r="Q5" s="152"/>
      <c r="R5" s="150" t="s">
        <v>46</v>
      </c>
      <c r="S5" s="151"/>
      <c r="T5" s="12"/>
    </row>
    <row r="6" spans="1:20" x14ac:dyDescent="0.3">
      <c r="A6" s="17" t="s">
        <v>7</v>
      </c>
      <c r="B6" s="147"/>
      <c r="C6" s="147"/>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8"/>
      <c r="B7" s="9"/>
      <c r="C7" s="9"/>
      <c r="D7" s="9"/>
      <c r="E7" s="9"/>
      <c r="F7" s="9"/>
      <c r="G7" s="9"/>
      <c r="H7" s="9"/>
      <c r="I7" s="9"/>
      <c r="J7" s="9"/>
      <c r="K7" s="9"/>
      <c r="L7" s="9"/>
      <c r="M7" s="9"/>
      <c r="N7" s="9"/>
      <c r="O7" s="9"/>
      <c r="P7" s="9"/>
      <c r="Q7" s="9"/>
      <c r="R7" s="9"/>
      <c r="S7" s="24"/>
    </row>
    <row r="8" spans="1:20" x14ac:dyDescent="0.3">
      <c r="A8" s="63" t="s">
        <v>163</v>
      </c>
      <c r="B8" s="64">
        <f>VLOOKUP($A8,'Return Data'!$B$7:$R$2700,3,0)</f>
        <v>44118</v>
      </c>
      <c r="C8" s="65">
        <f>VLOOKUP($A8,'Return Data'!$B$7:$R$2700,4,0)</f>
        <v>42.58</v>
      </c>
      <c r="D8" s="65">
        <f>VLOOKUP($A8,'Return Data'!$B$7:$R$2700,10,0)</f>
        <v>8.9281000000000006</v>
      </c>
      <c r="E8" s="66">
        <f t="shared" ref="E8:E39" si="0">RANK(D8,D$8:D$71,0)</f>
        <v>57</v>
      </c>
      <c r="F8" s="65">
        <f>VLOOKUP($A8,'Return Data'!$B$7:$R$2700,11,0)</f>
        <v>24.539300000000001</v>
      </c>
      <c r="G8" s="66">
        <f t="shared" ref="G8:G39" si="1">RANK(F8,F$8:F$71,0)</f>
        <v>56</v>
      </c>
      <c r="H8" s="65">
        <f>VLOOKUP($A8,'Return Data'!$B$7:$R$2700,12,0)</f>
        <v>-1.4807999999999999</v>
      </c>
      <c r="I8" s="66">
        <f t="shared" ref="I8:I29" si="2">RANK(H8,H$8:H$71,0)</f>
        <v>24</v>
      </c>
      <c r="J8" s="65">
        <f>VLOOKUP($A8,'Return Data'!$B$7:$R$2700,13,0)</f>
        <v>7.2813999999999997</v>
      </c>
      <c r="K8" s="66">
        <f t="shared" ref="K8:K29" si="3">RANK(J8,J$8:J$71,0)</f>
        <v>26</v>
      </c>
      <c r="L8" s="65">
        <f>VLOOKUP($A8,'Return Data'!$B$7:$R$2700,17,0)</f>
        <v>4.3371000000000004</v>
      </c>
      <c r="M8" s="66">
        <f t="shared" ref="M8:M12" si="4">RANK(L8,L$8:L$71,0)</f>
        <v>37</v>
      </c>
      <c r="N8" s="65">
        <f>VLOOKUP($A8,'Return Data'!$B$7:$R$2700,14,0)</f>
        <v>2.8424999999999998</v>
      </c>
      <c r="O8" s="66">
        <f>RANK(N8,N$8:N$71,0)</f>
        <v>26</v>
      </c>
      <c r="P8" s="65">
        <f>VLOOKUP($A8,'Return Data'!$B$7:$R$2700,15,0)</f>
        <v>8.9614999999999991</v>
      </c>
      <c r="Q8" s="66">
        <f>RANK(P8,P$8:P$71,0)</f>
        <v>16</v>
      </c>
      <c r="R8" s="65">
        <f>VLOOKUP($A8,'Return Data'!$B$7:$R$2700,16,0)</f>
        <v>13.872</v>
      </c>
      <c r="S8" s="67">
        <f t="shared" ref="S8:S39" si="5">RANK(R8,R$8:R$71,0)</f>
        <v>12</v>
      </c>
    </row>
    <row r="9" spans="1:20" x14ac:dyDescent="0.3">
      <c r="A9" s="63" t="s">
        <v>164</v>
      </c>
      <c r="B9" s="64">
        <f>VLOOKUP($A9,'Return Data'!$B$7:$R$2700,3,0)</f>
        <v>44118</v>
      </c>
      <c r="C9" s="65">
        <f>VLOOKUP($A9,'Return Data'!$B$7:$R$2700,4,0)</f>
        <v>34.75</v>
      </c>
      <c r="D9" s="65">
        <f>VLOOKUP($A9,'Return Data'!$B$7:$R$2700,10,0)</f>
        <v>9.1052</v>
      </c>
      <c r="E9" s="66">
        <f t="shared" si="0"/>
        <v>55</v>
      </c>
      <c r="F9" s="65">
        <f>VLOOKUP($A9,'Return Data'!$B$7:$R$2700,11,0)</f>
        <v>24.9101</v>
      </c>
      <c r="G9" s="66">
        <f t="shared" si="1"/>
        <v>55</v>
      </c>
      <c r="H9" s="65">
        <f>VLOOKUP($A9,'Return Data'!$B$7:$R$2700,12,0)</f>
        <v>-0.28689999999999999</v>
      </c>
      <c r="I9" s="66">
        <f t="shared" si="2"/>
        <v>19</v>
      </c>
      <c r="J9" s="65">
        <f>VLOOKUP($A9,'Return Data'!$B$7:$R$2700,13,0)</f>
        <v>8.6277000000000008</v>
      </c>
      <c r="K9" s="66">
        <f t="shared" si="3"/>
        <v>23</v>
      </c>
      <c r="L9" s="65">
        <f>VLOOKUP($A9,'Return Data'!$B$7:$R$2700,17,0)</f>
        <v>5.5125999999999999</v>
      </c>
      <c r="M9" s="66">
        <f t="shared" si="4"/>
        <v>31</v>
      </c>
      <c r="N9" s="65">
        <f>VLOOKUP($A9,'Return Data'!$B$7:$R$2700,14,0)</f>
        <v>3.8725999999999998</v>
      </c>
      <c r="O9" s="66">
        <f>RANK(N9,N$8:N$71,0)</f>
        <v>20</v>
      </c>
      <c r="P9" s="65">
        <f>VLOOKUP($A9,'Return Data'!$B$7:$R$2700,15,0)</f>
        <v>9.7225999999999999</v>
      </c>
      <c r="Q9" s="66">
        <f>RANK(P9,P$8:P$71,0)</f>
        <v>14</v>
      </c>
      <c r="R9" s="65">
        <f>VLOOKUP($A9,'Return Data'!$B$7:$R$2700,16,0)</f>
        <v>14.6633</v>
      </c>
      <c r="S9" s="67">
        <f t="shared" si="5"/>
        <v>10</v>
      </c>
    </row>
    <row r="10" spans="1:20" x14ac:dyDescent="0.3">
      <c r="A10" s="63" t="s">
        <v>165</v>
      </c>
      <c r="B10" s="64">
        <f>VLOOKUP($A10,'Return Data'!$B$7:$R$2700,3,0)</f>
        <v>44118</v>
      </c>
      <c r="C10" s="65">
        <f>VLOOKUP($A10,'Return Data'!$B$7:$R$2700,4,0)</f>
        <v>52.167099999999998</v>
      </c>
      <c r="D10" s="65">
        <f>VLOOKUP($A10,'Return Data'!$B$7:$R$2700,10,0)</f>
        <v>10.3612</v>
      </c>
      <c r="E10" s="66">
        <f t="shared" si="0"/>
        <v>48</v>
      </c>
      <c r="F10" s="65">
        <f>VLOOKUP($A10,'Return Data'!$B$7:$R$2700,11,0)</f>
        <v>21.613499999999998</v>
      </c>
      <c r="G10" s="66">
        <f t="shared" si="1"/>
        <v>62</v>
      </c>
      <c r="H10" s="65">
        <f>VLOOKUP($A10,'Return Data'!$B$7:$R$2700,12,0)</f>
        <v>-3.5962000000000001</v>
      </c>
      <c r="I10" s="66">
        <f t="shared" si="2"/>
        <v>36</v>
      </c>
      <c r="J10" s="65">
        <f>VLOOKUP($A10,'Return Data'!$B$7:$R$2700,13,0)</f>
        <v>3.5964</v>
      </c>
      <c r="K10" s="66">
        <f t="shared" si="3"/>
        <v>39</v>
      </c>
      <c r="L10" s="65">
        <f>VLOOKUP($A10,'Return Data'!$B$7:$R$2700,17,0)</f>
        <v>9.8744999999999994</v>
      </c>
      <c r="M10" s="66">
        <f t="shared" si="4"/>
        <v>15</v>
      </c>
      <c r="N10" s="65">
        <f>VLOOKUP($A10,'Return Data'!$B$7:$R$2700,14,0)</f>
        <v>7.31</v>
      </c>
      <c r="O10" s="66">
        <f>RANK(N10,N$8:N$71,0)</f>
        <v>7</v>
      </c>
      <c r="P10" s="65">
        <f>VLOOKUP($A10,'Return Data'!$B$7:$R$2700,15,0)</f>
        <v>10.290100000000001</v>
      </c>
      <c r="Q10" s="66">
        <f>RANK(P10,P$8:P$71,0)</f>
        <v>9</v>
      </c>
      <c r="R10" s="65">
        <f>VLOOKUP($A10,'Return Data'!$B$7:$R$2700,16,0)</f>
        <v>17.4392</v>
      </c>
      <c r="S10" s="67">
        <f t="shared" si="5"/>
        <v>3</v>
      </c>
    </row>
    <row r="11" spans="1:20" x14ac:dyDescent="0.3">
      <c r="A11" s="63" t="s">
        <v>166</v>
      </c>
      <c r="B11" s="64">
        <f>VLOOKUP($A11,'Return Data'!$B$7:$R$2700,3,0)</f>
        <v>44118</v>
      </c>
      <c r="C11" s="65">
        <f>VLOOKUP($A11,'Return Data'!$B$7:$R$2700,4,0)</f>
        <v>49.1</v>
      </c>
      <c r="D11" s="65">
        <f>VLOOKUP($A11,'Return Data'!$B$7:$R$2700,10,0)</f>
        <v>13.2903</v>
      </c>
      <c r="E11" s="66">
        <f t="shared" si="0"/>
        <v>18</v>
      </c>
      <c r="F11" s="65">
        <f>VLOOKUP($A11,'Return Data'!$B$7:$R$2700,11,0)</f>
        <v>30.759</v>
      </c>
      <c r="G11" s="66">
        <f t="shared" si="1"/>
        <v>31</v>
      </c>
      <c r="H11" s="65">
        <f>VLOOKUP($A11,'Return Data'!$B$7:$R$2700,12,0)</f>
        <v>-0.20330000000000001</v>
      </c>
      <c r="I11" s="66">
        <f t="shared" si="2"/>
        <v>18</v>
      </c>
      <c r="J11" s="65">
        <f>VLOOKUP($A11,'Return Data'!$B$7:$R$2700,13,0)</f>
        <v>6.8784999999999998</v>
      </c>
      <c r="K11" s="66">
        <f t="shared" si="3"/>
        <v>30</v>
      </c>
      <c r="L11" s="65">
        <f>VLOOKUP($A11,'Return Data'!$B$7:$R$2700,17,0)</f>
        <v>5.6009000000000002</v>
      </c>
      <c r="M11" s="66">
        <f t="shared" si="4"/>
        <v>30</v>
      </c>
      <c r="N11" s="65">
        <f>VLOOKUP($A11,'Return Data'!$B$7:$R$2700,14,0)</f>
        <v>-8.1199999999999994E-2</v>
      </c>
      <c r="O11" s="66">
        <f>RANK(N11,N$8:N$71,0)</f>
        <v>40</v>
      </c>
      <c r="P11" s="65">
        <f>VLOOKUP($A11,'Return Data'!$B$7:$R$2700,15,0)</f>
        <v>6.2257999999999996</v>
      </c>
      <c r="Q11" s="66">
        <f>RANK(P11,P$8:P$71,0)</f>
        <v>30</v>
      </c>
      <c r="R11" s="65">
        <f>VLOOKUP($A11,'Return Data'!$B$7:$R$2700,16,0)</f>
        <v>3.6507000000000001</v>
      </c>
      <c r="S11" s="67">
        <f t="shared" si="5"/>
        <v>49</v>
      </c>
    </row>
    <row r="12" spans="1:20" x14ac:dyDescent="0.3">
      <c r="A12" s="63" t="s">
        <v>167</v>
      </c>
      <c r="B12" s="64">
        <f>VLOOKUP($A12,'Return Data'!$B$7:$R$2700,3,0)</f>
        <v>44118</v>
      </c>
      <c r="C12" s="65">
        <f>VLOOKUP($A12,'Return Data'!$B$7:$R$2700,4,0)</f>
        <v>44.677999999999997</v>
      </c>
      <c r="D12" s="65">
        <f>VLOOKUP($A12,'Return Data'!$B$7:$R$2700,10,0)</f>
        <v>11.6448</v>
      </c>
      <c r="E12" s="66">
        <f t="shared" si="0"/>
        <v>36</v>
      </c>
      <c r="F12" s="65">
        <f>VLOOKUP($A12,'Return Data'!$B$7:$R$2700,11,0)</f>
        <v>26.6096</v>
      </c>
      <c r="G12" s="66">
        <f t="shared" si="1"/>
        <v>51</v>
      </c>
      <c r="H12" s="65">
        <f>VLOOKUP($A12,'Return Data'!$B$7:$R$2700,12,0)</f>
        <v>0.51970000000000005</v>
      </c>
      <c r="I12" s="66">
        <f t="shared" si="2"/>
        <v>17</v>
      </c>
      <c r="J12" s="65">
        <f>VLOOKUP($A12,'Return Data'!$B$7:$R$2700,13,0)</f>
        <v>9.0770999999999997</v>
      </c>
      <c r="K12" s="66">
        <f t="shared" si="3"/>
        <v>19</v>
      </c>
      <c r="L12" s="65">
        <f>VLOOKUP($A12,'Return Data'!$B$7:$R$2700,17,0)</f>
        <v>12.4968</v>
      </c>
      <c r="M12" s="66">
        <f t="shared" si="4"/>
        <v>10</v>
      </c>
      <c r="N12" s="65">
        <f>VLOOKUP($A12,'Return Data'!$B$7:$R$2700,14,0)</f>
        <v>5.1109</v>
      </c>
      <c r="O12" s="66">
        <f>RANK(N12,N$8:N$71,0)</f>
        <v>12</v>
      </c>
      <c r="P12" s="65">
        <f>VLOOKUP($A12,'Return Data'!$B$7:$R$2700,15,0)</f>
        <v>8.3202999999999996</v>
      </c>
      <c r="Q12" s="66">
        <f>RANK(P12,P$8:P$71,0)</f>
        <v>19</v>
      </c>
      <c r="R12" s="65">
        <f>VLOOKUP($A12,'Return Data'!$B$7:$R$2700,16,0)</f>
        <v>13.1854</v>
      </c>
      <c r="S12" s="67">
        <f t="shared" si="5"/>
        <v>17</v>
      </c>
    </row>
    <row r="13" spans="1:20" x14ac:dyDescent="0.3">
      <c r="A13" s="63" t="s">
        <v>168</v>
      </c>
      <c r="B13" s="64">
        <f>VLOOKUP($A13,'Return Data'!$B$7:$R$2700,3,0)</f>
        <v>44118</v>
      </c>
      <c r="C13" s="65">
        <f>VLOOKUP($A13,'Return Data'!$B$7:$R$2700,4,0)</f>
        <v>10.63</v>
      </c>
      <c r="D13" s="65">
        <f>VLOOKUP($A13,'Return Data'!$B$7:$R$2700,10,0)</f>
        <v>18.2425</v>
      </c>
      <c r="E13" s="66">
        <f t="shared" si="0"/>
        <v>9</v>
      </c>
      <c r="F13" s="65">
        <f>VLOOKUP($A13,'Return Data'!$B$7:$R$2700,11,0)</f>
        <v>32.378599999999999</v>
      </c>
      <c r="G13" s="66">
        <f t="shared" si="1"/>
        <v>16</v>
      </c>
      <c r="H13" s="65">
        <f>VLOOKUP($A13,'Return Data'!$B$7:$R$2700,12,0)</f>
        <v>12.725300000000001</v>
      </c>
      <c r="I13" s="66">
        <f t="shared" si="2"/>
        <v>4</v>
      </c>
      <c r="J13" s="65">
        <f>VLOOKUP($A13,'Return Data'!$B$7:$R$2700,13,0)</f>
        <v>23.892800000000001</v>
      </c>
      <c r="K13" s="66">
        <f t="shared" si="3"/>
        <v>4</v>
      </c>
      <c r="L13" s="65">
        <f>VLOOKUP($A13,'Return Data'!$B$7:$R$2700,17,0)</f>
        <v>14.494</v>
      </c>
      <c r="M13" s="66">
        <f t="shared" ref="M13" si="6">RANK(L13,L$8:L$71,0)</f>
        <v>5</v>
      </c>
      <c r="N13" s="65"/>
      <c r="O13" s="66"/>
      <c r="P13" s="65"/>
      <c r="Q13" s="66"/>
      <c r="R13" s="65">
        <f>VLOOKUP($A13,'Return Data'!$B$7:$R$2700,16,0)</f>
        <v>2.3304</v>
      </c>
      <c r="S13" s="67">
        <f t="shared" si="5"/>
        <v>52</v>
      </c>
    </row>
    <row r="14" spans="1:20" x14ac:dyDescent="0.3">
      <c r="A14" s="63" t="s">
        <v>169</v>
      </c>
      <c r="B14" s="64">
        <f>VLOOKUP($A14,'Return Data'!$B$7:$R$2700,3,0)</f>
        <v>44118</v>
      </c>
      <c r="C14" s="65">
        <f>VLOOKUP($A14,'Return Data'!$B$7:$R$2700,4,0)</f>
        <v>12.86</v>
      </c>
      <c r="D14" s="65">
        <f>VLOOKUP($A14,'Return Data'!$B$7:$R$2700,10,0)</f>
        <v>18.525300000000001</v>
      </c>
      <c r="E14" s="66">
        <f t="shared" si="0"/>
        <v>8</v>
      </c>
      <c r="F14" s="65">
        <f>VLOOKUP($A14,'Return Data'!$B$7:$R$2700,11,0)</f>
        <v>32.440800000000003</v>
      </c>
      <c r="G14" s="66">
        <f t="shared" si="1"/>
        <v>14</v>
      </c>
      <c r="H14" s="65">
        <f>VLOOKUP($A14,'Return Data'!$B$7:$R$2700,12,0)</f>
        <v>8.0671999999999997</v>
      </c>
      <c r="I14" s="66">
        <f t="shared" si="2"/>
        <v>7</v>
      </c>
      <c r="J14" s="65">
        <f>VLOOKUP($A14,'Return Data'!$B$7:$R$2700,13,0)</f>
        <v>17.657800000000002</v>
      </c>
      <c r="K14" s="66">
        <f t="shared" si="3"/>
        <v>7</v>
      </c>
      <c r="L14" s="65"/>
      <c r="M14" s="66"/>
      <c r="N14" s="65"/>
      <c r="O14" s="66"/>
      <c r="P14" s="65"/>
      <c r="Q14" s="66"/>
      <c r="R14" s="65">
        <f>VLOOKUP($A14,'Return Data'!$B$7:$R$2700,16,0)</f>
        <v>13.480499999999999</v>
      </c>
      <c r="S14" s="67">
        <f t="shared" si="5"/>
        <v>14</v>
      </c>
    </row>
    <row r="15" spans="1:20" x14ac:dyDescent="0.3">
      <c r="A15" s="63" t="s">
        <v>170</v>
      </c>
      <c r="B15" s="64">
        <f>VLOOKUP($A15,'Return Data'!$B$7:$R$2700,3,0)</f>
        <v>44118</v>
      </c>
      <c r="C15" s="65">
        <f>VLOOKUP($A15,'Return Data'!$B$7:$R$2700,4,0)</f>
        <v>69.5</v>
      </c>
      <c r="D15" s="65">
        <f>VLOOKUP($A15,'Return Data'!$B$7:$R$2700,10,0)</f>
        <v>18.54</v>
      </c>
      <c r="E15" s="66">
        <f t="shared" si="0"/>
        <v>7</v>
      </c>
      <c r="F15" s="65">
        <f>VLOOKUP($A15,'Return Data'!$B$7:$R$2700,11,0)</f>
        <v>32.154400000000003</v>
      </c>
      <c r="G15" s="66">
        <f t="shared" si="1"/>
        <v>19</v>
      </c>
      <c r="H15" s="65">
        <f>VLOOKUP($A15,'Return Data'!$B$7:$R$2700,12,0)</f>
        <v>12.6053</v>
      </c>
      <c r="I15" s="66">
        <f t="shared" si="2"/>
        <v>5</v>
      </c>
      <c r="J15" s="65">
        <f>VLOOKUP($A15,'Return Data'!$B$7:$R$2700,13,0)</f>
        <v>22.704799999999999</v>
      </c>
      <c r="K15" s="66">
        <f t="shared" si="3"/>
        <v>5</v>
      </c>
      <c r="L15" s="65">
        <f>VLOOKUP($A15,'Return Data'!$B$7:$R$2700,17,0)</f>
        <v>16.742599999999999</v>
      </c>
      <c r="M15" s="66">
        <f t="shared" ref="M15:M29" si="7">RANK(L15,L$8:L$71,0)</f>
        <v>3</v>
      </c>
      <c r="N15" s="65">
        <f>VLOOKUP($A15,'Return Data'!$B$7:$R$2700,14,0)</f>
        <v>7.5336999999999996</v>
      </c>
      <c r="O15" s="66">
        <f t="shared" ref="O15:O24" si="8">RANK(N15,N$8:N$71,0)</f>
        <v>6</v>
      </c>
      <c r="P15" s="65">
        <f>VLOOKUP($A15,'Return Data'!$B$7:$R$2700,15,0)</f>
        <v>12.0123</v>
      </c>
      <c r="Q15" s="66">
        <f>RANK(P15,P$8:P$71,0)</f>
        <v>3</v>
      </c>
      <c r="R15" s="65">
        <f>VLOOKUP($A15,'Return Data'!$B$7:$R$2700,16,0)</f>
        <v>15.0123</v>
      </c>
      <c r="S15" s="67">
        <f t="shared" si="5"/>
        <v>8</v>
      </c>
    </row>
    <row r="16" spans="1:20" x14ac:dyDescent="0.3">
      <c r="A16" s="63" t="s">
        <v>171</v>
      </c>
      <c r="B16" s="64">
        <f>VLOOKUP($A16,'Return Data'!$B$7:$R$2700,3,0)</f>
        <v>44118</v>
      </c>
      <c r="C16" s="65">
        <f>VLOOKUP($A16,'Return Data'!$B$7:$R$2700,4,0)</f>
        <v>79.64</v>
      </c>
      <c r="D16" s="65">
        <f>VLOOKUP($A16,'Return Data'!$B$7:$R$2700,10,0)</f>
        <v>17.117599999999999</v>
      </c>
      <c r="E16" s="66">
        <f t="shared" si="0"/>
        <v>10</v>
      </c>
      <c r="F16" s="65">
        <f>VLOOKUP($A16,'Return Data'!$B$7:$R$2700,11,0)</f>
        <v>31.701699999999999</v>
      </c>
      <c r="G16" s="66">
        <f t="shared" si="1"/>
        <v>20</v>
      </c>
      <c r="H16" s="65">
        <f>VLOOKUP($A16,'Return Data'!$B$7:$R$2700,12,0)</f>
        <v>9.5460999999999991</v>
      </c>
      <c r="I16" s="66">
        <f t="shared" si="2"/>
        <v>6</v>
      </c>
      <c r="J16" s="65">
        <f>VLOOKUP($A16,'Return Data'!$B$7:$R$2700,13,0)</f>
        <v>17.723600000000001</v>
      </c>
      <c r="K16" s="66">
        <f t="shared" si="3"/>
        <v>6</v>
      </c>
      <c r="L16" s="65">
        <f>VLOOKUP($A16,'Return Data'!$B$7:$R$2700,17,0)</f>
        <v>14.9811</v>
      </c>
      <c r="M16" s="66">
        <f t="shared" si="7"/>
        <v>4</v>
      </c>
      <c r="N16" s="65">
        <f>VLOOKUP($A16,'Return Data'!$B$7:$R$2700,14,0)</f>
        <v>10.9992</v>
      </c>
      <c r="O16" s="66">
        <f t="shared" si="8"/>
        <v>2</v>
      </c>
      <c r="P16" s="65">
        <f>VLOOKUP($A16,'Return Data'!$B$7:$R$2700,15,0)</f>
        <v>11.550599999999999</v>
      </c>
      <c r="Q16" s="66">
        <f>RANK(P16,P$8:P$71,0)</f>
        <v>4</v>
      </c>
      <c r="R16" s="65">
        <f>VLOOKUP($A16,'Return Data'!$B$7:$R$2700,16,0)</f>
        <v>13.417199999999999</v>
      </c>
      <c r="S16" s="67">
        <f t="shared" si="5"/>
        <v>16</v>
      </c>
    </row>
    <row r="17" spans="1:19" x14ac:dyDescent="0.3">
      <c r="A17" s="63" t="s">
        <v>172</v>
      </c>
      <c r="B17" s="64">
        <f>VLOOKUP($A17,'Return Data'!$B$7:$R$2700,3,0)</f>
        <v>44118</v>
      </c>
      <c r="C17" s="65">
        <f>VLOOKUP($A17,'Return Data'!$B$7:$R$2700,4,0)</f>
        <v>52.847000000000001</v>
      </c>
      <c r="D17" s="65">
        <f>VLOOKUP($A17,'Return Data'!$B$7:$R$2700,10,0)</f>
        <v>8.9831000000000003</v>
      </c>
      <c r="E17" s="66">
        <f t="shared" si="0"/>
        <v>56</v>
      </c>
      <c r="F17" s="65">
        <f>VLOOKUP($A17,'Return Data'!$B$7:$R$2700,11,0)</f>
        <v>27.4589</v>
      </c>
      <c r="G17" s="66">
        <f t="shared" si="1"/>
        <v>48</v>
      </c>
      <c r="H17" s="65">
        <f>VLOOKUP($A17,'Return Data'!$B$7:$R$2700,12,0)</f>
        <v>-4.7476000000000003</v>
      </c>
      <c r="I17" s="66">
        <f t="shared" si="2"/>
        <v>43</v>
      </c>
      <c r="J17" s="65">
        <f>VLOOKUP($A17,'Return Data'!$B$7:$R$2700,13,0)</f>
        <v>3.1825000000000001</v>
      </c>
      <c r="K17" s="66">
        <f t="shared" si="3"/>
        <v>40</v>
      </c>
      <c r="L17" s="65">
        <f>VLOOKUP($A17,'Return Data'!$B$7:$R$2700,17,0)</f>
        <v>9.2903000000000002</v>
      </c>
      <c r="M17" s="66">
        <f t="shared" si="7"/>
        <v>18</v>
      </c>
      <c r="N17" s="65">
        <f>VLOOKUP($A17,'Return Data'!$B$7:$R$2700,14,0)</f>
        <v>3.7789999999999999</v>
      </c>
      <c r="O17" s="66">
        <f t="shared" si="8"/>
        <v>21</v>
      </c>
      <c r="P17" s="65">
        <f>VLOOKUP($A17,'Return Data'!$B$7:$R$2700,15,0)</f>
        <v>10.4749</v>
      </c>
      <c r="Q17" s="66">
        <f>RANK(P17,P$8:P$71,0)</f>
        <v>8</v>
      </c>
      <c r="R17" s="65">
        <f>VLOOKUP($A17,'Return Data'!$B$7:$R$2700,16,0)</f>
        <v>14.083600000000001</v>
      </c>
      <c r="S17" s="67">
        <f t="shared" si="5"/>
        <v>11</v>
      </c>
    </row>
    <row r="18" spans="1:19" x14ac:dyDescent="0.3">
      <c r="A18" s="63" t="s">
        <v>173</v>
      </c>
      <c r="B18" s="64">
        <f>VLOOKUP($A18,'Return Data'!$B$7:$R$2700,3,0)</f>
        <v>44118</v>
      </c>
      <c r="C18" s="65">
        <f>VLOOKUP($A18,'Return Data'!$B$7:$R$2700,4,0)</f>
        <v>51.45</v>
      </c>
      <c r="D18" s="65">
        <f>VLOOKUP($A18,'Return Data'!$B$7:$R$2700,10,0)</f>
        <v>12.213699999999999</v>
      </c>
      <c r="E18" s="66">
        <f t="shared" si="0"/>
        <v>27</v>
      </c>
      <c r="F18" s="65">
        <f>VLOOKUP($A18,'Return Data'!$B$7:$R$2700,11,0)</f>
        <v>28.5929</v>
      </c>
      <c r="G18" s="66">
        <f t="shared" si="1"/>
        <v>47</v>
      </c>
      <c r="H18" s="65">
        <f>VLOOKUP($A18,'Return Data'!$B$7:$R$2700,12,0)</f>
        <v>-2.8879000000000001</v>
      </c>
      <c r="I18" s="66">
        <f t="shared" si="2"/>
        <v>32</v>
      </c>
      <c r="J18" s="65">
        <f>VLOOKUP($A18,'Return Data'!$B$7:$R$2700,13,0)</f>
        <v>4.4882</v>
      </c>
      <c r="K18" s="66">
        <f t="shared" si="3"/>
        <v>37</v>
      </c>
      <c r="L18" s="65">
        <f>VLOOKUP($A18,'Return Data'!$B$7:$R$2700,17,0)</f>
        <v>7.7110000000000003</v>
      </c>
      <c r="M18" s="66">
        <f t="shared" si="7"/>
        <v>22</v>
      </c>
      <c r="N18" s="65">
        <f>VLOOKUP($A18,'Return Data'!$B$7:$R$2700,14,0)</f>
        <v>3.0775999999999999</v>
      </c>
      <c r="O18" s="66">
        <f t="shared" si="8"/>
        <v>25</v>
      </c>
      <c r="P18" s="65">
        <f>VLOOKUP($A18,'Return Data'!$B$7:$R$2700,15,0)</f>
        <v>6.9996999999999998</v>
      </c>
      <c r="Q18" s="66">
        <f>RANK(P18,P$8:P$71,0)</f>
        <v>27</v>
      </c>
      <c r="R18" s="65">
        <f>VLOOKUP($A18,'Return Data'!$B$7:$R$2700,16,0)</f>
        <v>11.7424</v>
      </c>
      <c r="S18" s="67">
        <f t="shared" si="5"/>
        <v>26</v>
      </c>
    </row>
    <row r="19" spans="1:19" x14ac:dyDescent="0.3">
      <c r="A19" s="81" t="s">
        <v>174</v>
      </c>
      <c r="B19" s="64">
        <f>VLOOKUP($A19,'Return Data'!$B$7:$R$2700,3,0)</f>
        <v>44118</v>
      </c>
      <c r="C19" s="65">
        <f>VLOOKUP($A19,'Return Data'!$B$7:$R$2700,4,0)</f>
        <v>15.3017</v>
      </c>
      <c r="D19" s="65">
        <f>VLOOKUP($A19,'Return Data'!$B$7:$R$2700,10,0)</f>
        <v>10.4457</v>
      </c>
      <c r="E19" s="66">
        <f t="shared" si="0"/>
        <v>45</v>
      </c>
      <c r="F19" s="65">
        <f>VLOOKUP($A19,'Return Data'!$B$7:$R$2700,11,0)</f>
        <v>29.9176</v>
      </c>
      <c r="G19" s="66">
        <f t="shared" si="1"/>
        <v>38</v>
      </c>
      <c r="H19" s="65">
        <f>VLOOKUP($A19,'Return Data'!$B$7:$R$2700,12,0)</f>
        <v>-5.5572999999999997</v>
      </c>
      <c r="I19" s="66">
        <f t="shared" si="2"/>
        <v>46</v>
      </c>
      <c r="J19" s="65">
        <f>VLOOKUP($A19,'Return Data'!$B$7:$R$2700,13,0)</f>
        <v>1.8531</v>
      </c>
      <c r="K19" s="66">
        <f t="shared" si="3"/>
        <v>45</v>
      </c>
      <c r="L19" s="65">
        <f>VLOOKUP($A19,'Return Data'!$B$7:$R$2700,17,0)</f>
        <v>6.1299000000000001</v>
      </c>
      <c r="M19" s="66">
        <f t="shared" si="7"/>
        <v>29</v>
      </c>
      <c r="N19" s="65">
        <f>VLOOKUP($A19,'Return Data'!$B$7:$R$2700,14,0)</f>
        <v>2.6065999999999998</v>
      </c>
      <c r="O19" s="66">
        <f t="shared" si="8"/>
        <v>28</v>
      </c>
      <c r="P19" s="65"/>
      <c r="Q19" s="66"/>
      <c r="R19" s="65">
        <f>VLOOKUP($A19,'Return Data'!$B$7:$R$2700,16,0)</f>
        <v>9.2776999999999994</v>
      </c>
      <c r="S19" s="67">
        <f t="shared" si="5"/>
        <v>40</v>
      </c>
    </row>
    <row r="20" spans="1:19" x14ac:dyDescent="0.3">
      <c r="A20" s="63" t="s">
        <v>175</v>
      </c>
      <c r="B20" s="64">
        <f>VLOOKUP($A20,'Return Data'!$B$7:$R$2700,3,0)</f>
        <v>44118</v>
      </c>
      <c r="C20" s="65">
        <f>VLOOKUP($A20,'Return Data'!$B$7:$R$2700,4,0)</f>
        <v>553.94330000000002</v>
      </c>
      <c r="D20" s="65">
        <f>VLOOKUP($A20,'Return Data'!$B$7:$R$2700,10,0)</f>
        <v>9.7866999999999997</v>
      </c>
      <c r="E20" s="66">
        <f t="shared" si="0"/>
        <v>51</v>
      </c>
      <c r="F20" s="65">
        <f>VLOOKUP($A20,'Return Data'!$B$7:$R$2700,11,0)</f>
        <v>24.364100000000001</v>
      </c>
      <c r="G20" s="66">
        <f t="shared" si="1"/>
        <v>58</v>
      </c>
      <c r="H20" s="65">
        <f>VLOOKUP($A20,'Return Data'!$B$7:$R$2700,12,0)</f>
        <v>-11.325900000000001</v>
      </c>
      <c r="I20" s="66">
        <f t="shared" si="2"/>
        <v>61</v>
      </c>
      <c r="J20" s="65">
        <f>VLOOKUP($A20,'Return Data'!$B$7:$R$2700,13,0)</f>
        <v>-5.1314000000000002</v>
      </c>
      <c r="K20" s="66">
        <f t="shared" si="3"/>
        <v>62</v>
      </c>
      <c r="L20" s="65">
        <f>VLOOKUP($A20,'Return Data'!$B$7:$R$2700,17,0)</f>
        <v>0.19750000000000001</v>
      </c>
      <c r="M20" s="66">
        <f t="shared" si="7"/>
        <v>52</v>
      </c>
      <c r="N20" s="65">
        <f>VLOOKUP($A20,'Return Data'!$B$7:$R$2700,14,0)</f>
        <v>-0.2487</v>
      </c>
      <c r="O20" s="66">
        <f t="shared" si="8"/>
        <v>41</v>
      </c>
      <c r="P20" s="65">
        <f>VLOOKUP($A20,'Return Data'!$B$7:$R$2700,15,0)</f>
        <v>4.9874000000000001</v>
      </c>
      <c r="Q20" s="66">
        <f>RANK(P20,P$8:P$71,0)</f>
        <v>35</v>
      </c>
      <c r="R20" s="65">
        <f>VLOOKUP($A20,'Return Data'!$B$7:$R$2700,16,0)</f>
        <v>11.180300000000001</v>
      </c>
      <c r="S20" s="67">
        <f t="shared" si="5"/>
        <v>29</v>
      </c>
    </row>
    <row r="21" spans="1:19" x14ac:dyDescent="0.3">
      <c r="A21" s="63" t="s">
        <v>176</v>
      </c>
      <c r="B21" s="64">
        <f>VLOOKUP($A21,'Return Data'!$B$7:$R$2700,3,0)</f>
        <v>44118</v>
      </c>
      <c r="C21" s="65">
        <f>VLOOKUP($A21,'Return Data'!$B$7:$R$2700,4,0)</f>
        <v>367.02600000000001</v>
      </c>
      <c r="D21" s="65">
        <f>VLOOKUP($A21,'Return Data'!$B$7:$R$2700,10,0)</f>
        <v>11.293200000000001</v>
      </c>
      <c r="E21" s="66">
        <f t="shared" si="0"/>
        <v>38</v>
      </c>
      <c r="F21" s="65">
        <f>VLOOKUP($A21,'Return Data'!$B$7:$R$2700,11,0)</f>
        <v>31.158899999999999</v>
      </c>
      <c r="G21" s="66">
        <f t="shared" si="1"/>
        <v>24</v>
      </c>
      <c r="H21" s="65">
        <f>VLOOKUP($A21,'Return Data'!$B$7:$R$2700,12,0)</f>
        <v>-7.5717999999999996</v>
      </c>
      <c r="I21" s="66">
        <f t="shared" si="2"/>
        <v>48</v>
      </c>
      <c r="J21" s="65">
        <f>VLOOKUP($A21,'Return Data'!$B$7:$R$2700,13,0)</f>
        <v>1.0234000000000001</v>
      </c>
      <c r="K21" s="66">
        <f t="shared" si="3"/>
        <v>47</v>
      </c>
      <c r="L21" s="65">
        <f>VLOOKUP($A21,'Return Data'!$B$7:$R$2700,17,0)</f>
        <v>4.9880000000000004</v>
      </c>
      <c r="M21" s="66">
        <f t="shared" si="7"/>
        <v>34</v>
      </c>
      <c r="N21" s="65">
        <f>VLOOKUP($A21,'Return Data'!$B$7:$R$2700,14,0)</f>
        <v>3.5019</v>
      </c>
      <c r="O21" s="66">
        <f t="shared" si="8"/>
        <v>24</v>
      </c>
      <c r="P21" s="65">
        <f>VLOOKUP($A21,'Return Data'!$B$7:$R$2700,15,0)</f>
        <v>9.3964999999999996</v>
      </c>
      <c r="Q21" s="66">
        <f>RANK(P21,P$8:P$71,0)</f>
        <v>15</v>
      </c>
      <c r="R21" s="65">
        <f>VLOOKUP($A21,'Return Data'!$B$7:$R$2700,16,0)</f>
        <v>12.4811</v>
      </c>
      <c r="S21" s="67">
        <f t="shared" si="5"/>
        <v>21</v>
      </c>
    </row>
    <row r="22" spans="1:19" x14ac:dyDescent="0.3">
      <c r="A22" s="63" t="s">
        <v>177</v>
      </c>
      <c r="B22" s="64">
        <f>VLOOKUP($A22,'Return Data'!$B$7:$R$2700,3,0)</f>
        <v>44118</v>
      </c>
      <c r="C22" s="65">
        <f>VLOOKUP($A22,'Return Data'!$B$7:$R$2700,4,0)</f>
        <v>490.17500000000001</v>
      </c>
      <c r="D22" s="65">
        <f>VLOOKUP($A22,'Return Data'!$B$7:$R$2700,10,0)</f>
        <v>8.6414000000000009</v>
      </c>
      <c r="E22" s="66">
        <f t="shared" si="0"/>
        <v>58</v>
      </c>
      <c r="F22" s="65">
        <f>VLOOKUP($A22,'Return Data'!$B$7:$R$2700,11,0)</f>
        <v>24.178599999999999</v>
      </c>
      <c r="G22" s="66">
        <f t="shared" si="1"/>
        <v>60</v>
      </c>
      <c r="H22" s="65">
        <f>VLOOKUP($A22,'Return Data'!$B$7:$R$2700,12,0)</f>
        <v>-11.065300000000001</v>
      </c>
      <c r="I22" s="66">
        <f t="shared" si="2"/>
        <v>60</v>
      </c>
      <c r="J22" s="65">
        <f>VLOOKUP($A22,'Return Data'!$B$7:$R$2700,13,0)</f>
        <v>-3.9523999999999999</v>
      </c>
      <c r="K22" s="66">
        <f t="shared" si="3"/>
        <v>61</v>
      </c>
      <c r="L22" s="65">
        <f>VLOOKUP($A22,'Return Data'!$B$7:$R$2700,17,0)</f>
        <v>-1.4746999999999999</v>
      </c>
      <c r="M22" s="66">
        <f t="shared" si="7"/>
        <v>53</v>
      </c>
      <c r="N22" s="65">
        <f>VLOOKUP($A22,'Return Data'!$B$7:$R$2700,14,0)</f>
        <v>-2.0998999999999999</v>
      </c>
      <c r="O22" s="66">
        <f t="shared" si="8"/>
        <v>44</v>
      </c>
      <c r="P22" s="65">
        <f>VLOOKUP($A22,'Return Data'!$B$7:$R$2700,15,0)</f>
        <v>4.8575999999999997</v>
      </c>
      <c r="Q22" s="66">
        <f>RANK(P22,P$8:P$71,0)</f>
        <v>36</v>
      </c>
      <c r="R22" s="65">
        <f>VLOOKUP($A22,'Return Data'!$B$7:$R$2700,16,0)</f>
        <v>9.3671000000000006</v>
      </c>
      <c r="S22" s="67">
        <f t="shared" si="5"/>
        <v>39</v>
      </c>
    </row>
    <row r="23" spans="1:19" x14ac:dyDescent="0.3">
      <c r="A23" s="63" t="s">
        <v>178</v>
      </c>
      <c r="B23" s="64">
        <f>VLOOKUP($A23,'Return Data'!$B$7:$R$2700,3,0)</f>
        <v>44118</v>
      </c>
      <c r="C23" s="65">
        <f>VLOOKUP($A23,'Return Data'!$B$7:$R$2700,4,0)</f>
        <v>39.174199999999999</v>
      </c>
      <c r="D23" s="65">
        <f>VLOOKUP($A23,'Return Data'!$B$7:$R$2700,10,0)</f>
        <v>12.0114</v>
      </c>
      <c r="E23" s="66">
        <f t="shared" si="0"/>
        <v>31</v>
      </c>
      <c r="F23" s="65">
        <f>VLOOKUP($A23,'Return Data'!$B$7:$R$2700,11,0)</f>
        <v>27.3767</v>
      </c>
      <c r="G23" s="66">
        <f t="shared" si="1"/>
        <v>49</v>
      </c>
      <c r="H23" s="65">
        <f>VLOOKUP($A23,'Return Data'!$B$7:$R$2700,12,0)</f>
        <v>-4.5980999999999996</v>
      </c>
      <c r="I23" s="66">
        <f t="shared" si="2"/>
        <v>41</v>
      </c>
      <c r="J23" s="65">
        <f>VLOOKUP($A23,'Return Data'!$B$7:$R$2700,13,0)</f>
        <v>4.7534000000000001</v>
      </c>
      <c r="K23" s="66">
        <f t="shared" si="3"/>
        <v>35</v>
      </c>
      <c r="L23" s="65">
        <f>VLOOKUP($A23,'Return Data'!$B$7:$R$2700,17,0)</f>
        <v>6.3672000000000004</v>
      </c>
      <c r="M23" s="66">
        <f t="shared" si="7"/>
        <v>26</v>
      </c>
      <c r="N23" s="65">
        <f>VLOOKUP($A23,'Return Data'!$B$7:$R$2700,14,0)</f>
        <v>0.81530000000000002</v>
      </c>
      <c r="O23" s="66">
        <f t="shared" si="8"/>
        <v>36</v>
      </c>
      <c r="P23" s="65">
        <f>VLOOKUP($A23,'Return Data'!$B$7:$R$2700,15,0)</f>
        <v>7.2986000000000004</v>
      </c>
      <c r="Q23" s="66">
        <f>RANK(P23,P$8:P$71,0)</f>
        <v>26</v>
      </c>
      <c r="R23" s="65">
        <f>VLOOKUP($A23,'Return Data'!$B$7:$R$2700,16,0)</f>
        <v>11.347099999999999</v>
      </c>
      <c r="S23" s="67">
        <f t="shared" si="5"/>
        <v>27</v>
      </c>
    </row>
    <row r="24" spans="1:19" x14ac:dyDescent="0.3">
      <c r="A24" s="63" t="s">
        <v>179</v>
      </c>
      <c r="B24" s="64">
        <f>VLOOKUP($A24,'Return Data'!$B$7:$R$2700,3,0)</f>
        <v>44118</v>
      </c>
      <c r="C24" s="65">
        <f>VLOOKUP($A24,'Return Data'!$B$7:$R$2700,4,0)</f>
        <v>393.48</v>
      </c>
      <c r="D24" s="65">
        <f>VLOOKUP($A24,'Return Data'!$B$7:$R$2700,10,0)</f>
        <v>7.9890999999999996</v>
      </c>
      <c r="E24" s="66">
        <f t="shared" si="0"/>
        <v>60</v>
      </c>
      <c r="F24" s="65">
        <f>VLOOKUP($A24,'Return Data'!$B$7:$R$2700,11,0)</f>
        <v>24.385200000000001</v>
      </c>
      <c r="G24" s="66">
        <f t="shared" si="1"/>
        <v>57</v>
      </c>
      <c r="H24" s="65">
        <f>VLOOKUP($A24,'Return Data'!$B$7:$R$2700,12,0)</f>
        <v>-8.2369000000000003</v>
      </c>
      <c r="I24" s="66">
        <f t="shared" si="2"/>
        <v>50</v>
      </c>
      <c r="J24" s="65">
        <f>VLOOKUP($A24,'Return Data'!$B$7:$R$2700,13,0)</f>
        <v>2.1734</v>
      </c>
      <c r="K24" s="66">
        <f t="shared" si="3"/>
        <v>44</v>
      </c>
      <c r="L24" s="65">
        <f>VLOOKUP($A24,'Return Data'!$B$7:$R$2700,17,0)</f>
        <v>3.5581</v>
      </c>
      <c r="M24" s="66">
        <f t="shared" si="7"/>
        <v>41</v>
      </c>
      <c r="N24" s="65">
        <f>VLOOKUP($A24,'Return Data'!$B$7:$R$2700,14,0)</f>
        <v>4.3383000000000003</v>
      </c>
      <c r="O24" s="66">
        <f t="shared" si="8"/>
        <v>16</v>
      </c>
      <c r="P24" s="65">
        <f>VLOOKUP($A24,'Return Data'!$B$7:$R$2700,15,0)</f>
        <v>7.4501999999999997</v>
      </c>
      <c r="Q24" s="66">
        <f>RANK(P24,P$8:P$71,0)</f>
        <v>25</v>
      </c>
      <c r="R24" s="65">
        <f>VLOOKUP($A24,'Return Data'!$B$7:$R$2700,16,0)</f>
        <v>12.3325</v>
      </c>
      <c r="S24" s="67">
        <f t="shared" si="5"/>
        <v>22</v>
      </c>
    </row>
    <row r="25" spans="1:19" x14ac:dyDescent="0.3">
      <c r="A25" s="63" t="s">
        <v>180</v>
      </c>
      <c r="B25" s="64">
        <f>VLOOKUP($A25,'Return Data'!$B$7:$R$2700,3,0)</f>
        <v>44118</v>
      </c>
      <c r="C25" s="65">
        <f>VLOOKUP($A25,'Return Data'!$B$7:$R$2700,4,0)</f>
        <v>10.58</v>
      </c>
      <c r="D25" s="65">
        <f>VLOOKUP($A25,'Return Data'!$B$7:$R$2700,10,0)</f>
        <v>12.0763</v>
      </c>
      <c r="E25" s="66">
        <f t="shared" si="0"/>
        <v>30</v>
      </c>
      <c r="F25" s="65">
        <f>VLOOKUP($A25,'Return Data'!$B$7:$R$2700,11,0)</f>
        <v>31.591999999999999</v>
      </c>
      <c r="G25" s="66">
        <f t="shared" si="1"/>
        <v>21</v>
      </c>
      <c r="H25" s="65">
        <f>VLOOKUP($A25,'Return Data'!$B$7:$R$2700,12,0)</f>
        <v>-11.833299999999999</v>
      </c>
      <c r="I25" s="66">
        <f t="shared" si="2"/>
        <v>63</v>
      </c>
      <c r="J25" s="65">
        <f>VLOOKUP($A25,'Return Data'!$B$7:$R$2700,13,0)</f>
        <v>-2.9358</v>
      </c>
      <c r="K25" s="66">
        <f t="shared" si="3"/>
        <v>60</v>
      </c>
      <c r="L25" s="65">
        <f>VLOOKUP($A25,'Return Data'!$B$7:$R$2700,17,0)</f>
        <v>3.8344</v>
      </c>
      <c r="M25" s="66">
        <f t="shared" si="7"/>
        <v>40</v>
      </c>
      <c r="N25" s="65"/>
      <c r="O25" s="66"/>
      <c r="P25" s="65"/>
      <c r="Q25" s="66"/>
      <c r="R25" s="65">
        <f>VLOOKUP($A25,'Return Data'!$B$7:$R$2700,16,0)</f>
        <v>2.2229000000000001</v>
      </c>
      <c r="S25" s="67">
        <f t="shared" si="5"/>
        <v>53</v>
      </c>
    </row>
    <row r="26" spans="1:19" x14ac:dyDescent="0.3">
      <c r="A26" s="63" t="s">
        <v>181</v>
      </c>
      <c r="B26" s="64">
        <f>VLOOKUP($A26,'Return Data'!$B$7:$R$2700,3,0)</f>
        <v>44118</v>
      </c>
      <c r="C26" s="65">
        <f>VLOOKUP($A26,'Return Data'!$B$7:$R$2700,4,0)</f>
        <v>28.18</v>
      </c>
      <c r="D26" s="65">
        <f>VLOOKUP($A26,'Return Data'!$B$7:$R$2700,10,0)</f>
        <v>6.7423999999999999</v>
      </c>
      <c r="E26" s="66">
        <f t="shared" si="0"/>
        <v>62</v>
      </c>
      <c r="F26" s="65">
        <f>VLOOKUP($A26,'Return Data'!$B$7:$R$2700,11,0)</f>
        <v>17.172599999999999</v>
      </c>
      <c r="G26" s="66">
        <f t="shared" si="1"/>
        <v>64</v>
      </c>
      <c r="H26" s="65">
        <f>VLOOKUP($A26,'Return Data'!$B$7:$R$2700,12,0)</f>
        <v>-8.4768000000000008</v>
      </c>
      <c r="I26" s="66">
        <f t="shared" si="2"/>
        <v>52</v>
      </c>
      <c r="J26" s="65">
        <f>VLOOKUP($A26,'Return Data'!$B$7:$R$2700,13,0)</f>
        <v>-2.4912999999999998</v>
      </c>
      <c r="K26" s="66">
        <f t="shared" si="3"/>
        <v>58</v>
      </c>
      <c r="L26" s="65">
        <f>VLOOKUP($A26,'Return Data'!$B$7:$R$2700,17,0)</f>
        <v>3.4195000000000002</v>
      </c>
      <c r="M26" s="66">
        <f t="shared" si="7"/>
        <v>42</v>
      </c>
      <c r="N26" s="65">
        <f>VLOOKUP($A26,'Return Data'!$B$7:$R$2700,14,0)</f>
        <v>2.3887</v>
      </c>
      <c r="O26" s="66">
        <f>RANK(N26,N$8:N$71,0)</f>
        <v>29</v>
      </c>
      <c r="P26" s="65">
        <f>VLOOKUP($A26,'Return Data'!$B$7:$R$2700,15,0)</f>
        <v>6.2135999999999996</v>
      </c>
      <c r="Q26" s="66">
        <f>RANK(P26,P$8:P$71,0)</f>
        <v>31</v>
      </c>
      <c r="R26" s="65">
        <f>VLOOKUP($A26,'Return Data'!$B$7:$R$2700,16,0)</f>
        <v>15.7135</v>
      </c>
      <c r="S26" s="67">
        <f t="shared" si="5"/>
        <v>5</v>
      </c>
    </row>
    <row r="27" spans="1:19" x14ac:dyDescent="0.3">
      <c r="A27" s="63" t="s">
        <v>182</v>
      </c>
      <c r="B27" s="64">
        <f>VLOOKUP($A27,'Return Data'!$B$7:$R$2700,3,0)</f>
        <v>44118</v>
      </c>
      <c r="C27" s="65">
        <f>VLOOKUP($A27,'Return Data'!$B$7:$R$2700,4,0)</f>
        <v>59.6</v>
      </c>
      <c r="D27" s="65">
        <f>VLOOKUP($A27,'Return Data'!$B$7:$R$2700,10,0)</f>
        <v>14.067</v>
      </c>
      <c r="E27" s="66">
        <f t="shared" si="0"/>
        <v>14</v>
      </c>
      <c r="F27" s="65">
        <f>VLOOKUP($A27,'Return Data'!$B$7:$R$2700,11,0)</f>
        <v>38.347299999999997</v>
      </c>
      <c r="G27" s="66">
        <f t="shared" si="1"/>
        <v>6</v>
      </c>
      <c r="H27" s="65">
        <f>VLOOKUP($A27,'Return Data'!$B$7:$R$2700,12,0)</f>
        <v>-2.5825</v>
      </c>
      <c r="I27" s="66">
        <f t="shared" si="2"/>
        <v>29</v>
      </c>
      <c r="J27" s="65">
        <f>VLOOKUP($A27,'Return Data'!$B$7:$R$2700,13,0)</f>
        <v>7.2521000000000004</v>
      </c>
      <c r="K27" s="66">
        <f t="shared" si="3"/>
        <v>27</v>
      </c>
      <c r="L27" s="65">
        <f>VLOOKUP($A27,'Return Data'!$B$7:$R$2700,17,0)</f>
        <v>4.0430999999999999</v>
      </c>
      <c r="M27" s="66">
        <f t="shared" si="7"/>
        <v>38</v>
      </c>
      <c r="N27" s="65">
        <f>VLOOKUP($A27,'Return Data'!$B$7:$R$2700,14,0)</f>
        <v>1.3051999999999999</v>
      </c>
      <c r="O27" s="66">
        <f>RANK(N27,N$8:N$71,0)</f>
        <v>32</v>
      </c>
      <c r="P27" s="65">
        <f>VLOOKUP($A27,'Return Data'!$B$7:$R$2700,15,0)</f>
        <v>8.7006999999999994</v>
      </c>
      <c r="Q27" s="66">
        <f>RANK(P27,P$8:P$71,0)</f>
        <v>18</v>
      </c>
      <c r="R27" s="65">
        <f>VLOOKUP($A27,'Return Data'!$B$7:$R$2700,16,0)</f>
        <v>13.444699999999999</v>
      </c>
      <c r="S27" s="67">
        <f t="shared" si="5"/>
        <v>15</v>
      </c>
    </row>
    <row r="28" spans="1:19" x14ac:dyDescent="0.3">
      <c r="A28" s="63" t="s">
        <v>183</v>
      </c>
      <c r="B28" s="64">
        <f>VLOOKUP($A28,'Return Data'!$B$7:$R$2700,3,0)</f>
        <v>44118</v>
      </c>
      <c r="C28" s="65">
        <f>VLOOKUP($A28,'Return Data'!$B$7:$R$2700,4,0)</f>
        <v>9.91</v>
      </c>
      <c r="D28" s="65">
        <f>VLOOKUP($A28,'Return Data'!$B$7:$R$2700,10,0)</f>
        <v>10.850099999999999</v>
      </c>
      <c r="E28" s="66">
        <f t="shared" si="0"/>
        <v>43</v>
      </c>
      <c r="F28" s="65">
        <f>VLOOKUP($A28,'Return Data'!$B$7:$R$2700,11,0)</f>
        <v>25.761399999999998</v>
      </c>
      <c r="G28" s="66">
        <f t="shared" si="1"/>
        <v>52</v>
      </c>
      <c r="H28" s="65">
        <f>VLOOKUP($A28,'Return Data'!$B$7:$R$2700,12,0)</f>
        <v>-4.8030999999999997</v>
      </c>
      <c r="I28" s="66">
        <f t="shared" si="2"/>
        <v>44</v>
      </c>
      <c r="J28" s="65">
        <f>VLOOKUP($A28,'Return Data'!$B$7:$R$2700,13,0)</f>
        <v>2.2704</v>
      </c>
      <c r="K28" s="66">
        <f t="shared" si="3"/>
        <v>43</v>
      </c>
      <c r="L28" s="65">
        <f>VLOOKUP($A28,'Return Data'!$B$7:$R$2700,17,0)</f>
        <v>5.2046000000000001</v>
      </c>
      <c r="M28" s="66">
        <f t="shared" si="7"/>
        <v>32</v>
      </c>
      <c r="N28" s="65"/>
      <c r="O28" s="66"/>
      <c r="P28" s="65"/>
      <c r="Q28" s="66"/>
      <c r="R28" s="65">
        <f>VLOOKUP($A28,'Return Data'!$B$7:$R$2700,16,0)</f>
        <v>-0.32269999999999999</v>
      </c>
      <c r="S28" s="67">
        <f t="shared" si="5"/>
        <v>55</v>
      </c>
    </row>
    <row r="29" spans="1:19" x14ac:dyDescent="0.3">
      <c r="A29" s="63" t="s">
        <v>184</v>
      </c>
      <c r="B29" s="64">
        <f>VLOOKUP($A29,'Return Data'!$B$7:$R$2700,3,0)</f>
        <v>44118</v>
      </c>
      <c r="C29" s="65">
        <f>VLOOKUP($A29,'Return Data'!$B$7:$R$2700,4,0)</f>
        <v>61.4</v>
      </c>
      <c r="D29" s="65">
        <f>VLOOKUP($A29,'Return Data'!$B$7:$R$2700,10,0)</f>
        <v>12.5367</v>
      </c>
      <c r="E29" s="66">
        <f t="shared" si="0"/>
        <v>24</v>
      </c>
      <c r="F29" s="65">
        <f>VLOOKUP($A29,'Return Data'!$B$7:$R$2700,11,0)</f>
        <v>29.617899999999999</v>
      </c>
      <c r="G29" s="66">
        <f t="shared" si="1"/>
        <v>39</v>
      </c>
      <c r="H29" s="65">
        <f>VLOOKUP($A29,'Return Data'!$B$7:$R$2700,12,0)</f>
        <v>1.8749</v>
      </c>
      <c r="I29" s="66">
        <f t="shared" si="2"/>
        <v>15</v>
      </c>
      <c r="J29" s="65">
        <f>VLOOKUP($A29,'Return Data'!$B$7:$R$2700,13,0)</f>
        <v>10.730399999999999</v>
      </c>
      <c r="K29" s="66">
        <f t="shared" si="3"/>
        <v>14</v>
      </c>
      <c r="L29" s="65">
        <f>VLOOKUP($A29,'Return Data'!$B$7:$R$2700,17,0)</f>
        <v>9.0657999999999994</v>
      </c>
      <c r="M29" s="66">
        <f t="shared" si="7"/>
        <v>19</v>
      </c>
      <c r="N29" s="65">
        <f>VLOOKUP($A29,'Return Data'!$B$7:$R$2700,14,0)</f>
        <v>7.5397999999999996</v>
      </c>
      <c r="O29" s="66">
        <f>RANK(N29,N$8:N$71,0)</f>
        <v>5</v>
      </c>
      <c r="P29" s="65">
        <f>VLOOKUP($A29,'Return Data'!$B$7:$R$2700,15,0)</f>
        <v>10.9739</v>
      </c>
      <c r="Q29" s="66">
        <f>RANK(P29,P$8:P$71,0)</f>
        <v>6</v>
      </c>
      <c r="R29" s="65">
        <f>VLOOKUP($A29,'Return Data'!$B$7:$R$2700,16,0)</f>
        <v>15.683400000000001</v>
      </c>
      <c r="S29" s="67">
        <f t="shared" si="5"/>
        <v>6</v>
      </c>
    </row>
    <row r="30" spans="1:19" x14ac:dyDescent="0.3">
      <c r="A30" s="63" t="s">
        <v>185</v>
      </c>
      <c r="B30" s="64">
        <f>VLOOKUP($A30,'Return Data'!$B$7:$R$2700,3,0)</f>
        <v>44118</v>
      </c>
      <c r="C30" s="65">
        <f>VLOOKUP($A30,'Return Data'!$B$7:$R$2700,4,0)</f>
        <v>10.337</v>
      </c>
      <c r="D30" s="65">
        <f>VLOOKUP($A30,'Return Data'!$B$7:$R$2700,10,0)</f>
        <v>10.818099999999999</v>
      </c>
      <c r="E30" s="66">
        <f t="shared" si="0"/>
        <v>44</v>
      </c>
      <c r="F30" s="65">
        <f>VLOOKUP($A30,'Return Data'!$B$7:$R$2700,11,0)</f>
        <v>30.544</v>
      </c>
      <c r="G30" s="66">
        <f t="shared" si="1"/>
        <v>33</v>
      </c>
      <c r="H30" s="65">
        <f>VLOOKUP($A30,'Return Data'!$B$7:$R$2700,12,0)</f>
        <v>-5.0980999999999996</v>
      </c>
      <c r="I30" s="66">
        <f t="shared" ref="I30" si="9">RANK(H30,H$8:H$71,0)</f>
        <v>45</v>
      </c>
      <c r="J30" s="65"/>
      <c r="K30" s="66"/>
      <c r="L30" s="65"/>
      <c r="M30" s="66"/>
      <c r="N30" s="65"/>
      <c r="O30" s="66"/>
      <c r="P30" s="65"/>
      <c r="Q30" s="66"/>
      <c r="R30" s="65">
        <f>VLOOKUP($A30,'Return Data'!$B$7:$R$2700,16,0)</f>
        <v>3.37</v>
      </c>
      <c r="S30" s="67">
        <f t="shared" si="5"/>
        <v>50</v>
      </c>
    </row>
    <row r="31" spans="1:19" x14ac:dyDescent="0.3">
      <c r="A31" s="63" t="s">
        <v>186</v>
      </c>
      <c r="B31" s="64">
        <f>VLOOKUP($A31,'Return Data'!$B$7:$R$2700,3,0)</f>
        <v>44118</v>
      </c>
      <c r="C31" s="65">
        <f>VLOOKUP($A31,'Return Data'!$B$7:$R$2700,4,0)</f>
        <v>19.4377</v>
      </c>
      <c r="D31" s="65">
        <f>VLOOKUP($A31,'Return Data'!$B$7:$R$2700,10,0)</f>
        <v>11.2525</v>
      </c>
      <c r="E31" s="66">
        <f t="shared" si="0"/>
        <v>39</v>
      </c>
      <c r="F31" s="65">
        <f>VLOOKUP($A31,'Return Data'!$B$7:$R$2700,11,0)</f>
        <v>30.8064</v>
      </c>
      <c r="G31" s="66">
        <f t="shared" si="1"/>
        <v>29</v>
      </c>
      <c r="H31" s="65">
        <f>VLOOKUP($A31,'Return Data'!$B$7:$R$2700,12,0)</f>
        <v>-4.7396000000000003</v>
      </c>
      <c r="I31" s="66">
        <f t="shared" ref="I31:I71" si="10">RANK(H31,H$8:H$71,0)</f>
        <v>42</v>
      </c>
      <c r="J31" s="65">
        <f>VLOOKUP($A31,'Return Data'!$B$7:$R$2700,13,0)</f>
        <v>1.7589999999999999</v>
      </c>
      <c r="K31" s="66">
        <f t="shared" ref="K31:K38" si="11">RANK(J31,J$8:J$71,0)</f>
        <v>46</v>
      </c>
      <c r="L31" s="65">
        <f>VLOOKUP($A31,'Return Data'!$B$7:$R$2700,17,0)</f>
        <v>9.5122999999999998</v>
      </c>
      <c r="M31" s="66">
        <f t="shared" ref="M31:M38" si="12">RANK(L31,L$8:L$71,0)</f>
        <v>17</v>
      </c>
      <c r="N31" s="65">
        <f>VLOOKUP($A31,'Return Data'!$B$7:$R$2700,14,0)</f>
        <v>4.1407999999999996</v>
      </c>
      <c r="O31" s="66">
        <f t="shared" ref="O31:O38" si="13">RANK(N31,N$8:N$71,0)</f>
        <v>17</v>
      </c>
      <c r="P31" s="65">
        <f>VLOOKUP($A31,'Return Data'!$B$7:$R$2700,15,0)</f>
        <v>11.0326</v>
      </c>
      <c r="Q31" s="66">
        <f>RANK(P31,P$8:P$71,0)</f>
        <v>5</v>
      </c>
      <c r="R31" s="65">
        <f>VLOOKUP($A31,'Return Data'!$B$7:$R$2700,16,0)</f>
        <v>13.7082</v>
      </c>
      <c r="S31" s="67">
        <f t="shared" si="5"/>
        <v>13</v>
      </c>
    </row>
    <row r="32" spans="1:19" x14ac:dyDescent="0.3">
      <c r="A32" s="63" t="s">
        <v>187</v>
      </c>
      <c r="B32" s="64">
        <f>VLOOKUP($A32,'Return Data'!$B$7:$R$2700,3,0)</f>
        <v>44118</v>
      </c>
      <c r="C32" s="65">
        <f>VLOOKUP($A32,'Return Data'!$B$7:$R$2700,4,0)</f>
        <v>51.401000000000003</v>
      </c>
      <c r="D32" s="65">
        <f>VLOOKUP($A32,'Return Data'!$B$7:$R$2700,10,0)</f>
        <v>11.7607</v>
      </c>
      <c r="E32" s="66">
        <f t="shared" si="0"/>
        <v>33</v>
      </c>
      <c r="F32" s="65">
        <f>VLOOKUP($A32,'Return Data'!$B$7:$R$2700,11,0)</f>
        <v>30.2379</v>
      </c>
      <c r="G32" s="66">
        <f t="shared" si="1"/>
        <v>35</v>
      </c>
      <c r="H32" s="65">
        <f>VLOOKUP($A32,'Return Data'!$B$7:$R$2700,12,0)</f>
        <v>-2.0747</v>
      </c>
      <c r="I32" s="66">
        <f t="shared" si="10"/>
        <v>26</v>
      </c>
      <c r="J32" s="65">
        <f>VLOOKUP($A32,'Return Data'!$B$7:$R$2700,13,0)</f>
        <v>8.9397000000000002</v>
      </c>
      <c r="K32" s="66">
        <f t="shared" si="11"/>
        <v>20</v>
      </c>
      <c r="L32" s="65">
        <f>VLOOKUP($A32,'Return Data'!$B$7:$R$2700,17,0)</f>
        <v>10.2537</v>
      </c>
      <c r="M32" s="66">
        <f t="shared" si="12"/>
        <v>12</v>
      </c>
      <c r="N32" s="65">
        <f>VLOOKUP($A32,'Return Data'!$B$7:$R$2700,14,0)</f>
        <v>5.5778999999999996</v>
      </c>
      <c r="O32" s="66">
        <f t="shared" si="13"/>
        <v>10</v>
      </c>
      <c r="P32" s="65">
        <f>VLOOKUP($A32,'Return Data'!$B$7:$R$2700,15,0)</f>
        <v>10.085800000000001</v>
      </c>
      <c r="Q32" s="66">
        <f>RANK(P32,P$8:P$71,0)</f>
        <v>12</v>
      </c>
      <c r="R32" s="65">
        <f>VLOOKUP($A32,'Return Data'!$B$7:$R$2700,16,0)</f>
        <v>12.6523</v>
      </c>
      <c r="S32" s="67">
        <f t="shared" si="5"/>
        <v>19</v>
      </c>
    </row>
    <row r="33" spans="1:19" x14ac:dyDescent="0.3">
      <c r="A33" s="63" t="s">
        <v>188</v>
      </c>
      <c r="B33" s="64">
        <f>VLOOKUP($A33,'Return Data'!$B$7:$R$2700,3,0)</f>
        <v>44118</v>
      </c>
      <c r="C33" s="65">
        <f>VLOOKUP($A33,'Return Data'!$B$7:$R$2700,4,0)</f>
        <v>57.222999999999999</v>
      </c>
      <c r="D33" s="65">
        <f>VLOOKUP($A33,'Return Data'!$B$7:$R$2700,10,0)</f>
        <v>13.091200000000001</v>
      </c>
      <c r="E33" s="66">
        <f t="shared" si="0"/>
        <v>20</v>
      </c>
      <c r="F33" s="65">
        <f>VLOOKUP($A33,'Return Data'!$B$7:$R$2700,11,0)</f>
        <v>31.053000000000001</v>
      </c>
      <c r="G33" s="66">
        <f t="shared" si="1"/>
        <v>26</v>
      </c>
      <c r="H33" s="65">
        <f>VLOOKUP($A33,'Return Data'!$B$7:$R$2700,12,0)</f>
        <v>-3.6812</v>
      </c>
      <c r="I33" s="66">
        <f t="shared" si="10"/>
        <v>38</v>
      </c>
      <c r="J33" s="65">
        <f>VLOOKUP($A33,'Return Data'!$B$7:$R$2700,13,0)</f>
        <v>6.5030000000000001</v>
      </c>
      <c r="K33" s="66">
        <f t="shared" si="11"/>
        <v>32</v>
      </c>
      <c r="L33" s="65">
        <f>VLOOKUP($A33,'Return Data'!$B$7:$R$2700,17,0)</f>
        <v>3.1945999999999999</v>
      </c>
      <c r="M33" s="66">
        <f t="shared" si="12"/>
        <v>45</v>
      </c>
      <c r="N33" s="65">
        <f>VLOOKUP($A33,'Return Data'!$B$7:$R$2700,14,0)</f>
        <v>1.0073000000000001</v>
      </c>
      <c r="O33" s="66">
        <f t="shared" si="13"/>
        <v>34</v>
      </c>
      <c r="P33" s="65">
        <f>VLOOKUP($A33,'Return Data'!$B$7:$R$2700,15,0)</f>
        <v>8.2757000000000005</v>
      </c>
      <c r="Q33" s="66">
        <f>RANK(P33,P$8:P$71,0)</f>
        <v>21</v>
      </c>
      <c r="R33" s="65">
        <f>VLOOKUP($A33,'Return Data'!$B$7:$R$2700,16,0)</f>
        <v>12.0101</v>
      </c>
      <c r="S33" s="67">
        <f t="shared" si="5"/>
        <v>25</v>
      </c>
    </row>
    <row r="34" spans="1:19" x14ac:dyDescent="0.3">
      <c r="A34" s="63" t="s">
        <v>189</v>
      </c>
      <c r="B34" s="64">
        <f>VLOOKUP($A34,'Return Data'!$B$7:$R$2700,3,0)</f>
        <v>44118</v>
      </c>
      <c r="C34" s="65">
        <f>VLOOKUP($A34,'Return Data'!$B$7:$R$2700,4,0)</f>
        <v>72.815899999999999</v>
      </c>
      <c r="D34" s="65">
        <f>VLOOKUP($A34,'Return Data'!$B$7:$R$2700,10,0)</f>
        <v>12.585699999999999</v>
      </c>
      <c r="E34" s="66">
        <f t="shared" si="0"/>
        <v>23</v>
      </c>
      <c r="F34" s="65">
        <f>VLOOKUP($A34,'Return Data'!$B$7:$R$2700,11,0)</f>
        <v>25.093900000000001</v>
      </c>
      <c r="G34" s="66">
        <f t="shared" si="1"/>
        <v>53</v>
      </c>
      <c r="H34" s="65">
        <f>VLOOKUP($A34,'Return Data'!$B$7:$R$2700,12,0)</f>
        <v>-8.2784999999999993</v>
      </c>
      <c r="I34" s="66">
        <f t="shared" si="10"/>
        <v>51</v>
      </c>
      <c r="J34" s="65">
        <f>VLOOKUP($A34,'Return Data'!$B$7:$R$2700,13,0)</f>
        <v>-6.1100000000000002E-2</v>
      </c>
      <c r="K34" s="66">
        <f t="shared" si="11"/>
        <v>49</v>
      </c>
      <c r="L34" s="65">
        <f>VLOOKUP($A34,'Return Data'!$B$7:$R$2700,17,0)</f>
        <v>6.6502999999999997</v>
      </c>
      <c r="M34" s="66">
        <f t="shared" si="12"/>
        <v>25</v>
      </c>
      <c r="N34" s="65">
        <f>VLOOKUP($A34,'Return Data'!$B$7:$R$2700,14,0)</f>
        <v>4.7630999999999997</v>
      </c>
      <c r="O34" s="66">
        <f t="shared" si="13"/>
        <v>13</v>
      </c>
      <c r="P34" s="65">
        <f>VLOOKUP($A34,'Return Data'!$B$7:$R$2700,15,0)</f>
        <v>8.0975999999999999</v>
      </c>
      <c r="Q34" s="66">
        <f>RANK(P34,P$8:P$71,0)</f>
        <v>22</v>
      </c>
      <c r="R34" s="65">
        <f>VLOOKUP($A34,'Return Data'!$B$7:$R$2700,16,0)</f>
        <v>12.058199999999999</v>
      </c>
      <c r="S34" s="67">
        <f t="shared" si="5"/>
        <v>24</v>
      </c>
    </row>
    <row r="35" spans="1:19" x14ac:dyDescent="0.3">
      <c r="A35" s="63" t="s">
        <v>435</v>
      </c>
      <c r="B35" s="64">
        <f>VLOOKUP($A35,'Return Data'!$B$7:$R$2700,3,0)</f>
        <v>44118</v>
      </c>
      <c r="C35" s="65">
        <f>VLOOKUP($A35,'Return Data'!$B$7:$R$2700,4,0)</f>
        <v>12.4482</v>
      </c>
      <c r="D35" s="65">
        <f>VLOOKUP($A35,'Return Data'!$B$7:$R$2700,10,0)</f>
        <v>10.4102</v>
      </c>
      <c r="E35" s="66">
        <f t="shared" si="0"/>
        <v>47</v>
      </c>
      <c r="F35" s="65">
        <f>VLOOKUP($A35,'Return Data'!$B$7:$R$2700,11,0)</f>
        <v>26.757300000000001</v>
      </c>
      <c r="G35" s="66">
        <f t="shared" si="1"/>
        <v>50</v>
      </c>
      <c r="H35" s="65">
        <f>VLOOKUP($A35,'Return Data'!$B$7:$R$2700,12,0)</f>
        <v>-3.0310000000000001</v>
      </c>
      <c r="I35" s="66">
        <f t="shared" si="10"/>
        <v>33</v>
      </c>
      <c r="J35" s="65">
        <f>VLOOKUP($A35,'Return Data'!$B$7:$R$2700,13,0)</f>
        <v>3.0804</v>
      </c>
      <c r="K35" s="66">
        <f t="shared" si="11"/>
        <v>41</v>
      </c>
      <c r="L35" s="65">
        <f>VLOOKUP($A35,'Return Data'!$B$7:$R$2700,17,0)</f>
        <v>4.5712000000000002</v>
      </c>
      <c r="M35" s="66">
        <f t="shared" si="12"/>
        <v>36</v>
      </c>
      <c r="N35" s="65">
        <f>VLOOKUP($A35,'Return Data'!$B$7:$R$2700,14,0)</f>
        <v>0.76749999999999996</v>
      </c>
      <c r="O35" s="66">
        <f t="shared" si="13"/>
        <v>37</v>
      </c>
      <c r="P35" s="65"/>
      <c r="Q35" s="66"/>
      <c r="R35" s="65">
        <f>VLOOKUP($A35,'Return Data'!$B$7:$R$2700,16,0)</f>
        <v>5.6393000000000004</v>
      </c>
      <c r="S35" s="67">
        <f t="shared" si="5"/>
        <v>48</v>
      </c>
    </row>
    <row r="36" spans="1:19" x14ac:dyDescent="0.3">
      <c r="A36" s="63" t="s">
        <v>191</v>
      </c>
      <c r="B36" s="64">
        <f>VLOOKUP($A36,'Return Data'!$B$7:$R$2700,3,0)</f>
        <v>44118</v>
      </c>
      <c r="C36" s="65">
        <f>VLOOKUP($A36,'Return Data'!$B$7:$R$2700,4,0)</f>
        <v>21.1</v>
      </c>
      <c r="D36" s="65">
        <f>VLOOKUP($A36,'Return Data'!$B$7:$R$2700,10,0)</f>
        <v>14.992599999999999</v>
      </c>
      <c r="E36" s="66">
        <f t="shared" si="0"/>
        <v>12</v>
      </c>
      <c r="F36" s="65">
        <f>VLOOKUP($A36,'Return Data'!$B$7:$R$2700,11,0)</f>
        <v>37.423499999999997</v>
      </c>
      <c r="G36" s="66">
        <f t="shared" si="1"/>
        <v>8</v>
      </c>
      <c r="H36" s="65">
        <f>VLOOKUP($A36,'Return Data'!$B$7:$R$2700,12,0)</f>
        <v>2.1149</v>
      </c>
      <c r="I36" s="66">
        <f t="shared" si="10"/>
        <v>14</v>
      </c>
      <c r="J36" s="65">
        <f>VLOOKUP($A36,'Return Data'!$B$7:$R$2700,13,0)</f>
        <v>15.2187</v>
      </c>
      <c r="K36" s="66">
        <f t="shared" si="11"/>
        <v>9</v>
      </c>
      <c r="L36" s="65">
        <f>VLOOKUP($A36,'Return Data'!$B$7:$R$2700,17,0)</f>
        <v>13.1496</v>
      </c>
      <c r="M36" s="66">
        <f t="shared" si="12"/>
        <v>8</v>
      </c>
      <c r="N36" s="65">
        <f>VLOOKUP($A36,'Return Data'!$B$7:$R$2700,14,0)</f>
        <v>9.1841000000000008</v>
      </c>
      <c r="O36" s="66">
        <f t="shared" si="13"/>
        <v>4</v>
      </c>
      <c r="P36" s="65"/>
      <c r="Q36" s="66"/>
      <c r="R36" s="65">
        <f>VLOOKUP($A36,'Return Data'!$B$7:$R$2700,16,0)</f>
        <v>16.831199999999999</v>
      </c>
      <c r="S36" s="67">
        <f t="shared" si="5"/>
        <v>4</v>
      </c>
    </row>
    <row r="37" spans="1:19" x14ac:dyDescent="0.3">
      <c r="A37" s="63" t="s">
        <v>192</v>
      </c>
      <c r="B37" s="64">
        <f>VLOOKUP($A37,'Return Data'!$B$7:$R$2700,3,0)</f>
        <v>44118</v>
      </c>
      <c r="C37" s="65">
        <f>VLOOKUP($A37,'Return Data'!$B$7:$R$2700,4,0)</f>
        <v>18.241800000000001</v>
      </c>
      <c r="D37" s="65">
        <f>VLOOKUP($A37,'Return Data'!$B$7:$R$2700,10,0)</f>
        <v>7.2416</v>
      </c>
      <c r="E37" s="66">
        <f t="shared" si="0"/>
        <v>61</v>
      </c>
      <c r="F37" s="65">
        <f>VLOOKUP($A37,'Return Data'!$B$7:$R$2700,11,0)</f>
        <v>21.337800000000001</v>
      </c>
      <c r="G37" s="66">
        <f t="shared" si="1"/>
        <v>63</v>
      </c>
      <c r="H37" s="65">
        <f>VLOOKUP($A37,'Return Data'!$B$7:$R$2700,12,0)</f>
        <v>-10.760999999999999</v>
      </c>
      <c r="I37" s="66">
        <f t="shared" si="10"/>
        <v>59</v>
      </c>
      <c r="J37" s="65">
        <f>VLOOKUP($A37,'Return Data'!$B$7:$R$2700,13,0)</f>
        <v>-1.5787</v>
      </c>
      <c r="K37" s="66">
        <f t="shared" si="11"/>
        <v>56</v>
      </c>
      <c r="L37" s="65">
        <f>VLOOKUP($A37,'Return Data'!$B$7:$R$2700,17,0)</f>
        <v>4.859</v>
      </c>
      <c r="M37" s="66">
        <f t="shared" si="12"/>
        <v>35</v>
      </c>
      <c r="N37" s="65">
        <f>VLOOKUP($A37,'Return Data'!$B$7:$R$2700,14,0)</f>
        <v>0.87190000000000001</v>
      </c>
      <c r="O37" s="66">
        <f t="shared" si="13"/>
        <v>35</v>
      </c>
      <c r="P37" s="65">
        <f>VLOOKUP($A37,'Return Data'!$B$7:$R$2700,15,0)</f>
        <v>10.2567</v>
      </c>
      <c r="Q37" s="66">
        <f>RANK(P37,P$8:P$71,0)</f>
        <v>10</v>
      </c>
      <c r="R37" s="65">
        <f>VLOOKUP($A37,'Return Data'!$B$7:$R$2700,16,0)</f>
        <v>11.0524</v>
      </c>
      <c r="S37" s="67">
        <f t="shared" si="5"/>
        <v>30</v>
      </c>
    </row>
    <row r="38" spans="1:19" x14ac:dyDescent="0.3">
      <c r="A38" s="63" t="s">
        <v>193</v>
      </c>
      <c r="B38" s="64">
        <f>VLOOKUP($A38,'Return Data'!$B$7:$R$2700,3,0)</f>
        <v>44118</v>
      </c>
      <c r="C38" s="65">
        <f>VLOOKUP($A38,'Return Data'!$B$7:$R$2700,4,0)</f>
        <v>49.183199999999999</v>
      </c>
      <c r="D38" s="65">
        <f>VLOOKUP($A38,'Return Data'!$B$7:$R$2700,10,0)</f>
        <v>9.7471999999999994</v>
      </c>
      <c r="E38" s="66">
        <f t="shared" si="0"/>
        <v>52</v>
      </c>
      <c r="F38" s="65">
        <f>VLOOKUP($A38,'Return Data'!$B$7:$R$2700,11,0)</f>
        <v>22.791599999999999</v>
      </c>
      <c r="G38" s="66">
        <f t="shared" si="1"/>
        <v>61</v>
      </c>
      <c r="H38" s="65">
        <f>VLOOKUP($A38,'Return Data'!$B$7:$R$2700,12,0)</f>
        <v>-18.2773</v>
      </c>
      <c r="I38" s="66">
        <f t="shared" si="10"/>
        <v>64</v>
      </c>
      <c r="J38" s="65">
        <f>VLOOKUP($A38,'Return Data'!$B$7:$R$2700,13,0)</f>
        <v>-5.5732999999999997</v>
      </c>
      <c r="K38" s="66">
        <f t="shared" si="11"/>
        <v>63</v>
      </c>
      <c r="L38" s="65">
        <f>VLOOKUP($A38,'Return Data'!$B$7:$R$2700,17,0)</f>
        <v>-4.7937000000000003</v>
      </c>
      <c r="M38" s="66">
        <f t="shared" si="12"/>
        <v>55</v>
      </c>
      <c r="N38" s="65">
        <f>VLOOKUP($A38,'Return Data'!$B$7:$R$2700,14,0)</f>
        <v>-8.5502000000000002</v>
      </c>
      <c r="O38" s="66">
        <f t="shared" si="13"/>
        <v>47</v>
      </c>
      <c r="P38" s="65">
        <f>VLOOKUP($A38,'Return Data'!$B$7:$R$2700,15,0)</f>
        <v>1.8366</v>
      </c>
      <c r="Q38" s="66">
        <f>RANK(P38,P$8:P$71,0)</f>
        <v>37</v>
      </c>
      <c r="R38" s="65">
        <f>VLOOKUP($A38,'Return Data'!$B$7:$R$2700,16,0)</f>
        <v>9.1907999999999994</v>
      </c>
      <c r="S38" s="67">
        <f t="shared" si="5"/>
        <v>41</v>
      </c>
    </row>
    <row r="39" spans="1:19" x14ac:dyDescent="0.3">
      <c r="A39" s="63" t="s">
        <v>194</v>
      </c>
      <c r="B39" s="64">
        <f>VLOOKUP($A39,'Return Data'!$B$7:$R$2700,3,0)</f>
        <v>44118</v>
      </c>
      <c r="C39" s="65">
        <f>VLOOKUP($A39,'Return Data'!$B$7:$R$2700,4,0)</f>
        <v>12.8851</v>
      </c>
      <c r="D39" s="65">
        <f>VLOOKUP($A39,'Return Data'!$B$7:$R$2700,10,0)</f>
        <v>20.617599999999999</v>
      </c>
      <c r="E39" s="66">
        <f t="shared" si="0"/>
        <v>3</v>
      </c>
      <c r="F39" s="65">
        <f>VLOOKUP($A39,'Return Data'!$B$7:$R$2700,11,0)</f>
        <v>42.211799999999997</v>
      </c>
      <c r="G39" s="66">
        <f t="shared" si="1"/>
        <v>3</v>
      </c>
      <c r="H39" s="65">
        <f>VLOOKUP($A39,'Return Data'!$B$7:$R$2700,12,0)</f>
        <v>16.816600000000001</v>
      </c>
      <c r="I39" s="66">
        <f t="shared" si="10"/>
        <v>2</v>
      </c>
      <c r="J39" s="65">
        <f>VLOOKUP($A39,'Return Data'!$B$7:$R$2700,13,0)</f>
        <v>25.1236</v>
      </c>
      <c r="K39" s="66">
        <f t="shared" ref="K39" si="14">RANK(J39,J$8:J$71,0)</f>
        <v>3</v>
      </c>
      <c r="L39" s="65"/>
      <c r="M39" s="66"/>
      <c r="N39" s="65"/>
      <c r="O39" s="66"/>
      <c r="P39" s="65"/>
      <c r="Q39" s="66"/>
      <c r="R39" s="65">
        <f>VLOOKUP($A39,'Return Data'!$B$7:$R$2700,16,0)</f>
        <v>22.939699999999998</v>
      </c>
      <c r="S39" s="67">
        <f t="shared" si="5"/>
        <v>1</v>
      </c>
    </row>
    <row r="40" spans="1:19" x14ac:dyDescent="0.3">
      <c r="A40" s="63" t="s">
        <v>195</v>
      </c>
      <c r="B40" s="64">
        <f>VLOOKUP($A40,'Return Data'!$B$7:$R$2700,3,0)</f>
        <v>44118</v>
      </c>
      <c r="C40" s="65">
        <f>VLOOKUP($A40,'Return Data'!$B$7:$R$2700,4,0)</f>
        <v>15.45</v>
      </c>
      <c r="D40" s="65">
        <f>VLOOKUP($A40,'Return Data'!$B$7:$R$2700,10,0)</f>
        <v>9.8080999999999996</v>
      </c>
      <c r="E40" s="66">
        <f t="shared" ref="E40:E71" si="15">RANK(D40,D$8:D$71,0)</f>
        <v>50</v>
      </c>
      <c r="F40" s="65">
        <f>VLOOKUP($A40,'Return Data'!$B$7:$R$2700,11,0)</f>
        <v>28.857399999999998</v>
      </c>
      <c r="G40" s="66">
        <f t="shared" ref="G40:G71" si="16">RANK(F40,F$8:F$71,0)</f>
        <v>45</v>
      </c>
      <c r="H40" s="65">
        <f>VLOOKUP($A40,'Return Data'!$B$7:$R$2700,12,0)</f>
        <v>-2.5851000000000002</v>
      </c>
      <c r="I40" s="66">
        <f t="shared" si="10"/>
        <v>30</v>
      </c>
      <c r="J40" s="65">
        <f>VLOOKUP($A40,'Return Data'!$B$7:$R$2700,13,0)</f>
        <v>4.0404</v>
      </c>
      <c r="K40" s="66">
        <f t="shared" ref="K40:K71" si="17">RANK(J40,J$8:J$71,0)</f>
        <v>38</v>
      </c>
      <c r="L40" s="65">
        <f>VLOOKUP($A40,'Return Data'!$B$7:$R$2700,17,0)</f>
        <v>6.7133000000000003</v>
      </c>
      <c r="M40" s="66">
        <f t="shared" ref="M40:M50" si="18">RANK(L40,L$8:L$71,0)</f>
        <v>24</v>
      </c>
      <c r="N40" s="65">
        <f>VLOOKUP($A40,'Return Data'!$B$7:$R$2700,14,0)</f>
        <v>3.7044000000000001</v>
      </c>
      <c r="O40" s="66">
        <f t="shared" ref="O40:O49" si="19">RANK(N40,N$8:N$71,0)</f>
        <v>22</v>
      </c>
      <c r="P40" s="65"/>
      <c r="Q40" s="66"/>
      <c r="R40" s="65">
        <f>VLOOKUP($A40,'Return Data'!$B$7:$R$2700,16,0)</f>
        <v>9.3910999999999998</v>
      </c>
      <c r="S40" s="67">
        <f t="shared" ref="S40:S71" si="20">RANK(R40,R$8:R$71,0)</f>
        <v>38</v>
      </c>
    </row>
    <row r="41" spans="1:19" x14ac:dyDescent="0.3">
      <c r="A41" s="63" t="s">
        <v>196</v>
      </c>
      <c r="B41" s="64">
        <f>VLOOKUP($A41,'Return Data'!$B$7:$R$2700,3,0)</f>
        <v>44118</v>
      </c>
      <c r="C41" s="65">
        <f>VLOOKUP($A41,'Return Data'!$B$7:$R$2700,4,0)</f>
        <v>201.09</v>
      </c>
      <c r="D41" s="65">
        <f>VLOOKUP($A41,'Return Data'!$B$7:$R$2700,10,0)</f>
        <v>10.4344</v>
      </c>
      <c r="E41" s="66">
        <f t="shared" si="15"/>
        <v>46</v>
      </c>
      <c r="F41" s="65">
        <f>VLOOKUP($A41,'Return Data'!$B$7:$R$2700,11,0)</f>
        <v>30.0123</v>
      </c>
      <c r="G41" s="66">
        <f t="shared" si="16"/>
        <v>36</v>
      </c>
      <c r="H41" s="65">
        <f>VLOOKUP($A41,'Return Data'!$B$7:$R$2700,12,0)</f>
        <v>-2.2791000000000001</v>
      </c>
      <c r="I41" s="66">
        <f t="shared" si="10"/>
        <v>27</v>
      </c>
      <c r="J41" s="65">
        <f>VLOOKUP($A41,'Return Data'!$B$7:$R$2700,13,0)</f>
        <v>6.5377000000000001</v>
      </c>
      <c r="K41" s="66">
        <f t="shared" si="17"/>
        <v>31</v>
      </c>
      <c r="L41" s="65">
        <f>VLOOKUP($A41,'Return Data'!$B$7:$R$2700,17,0)</f>
        <v>3.2501000000000002</v>
      </c>
      <c r="M41" s="66">
        <f t="shared" si="18"/>
        <v>43</v>
      </c>
      <c r="N41" s="65">
        <f>VLOOKUP($A41,'Return Data'!$B$7:$R$2700,14,0)</f>
        <v>0.21940000000000001</v>
      </c>
      <c r="O41" s="66">
        <f t="shared" si="19"/>
        <v>39</v>
      </c>
      <c r="P41" s="65">
        <f>VLOOKUP($A41,'Return Data'!$B$7:$R$2700,15,0)</f>
        <v>5.5365000000000002</v>
      </c>
      <c r="Q41" s="66">
        <f t="shared" ref="Q41:Q47" si="21">RANK(P41,P$8:P$71,0)</f>
        <v>34</v>
      </c>
      <c r="R41" s="65">
        <f>VLOOKUP($A41,'Return Data'!$B$7:$R$2700,16,0)</f>
        <v>9.1262000000000008</v>
      </c>
      <c r="S41" s="67">
        <f t="shared" si="20"/>
        <v>42</v>
      </c>
    </row>
    <row r="42" spans="1:19" x14ac:dyDescent="0.3">
      <c r="A42" s="63" t="s">
        <v>197</v>
      </c>
      <c r="B42" s="64">
        <f>VLOOKUP($A42,'Return Data'!$B$7:$R$2700,3,0)</f>
        <v>44118</v>
      </c>
      <c r="C42" s="65">
        <f>VLOOKUP($A42,'Return Data'!$B$7:$R$2700,4,0)</f>
        <v>215.48</v>
      </c>
      <c r="D42" s="65">
        <f>VLOOKUP($A42,'Return Data'!$B$7:$R$2700,10,0)</f>
        <v>10.2087</v>
      </c>
      <c r="E42" s="66">
        <f t="shared" si="15"/>
        <v>49</v>
      </c>
      <c r="F42" s="65">
        <f>VLOOKUP($A42,'Return Data'!$B$7:$R$2700,11,0)</f>
        <v>29.604199999999999</v>
      </c>
      <c r="G42" s="66">
        <f t="shared" si="16"/>
        <v>40</v>
      </c>
      <c r="H42" s="65">
        <f>VLOOKUP($A42,'Return Data'!$B$7:$R$2700,12,0)</f>
        <v>-1.8492999999999999</v>
      </c>
      <c r="I42" s="66">
        <f t="shared" si="10"/>
        <v>25</v>
      </c>
      <c r="J42" s="65">
        <f>VLOOKUP($A42,'Return Data'!$B$7:$R$2700,13,0)</f>
        <v>6.9114000000000004</v>
      </c>
      <c r="K42" s="66">
        <f t="shared" si="17"/>
        <v>29</v>
      </c>
      <c r="L42" s="65">
        <f>VLOOKUP($A42,'Return Data'!$B$7:$R$2700,17,0)</f>
        <v>3.8752</v>
      </c>
      <c r="M42" s="66">
        <f t="shared" si="18"/>
        <v>39</v>
      </c>
      <c r="N42" s="65">
        <f>VLOOKUP($A42,'Return Data'!$B$7:$R$2700,14,0)</f>
        <v>1.0774999999999999</v>
      </c>
      <c r="O42" s="66">
        <f t="shared" si="19"/>
        <v>33</v>
      </c>
      <c r="P42" s="65">
        <f>VLOOKUP($A42,'Return Data'!$B$7:$R$2700,15,0)</f>
        <v>8.7683</v>
      </c>
      <c r="Q42" s="66">
        <f t="shared" si="21"/>
        <v>17</v>
      </c>
      <c r="R42" s="65">
        <f>VLOOKUP($A42,'Return Data'!$B$7:$R$2700,16,0)</f>
        <v>12.568099999999999</v>
      </c>
      <c r="S42" s="67">
        <f t="shared" si="20"/>
        <v>20</v>
      </c>
    </row>
    <row r="43" spans="1:19" x14ac:dyDescent="0.3">
      <c r="A43" s="63" t="s">
        <v>198</v>
      </c>
      <c r="B43" s="64">
        <f>VLOOKUP($A43,'Return Data'!$B$7:$R$2700,3,0)</f>
        <v>44118</v>
      </c>
      <c r="C43" s="65">
        <f>VLOOKUP($A43,'Return Data'!$B$7:$R$2700,4,0)</f>
        <v>119.7226</v>
      </c>
      <c r="D43" s="65">
        <f>VLOOKUP($A43,'Return Data'!$B$7:$R$2700,10,0)</f>
        <v>21.616499999999998</v>
      </c>
      <c r="E43" s="66">
        <f t="shared" si="15"/>
        <v>1</v>
      </c>
      <c r="F43" s="65">
        <f>VLOOKUP($A43,'Return Data'!$B$7:$R$2700,11,0)</f>
        <v>49.7423</v>
      </c>
      <c r="G43" s="66">
        <f t="shared" si="16"/>
        <v>1</v>
      </c>
      <c r="H43" s="65">
        <f>VLOOKUP($A43,'Return Data'!$B$7:$R$2700,12,0)</f>
        <v>21.759599999999999</v>
      </c>
      <c r="I43" s="66">
        <f t="shared" si="10"/>
        <v>1</v>
      </c>
      <c r="J43" s="65">
        <f>VLOOKUP($A43,'Return Data'!$B$7:$R$2700,13,0)</f>
        <v>32.3245</v>
      </c>
      <c r="K43" s="66">
        <f t="shared" si="17"/>
        <v>1</v>
      </c>
      <c r="L43" s="65">
        <f>VLOOKUP($A43,'Return Data'!$B$7:$R$2700,17,0)</f>
        <v>16.897500000000001</v>
      </c>
      <c r="M43" s="66">
        <f t="shared" si="18"/>
        <v>2</v>
      </c>
      <c r="N43" s="65">
        <f>VLOOKUP($A43,'Return Data'!$B$7:$R$2700,14,0)</f>
        <v>9.6285000000000007</v>
      </c>
      <c r="O43" s="66">
        <f t="shared" si="19"/>
        <v>3</v>
      </c>
      <c r="P43" s="65">
        <f>VLOOKUP($A43,'Return Data'!$B$7:$R$2700,15,0)</f>
        <v>15.9457</v>
      </c>
      <c r="Q43" s="66">
        <f t="shared" si="21"/>
        <v>1</v>
      </c>
      <c r="R43" s="65">
        <f>VLOOKUP($A43,'Return Data'!$B$7:$R$2700,16,0)</f>
        <v>15.4657</v>
      </c>
      <c r="S43" s="67">
        <f t="shared" si="20"/>
        <v>7</v>
      </c>
    </row>
    <row r="44" spans="1:19" x14ac:dyDescent="0.3">
      <c r="A44" s="63" t="s">
        <v>199</v>
      </c>
      <c r="B44" s="64">
        <f>VLOOKUP($A44,'Return Data'!$B$7:$R$2700,3,0)</f>
        <v>44118</v>
      </c>
      <c r="C44" s="65">
        <f>VLOOKUP($A44,'Return Data'!$B$7:$R$2700,4,0)</f>
        <v>51.77</v>
      </c>
      <c r="D44" s="65">
        <f>VLOOKUP($A44,'Return Data'!$B$7:$R$2700,10,0)</f>
        <v>16.1023</v>
      </c>
      <c r="E44" s="66">
        <f t="shared" si="15"/>
        <v>11</v>
      </c>
      <c r="F44" s="65">
        <f>VLOOKUP($A44,'Return Data'!$B$7:$R$2700,11,0)</f>
        <v>31.3293</v>
      </c>
      <c r="G44" s="66">
        <f t="shared" si="16"/>
        <v>23</v>
      </c>
      <c r="H44" s="65">
        <f>VLOOKUP($A44,'Return Data'!$B$7:$R$2700,12,0)</f>
        <v>-4.2537000000000003</v>
      </c>
      <c r="I44" s="66">
        <f t="shared" si="10"/>
        <v>40</v>
      </c>
      <c r="J44" s="65">
        <f>VLOOKUP($A44,'Return Data'!$B$7:$R$2700,13,0)</f>
        <v>3.0453999999999999</v>
      </c>
      <c r="K44" s="66">
        <f t="shared" si="17"/>
        <v>42</v>
      </c>
      <c r="L44" s="65">
        <f>VLOOKUP($A44,'Return Data'!$B$7:$R$2700,17,0)</f>
        <v>0.34810000000000002</v>
      </c>
      <c r="M44" s="66">
        <f t="shared" si="18"/>
        <v>51</v>
      </c>
      <c r="N44" s="65">
        <f>VLOOKUP($A44,'Return Data'!$B$7:$R$2700,14,0)</f>
        <v>0.50639999999999996</v>
      </c>
      <c r="O44" s="66">
        <f t="shared" si="19"/>
        <v>38</v>
      </c>
      <c r="P44" s="65">
        <f>VLOOKUP($A44,'Return Data'!$B$7:$R$2700,15,0)</f>
        <v>6.9927999999999999</v>
      </c>
      <c r="Q44" s="66">
        <f t="shared" si="21"/>
        <v>28</v>
      </c>
      <c r="R44" s="65">
        <f>VLOOKUP($A44,'Return Data'!$B$7:$R$2700,16,0)</f>
        <v>14.9293</v>
      </c>
      <c r="S44" s="67">
        <f t="shared" si="20"/>
        <v>9</v>
      </c>
    </row>
    <row r="45" spans="1:19" x14ac:dyDescent="0.3">
      <c r="A45" s="63" t="s">
        <v>370</v>
      </c>
      <c r="B45" s="64">
        <f>VLOOKUP($A45,'Return Data'!$B$7:$R$2700,3,0)</f>
        <v>44118</v>
      </c>
      <c r="C45" s="65">
        <f>VLOOKUP($A45,'Return Data'!$B$7:$R$2700,4,0)</f>
        <v>152.10769999999999</v>
      </c>
      <c r="D45" s="65">
        <f>VLOOKUP($A45,'Return Data'!$B$7:$R$2700,10,0)</f>
        <v>11.054500000000001</v>
      </c>
      <c r="E45" s="66">
        <f t="shared" si="15"/>
        <v>42</v>
      </c>
      <c r="F45" s="65">
        <f>VLOOKUP($A45,'Return Data'!$B$7:$R$2700,11,0)</f>
        <v>29.9863</v>
      </c>
      <c r="G45" s="66">
        <f t="shared" si="16"/>
        <v>37</v>
      </c>
      <c r="H45" s="65">
        <f>VLOOKUP($A45,'Return Data'!$B$7:$R$2700,12,0)</f>
        <v>-1.0670999999999999</v>
      </c>
      <c r="I45" s="66">
        <f t="shared" si="10"/>
        <v>22</v>
      </c>
      <c r="J45" s="65">
        <f>VLOOKUP($A45,'Return Data'!$B$7:$R$2700,13,0)</f>
        <v>8.2899999999999991</v>
      </c>
      <c r="K45" s="66">
        <f t="shared" si="17"/>
        <v>25</v>
      </c>
      <c r="L45" s="65">
        <f>VLOOKUP($A45,'Return Data'!$B$7:$R$2700,17,0)</f>
        <v>6.1334999999999997</v>
      </c>
      <c r="M45" s="66">
        <f t="shared" si="18"/>
        <v>28</v>
      </c>
      <c r="N45" s="65">
        <f>VLOOKUP($A45,'Return Data'!$B$7:$R$2700,14,0)</f>
        <v>2.1819000000000002</v>
      </c>
      <c r="O45" s="66">
        <f t="shared" si="19"/>
        <v>30</v>
      </c>
      <c r="P45" s="65">
        <f>VLOOKUP($A45,'Return Data'!$B$7:$R$2700,15,0)</f>
        <v>5.8888999999999996</v>
      </c>
      <c r="Q45" s="66">
        <f t="shared" si="21"/>
        <v>33</v>
      </c>
      <c r="R45" s="65">
        <f>VLOOKUP($A45,'Return Data'!$B$7:$R$2700,16,0)</f>
        <v>10.9816</v>
      </c>
      <c r="S45" s="67">
        <f t="shared" si="20"/>
        <v>32</v>
      </c>
    </row>
    <row r="46" spans="1:19" x14ac:dyDescent="0.3">
      <c r="A46" s="63" t="s">
        <v>201</v>
      </c>
      <c r="B46" s="64">
        <f>VLOOKUP($A46,'Return Data'!$B$7:$R$2700,3,0)</f>
        <v>44118</v>
      </c>
      <c r="C46" s="65">
        <f>VLOOKUP($A46,'Return Data'!$B$7:$R$2700,4,0)</f>
        <v>15.0459</v>
      </c>
      <c r="D46" s="65">
        <f>VLOOKUP($A46,'Return Data'!$B$7:$R$2700,10,0)</f>
        <v>19.167899999999999</v>
      </c>
      <c r="E46" s="66">
        <f t="shared" si="15"/>
        <v>4</v>
      </c>
      <c r="F46" s="65">
        <f>VLOOKUP($A46,'Return Data'!$B$7:$R$2700,11,0)</f>
        <v>43.6706</v>
      </c>
      <c r="G46" s="66">
        <f t="shared" si="16"/>
        <v>2</v>
      </c>
      <c r="H46" s="65">
        <f>VLOOKUP($A46,'Return Data'!$B$7:$R$2700,12,0)</f>
        <v>3.5348999999999999</v>
      </c>
      <c r="I46" s="66">
        <f t="shared" si="10"/>
        <v>11</v>
      </c>
      <c r="J46" s="65">
        <f>VLOOKUP($A46,'Return Data'!$B$7:$R$2700,13,0)</f>
        <v>12.661199999999999</v>
      </c>
      <c r="K46" s="66">
        <f t="shared" si="17"/>
        <v>12</v>
      </c>
      <c r="L46" s="65">
        <f>VLOOKUP($A46,'Return Data'!$B$7:$R$2700,17,0)</f>
        <v>11.1212</v>
      </c>
      <c r="M46" s="66">
        <f t="shared" si="18"/>
        <v>11</v>
      </c>
      <c r="N46" s="65">
        <f>VLOOKUP($A46,'Return Data'!$B$7:$R$2700,14,0)</f>
        <v>2.1621999999999999</v>
      </c>
      <c r="O46" s="66">
        <f t="shared" si="19"/>
        <v>31</v>
      </c>
      <c r="P46" s="65">
        <f>VLOOKUP($A46,'Return Data'!$B$7:$R$2700,15,0)</f>
        <v>8.2837999999999994</v>
      </c>
      <c r="Q46" s="66">
        <f t="shared" si="21"/>
        <v>20</v>
      </c>
      <c r="R46" s="65">
        <f>VLOOKUP($A46,'Return Data'!$B$7:$R$2700,16,0)</f>
        <v>7.5326000000000004</v>
      </c>
      <c r="S46" s="67">
        <f t="shared" si="20"/>
        <v>45</v>
      </c>
    </row>
    <row r="47" spans="1:19" x14ac:dyDescent="0.3">
      <c r="A47" s="63" t="s">
        <v>202</v>
      </c>
      <c r="B47" s="64">
        <f>VLOOKUP($A47,'Return Data'!$B$7:$R$2700,3,0)</f>
        <v>44118</v>
      </c>
      <c r="C47" s="65">
        <f>VLOOKUP($A47,'Return Data'!$B$7:$R$2700,4,0)</f>
        <v>16.0215</v>
      </c>
      <c r="D47" s="65">
        <f>VLOOKUP($A47,'Return Data'!$B$7:$R$2700,10,0)</f>
        <v>18.8142</v>
      </c>
      <c r="E47" s="66">
        <f t="shared" si="15"/>
        <v>5</v>
      </c>
      <c r="F47" s="65">
        <f>VLOOKUP($A47,'Return Data'!$B$7:$R$2700,11,0)</f>
        <v>42.069800000000001</v>
      </c>
      <c r="G47" s="66">
        <f t="shared" si="16"/>
        <v>4</v>
      </c>
      <c r="H47" s="65">
        <f>VLOOKUP($A47,'Return Data'!$B$7:$R$2700,12,0)</f>
        <v>6.2813999999999997</v>
      </c>
      <c r="I47" s="66">
        <f t="shared" si="10"/>
        <v>8</v>
      </c>
      <c r="J47" s="65">
        <f>VLOOKUP($A47,'Return Data'!$B$7:$R$2700,13,0)</f>
        <v>15.903</v>
      </c>
      <c r="K47" s="66">
        <f t="shared" si="17"/>
        <v>8</v>
      </c>
      <c r="L47" s="65">
        <f>VLOOKUP($A47,'Return Data'!$B$7:$R$2700,17,0)</f>
        <v>14.015000000000001</v>
      </c>
      <c r="M47" s="66">
        <f t="shared" si="18"/>
        <v>6</v>
      </c>
      <c r="N47" s="65">
        <f>VLOOKUP($A47,'Return Data'!$B$7:$R$2700,14,0)</f>
        <v>3.5893999999999999</v>
      </c>
      <c r="O47" s="66">
        <f t="shared" si="19"/>
        <v>23</v>
      </c>
      <c r="P47" s="65">
        <f>VLOOKUP($A47,'Return Data'!$B$7:$R$2700,15,0)</f>
        <v>9.8617000000000008</v>
      </c>
      <c r="Q47" s="66">
        <f t="shared" si="21"/>
        <v>13</v>
      </c>
      <c r="R47" s="65">
        <f>VLOOKUP($A47,'Return Data'!$B$7:$R$2700,16,0)</f>
        <v>8.8286999999999995</v>
      </c>
      <c r="S47" s="67">
        <f t="shared" si="20"/>
        <v>43</v>
      </c>
    </row>
    <row r="48" spans="1:19" x14ac:dyDescent="0.3">
      <c r="A48" s="63" t="s">
        <v>203</v>
      </c>
      <c r="B48" s="64">
        <f>VLOOKUP($A48,'Return Data'!$B$7:$R$2700,3,0)</f>
        <v>44118</v>
      </c>
      <c r="C48" s="65">
        <f>VLOOKUP($A48,'Return Data'!$B$7:$R$2700,4,0)</f>
        <v>15.6891</v>
      </c>
      <c r="D48" s="65">
        <f>VLOOKUP($A48,'Return Data'!$B$7:$R$2700,10,0)</f>
        <v>18.575700000000001</v>
      </c>
      <c r="E48" s="66">
        <f t="shared" si="15"/>
        <v>6</v>
      </c>
      <c r="F48" s="65">
        <f>VLOOKUP($A48,'Return Data'!$B$7:$R$2700,11,0)</f>
        <v>41.002800000000001</v>
      </c>
      <c r="G48" s="66">
        <f t="shared" si="16"/>
        <v>5</v>
      </c>
      <c r="H48" s="65">
        <f>VLOOKUP($A48,'Return Data'!$B$7:$R$2700,12,0)</f>
        <v>5.1295000000000002</v>
      </c>
      <c r="I48" s="66">
        <f t="shared" si="10"/>
        <v>9</v>
      </c>
      <c r="J48" s="65">
        <f>VLOOKUP($A48,'Return Data'!$B$7:$R$2700,13,0)</f>
        <v>14.9023</v>
      </c>
      <c r="K48" s="66">
        <f t="shared" si="17"/>
        <v>10</v>
      </c>
      <c r="L48" s="65">
        <f>VLOOKUP($A48,'Return Data'!$B$7:$R$2700,17,0)</f>
        <v>12.651999999999999</v>
      </c>
      <c r="M48" s="66">
        <f t="shared" si="18"/>
        <v>9</v>
      </c>
      <c r="N48" s="65">
        <f>VLOOKUP($A48,'Return Data'!$B$7:$R$2700,14,0)</f>
        <v>4.6010999999999997</v>
      </c>
      <c r="O48" s="66">
        <f t="shared" si="19"/>
        <v>14</v>
      </c>
      <c r="P48" s="65"/>
      <c r="Q48" s="66"/>
      <c r="R48" s="65">
        <f>VLOOKUP($A48,'Return Data'!$B$7:$R$2700,16,0)</f>
        <v>10.4231</v>
      </c>
      <c r="S48" s="67">
        <f t="shared" si="20"/>
        <v>33</v>
      </c>
    </row>
    <row r="49" spans="1:19" x14ac:dyDescent="0.3">
      <c r="A49" s="63" t="s">
        <v>204</v>
      </c>
      <c r="B49" s="64">
        <f>VLOOKUP($A49,'Return Data'!$B$7:$R$2700,3,0)</f>
        <v>44118</v>
      </c>
      <c r="C49" s="65">
        <f>VLOOKUP($A49,'Return Data'!$B$7:$R$2700,4,0)</f>
        <v>15.501099999999999</v>
      </c>
      <c r="D49" s="65">
        <f>VLOOKUP($A49,'Return Data'!$B$7:$R$2700,10,0)</f>
        <v>14.8553</v>
      </c>
      <c r="E49" s="66">
        <f t="shared" si="15"/>
        <v>13</v>
      </c>
      <c r="F49" s="65">
        <f>VLOOKUP($A49,'Return Data'!$B$7:$R$2700,11,0)</f>
        <v>31.527999999999999</v>
      </c>
      <c r="G49" s="66">
        <f t="shared" si="16"/>
        <v>22</v>
      </c>
      <c r="H49" s="65">
        <f>VLOOKUP($A49,'Return Data'!$B$7:$R$2700,12,0)</f>
        <v>4.5865999999999998</v>
      </c>
      <c r="I49" s="66">
        <f t="shared" si="10"/>
        <v>10</v>
      </c>
      <c r="J49" s="65">
        <f>VLOOKUP($A49,'Return Data'!$B$7:$R$2700,13,0)</f>
        <v>14.2172</v>
      </c>
      <c r="K49" s="66">
        <f t="shared" si="17"/>
        <v>11</v>
      </c>
      <c r="L49" s="65">
        <f>VLOOKUP($A49,'Return Data'!$B$7:$R$2700,17,0)</f>
        <v>13.5113</v>
      </c>
      <c r="M49" s="66">
        <f t="shared" si="18"/>
        <v>7</v>
      </c>
      <c r="N49" s="65">
        <f>VLOOKUP($A49,'Return Data'!$B$7:$R$2700,14,0)</f>
        <v>7.2282000000000002</v>
      </c>
      <c r="O49" s="66">
        <f t="shared" si="19"/>
        <v>8</v>
      </c>
      <c r="P49" s="65"/>
      <c r="Q49" s="66"/>
      <c r="R49" s="65">
        <f>VLOOKUP($A49,'Return Data'!$B$7:$R$2700,16,0)</f>
        <v>13.1716</v>
      </c>
      <c r="S49" s="67">
        <f t="shared" si="20"/>
        <v>18</v>
      </c>
    </row>
    <row r="50" spans="1:19" x14ac:dyDescent="0.3">
      <c r="A50" s="63" t="s">
        <v>205</v>
      </c>
      <c r="B50" s="64">
        <f>VLOOKUP($A50,'Return Data'!$B$7:$R$2700,3,0)</f>
        <v>44118</v>
      </c>
      <c r="C50" s="65">
        <f>VLOOKUP($A50,'Return Data'!$B$7:$R$2700,4,0)</f>
        <v>10.7433</v>
      </c>
      <c r="D50" s="65">
        <f>VLOOKUP($A50,'Return Data'!$B$7:$R$2700,10,0)</f>
        <v>12.1571</v>
      </c>
      <c r="E50" s="66">
        <f t="shared" si="15"/>
        <v>28</v>
      </c>
      <c r="F50" s="65">
        <f>VLOOKUP($A50,'Return Data'!$B$7:$R$2700,11,0)</f>
        <v>24.2302</v>
      </c>
      <c r="G50" s="66">
        <f t="shared" si="16"/>
        <v>59</v>
      </c>
      <c r="H50" s="65">
        <f>VLOOKUP($A50,'Return Data'!$B$7:$R$2700,12,0)</f>
        <v>-3.5931000000000002</v>
      </c>
      <c r="I50" s="66">
        <f t="shared" si="10"/>
        <v>35</v>
      </c>
      <c r="J50" s="65">
        <f>VLOOKUP($A50,'Return Data'!$B$7:$R$2700,13,0)</f>
        <v>4.5423999999999998</v>
      </c>
      <c r="K50" s="66">
        <f t="shared" si="17"/>
        <v>36</v>
      </c>
      <c r="L50" s="65">
        <f>VLOOKUP($A50,'Return Data'!$B$7:$R$2700,17,0)</f>
        <v>8.8364999999999991</v>
      </c>
      <c r="M50" s="66">
        <f t="shared" si="18"/>
        <v>20</v>
      </c>
      <c r="N50" s="65"/>
      <c r="O50" s="66"/>
      <c r="P50" s="65"/>
      <c r="Q50" s="66"/>
      <c r="R50" s="65">
        <f>VLOOKUP($A50,'Return Data'!$B$7:$R$2700,16,0)</f>
        <v>2.8477000000000001</v>
      </c>
      <c r="S50" s="67">
        <f t="shared" si="20"/>
        <v>51</v>
      </c>
    </row>
    <row r="51" spans="1:19" x14ac:dyDescent="0.3">
      <c r="A51" s="63" t="s">
        <v>206</v>
      </c>
      <c r="B51" s="64">
        <f>VLOOKUP($A51,'Return Data'!$B$7:$R$2700,3,0)</f>
        <v>44118</v>
      </c>
      <c r="C51" s="65">
        <f>VLOOKUP($A51,'Return Data'!$B$7:$R$2700,4,0)</f>
        <v>11.4239</v>
      </c>
      <c r="D51" s="65">
        <f>VLOOKUP($A51,'Return Data'!$B$7:$R$2700,10,0)</f>
        <v>13.2784</v>
      </c>
      <c r="E51" s="66">
        <f t="shared" si="15"/>
        <v>19</v>
      </c>
      <c r="F51" s="65">
        <f>VLOOKUP($A51,'Return Data'!$B$7:$R$2700,11,0)</f>
        <v>30.2775</v>
      </c>
      <c r="G51" s="66">
        <f t="shared" si="16"/>
        <v>34</v>
      </c>
      <c r="H51" s="65">
        <f>VLOOKUP($A51,'Return Data'!$B$7:$R$2700,12,0)</f>
        <v>-1.2679</v>
      </c>
      <c r="I51" s="66">
        <f t="shared" si="10"/>
        <v>23</v>
      </c>
      <c r="J51" s="65">
        <f>VLOOKUP($A51,'Return Data'!$B$7:$R$2700,13,0)</f>
        <v>8.7617999999999991</v>
      </c>
      <c r="K51" s="66">
        <f t="shared" si="17"/>
        <v>22</v>
      </c>
      <c r="L51" s="65">
        <f>VLOOKUP($A51,'Return Data'!$B$7:$R$2700,17,0)</f>
        <v>9.9730000000000008</v>
      </c>
      <c r="M51" s="66">
        <f t="shared" ref="M51" si="22">RANK(L51,L$8:L$71,0)</f>
        <v>13</v>
      </c>
      <c r="N51" s="65"/>
      <c r="O51" s="66"/>
      <c r="P51" s="65"/>
      <c r="Q51" s="66"/>
      <c r="R51" s="65">
        <f>VLOOKUP($A51,'Return Data'!$B$7:$R$2700,16,0)</f>
        <v>6.1047000000000002</v>
      </c>
      <c r="S51" s="67">
        <f t="shared" si="20"/>
        <v>47</v>
      </c>
    </row>
    <row r="52" spans="1:19" x14ac:dyDescent="0.3">
      <c r="A52" s="63" t="s">
        <v>207</v>
      </c>
      <c r="B52" s="64">
        <f>VLOOKUP($A52,'Return Data'!$B$7:$R$2700,3,0)</f>
        <v>44118</v>
      </c>
      <c r="C52" s="65">
        <f>VLOOKUP($A52,'Return Data'!$B$7:$R$2700,4,0)</f>
        <v>34.290199999999999</v>
      </c>
      <c r="D52" s="65">
        <f>VLOOKUP($A52,'Return Data'!$B$7:$R$2700,10,0)</f>
        <v>20.725300000000001</v>
      </c>
      <c r="E52" s="66">
        <f t="shared" si="15"/>
        <v>2</v>
      </c>
      <c r="F52" s="65">
        <f>VLOOKUP($A52,'Return Data'!$B$7:$R$2700,11,0)</f>
        <v>35.764099999999999</v>
      </c>
      <c r="G52" s="66">
        <f t="shared" si="16"/>
        <v>9</v>
      </c>
      <c r="H52" s="65">
        <f>VLOOKUP($A52,'Return Data'!$B$7:$R$2700,12,0)</f>
        <v>16.491499999999998</v>
      </c>
      <c r="I52" s="66">
        <f t="shared" si="10"/>
        <v>3</v>
      </c>
      <c r="J52" s="65">
        <f>VLOOKUP($A52,'Return Data'!$B$7:$R$2700,13,0)</f>
        <v>28.016300000000001</v>
      </c>
      <c r="K52" s="66">
        <f t="shared" si="17"/>
        <v>2</v>
      </c>
      <c r="L52" s="65">
        <f>VLOOKUP($A52,'Return Data'!$B$7:$R$2700,17,0)</f>
        <v>25.1432</v>
      </c>
      <c r="M52" s="66">
        <f>RANK(L52,L$8:L$71,0)</f>
        <v>1</v>
      </c>
      <c r="N52" s="65">
        <f>VLOOKUP($A52,'Return Data'!$B$7:$R$2700,14,0)</f>
        <v>15.309100000000001</v>
      </c>
      <c r="O52" s="66">
        <f>RANK(N52,N$8:N$71,0)</f>
        <v>1</v>
      </c>
      <c r="P52" s="65">
        <f>VLOOKUP($A52,'Return Data'!$B$7:$R$2700,15,0)</f>
        <v>15.9437</v>
      </c>
      <c r="Q52" s="66">
        <f>RANK(P52,P$8:P$71,0)</f>
        <v>2</v>
      </c>
      <c r="R52" s="65">
        <f>VLOOKUP($A52,'Return Data'!$B$7:$R$2700,16,0)</f>
        <v>20.6876</v>
      </c>
      <c r="S52" s="67">
        <f t="shared" si="20"/>
        <v>2</v>
      </c>
    </row>
    <row r="53" spans="1:19" x14ac:dyDescent="0.3">
      <c r="A53" s="63" t="s">
        <v>208</v>
      </c>
      <c r="B53" s="64">
        <f>VLOOKUP($A53,'Return Data'!$B$7:$R$2700,3,0)</f>
        <v>44118</v>
      </c>
      <c r="C53" s="65">
        <f>VLOOKUP($A53,'Return Data'!$B$7:$R$2700,4,0)</f>
        <v>11.7967</v>
      </c>
      <c r="D53" s="65">
        <f>VLOOKUP($A53,'Return Data'!$B$7:$R$2700,10,0)</f>
        <v>9.5889000000000006</v>
      </c>
      <c r="E53" s="66">
        <f t="shared" si="15"/>
        <v>54</v>
      </c>
      <c r="F53" s="65">
        <f>VLOOKUP($A53,'Return Data'!$B$7:$R$2700,11,0)</f>
        <v>25.0352</v>
      </c>
      <c r="G53" s="66">
        <f t="shared" si="16"/>
        <v>54</v>
      </c>
      <c r="H53" s="65">
        <f>VLOOKUP($A53,'Return Data'!$B$7:$R$2700,12,0)</f>
        <v>2.3868</v>
      </c>
      <c r="I53" s="66">
        <f t="shared" si="10"/>
        <v>13</v>
      </c>
      <c r="J53" s="65">
        <f>VLOOKUP($A53,'Return Data'!$B$7:$R$2700,13,0)</f>
        <v>10.84</v>
      </c>
      <c r="K53" s="66">
        <f t="shared" si="17"/>
        <v>13</v>
      </c>
      <c r="L53" s="65"/>
      <c r="M53" s="66"/>
      <c r="N53" s="65"/>
      <c r="O53" s="66"/>
      <c r="P53" s="65"/>
      <c r="Q53" s="66"/>
      <c r="R53" s="65">
        <f>VLOOKUP($A53,'Return Data'!$B$7:$R$2700,16,0)</f>
        <v>10.0799</v>
      </c>
      <c r="S53" s="67">
        <f t="shared" si="20"/>
        <v>36</v>
      </c>
    </row>
    <row r="54" spans="1:19" x14ac:dyDescent="0.3">
      <c r="A54" s="63" t="s">
        <v>209</v>
      </c>
      <c r="B54" s="64">
        <f>VLOOKUP($A54,'Return Data'!$B$7:$R$2700,3,0)</f>
        <v>44118</v>
      </c>
      <c r="C54" s="65">
        <f>VLOOKUP($A54,'Return Data'!$B$7:$R$2700,4,0)</f>
        <v>99.438800000000001</v>
      </c>
      <c r="D54" s="65">
        <f>VLOOKUP($A54,'Return Data'!$B$7:$R$2700,10,0)</f>
        <v>11.9133</v>
      </c>
      <c r="E54" s="66">
        <f t="shared" si="15"/>
        <v>32</v>
      </c>
      <c r="F54" s="65">
        <f>VLOOKUP($A54,'Return Data'!$B$7:$R$2700,11,0)</f>
        <v>29.491900000000001</v>
      </c>
      <c r="G54" s="66">
        <f t="shared" si="16"/>
        <v>42</v>
      </c>
      <c r="H54" s="65">
        <f>VLOOKUP($A54,'Return Data'!$B$7:$R$2700,12,0)</f>
        <v>-7.4256000000000002</v>
      </c>
      <c r="I54" s="66">
        <f t="shared" si="10"/>
        <v>47</v>
      </c>
      <c r="J54" s="65">
        <f>VLOOKUP($A54,'Return Data'!$B$7:$R$2700,13,0)</f>
        <v>-0.7056</v>
      </c>
      <c r="K54" s="66">
        <f t="shared" si="17"/>
        <v>51</v>
      </c>
      <c r="L54" s="65">
        <f>VLOOKUP($A54,'Return Data'!$B$7:$R$2700,17,0)</f>
        <v>2.6322999999999999</v>
      </c>
      <c r="M54" s="66">
        <f t="shared" ref="M54:M62" si="23">RANK(L54,L$8:L$71,0)</f>
        <v>47</v>
      </c>
      <c r="N54" s="65">
        <f>VLOOKUP($A54,'Return Data'!$B$7:$R$2700,14,0)</f>
        <v>-1.1577999999999999</v>
      </c>
      <c r="O54" s="66">
        <f>RANK(N54,N$8:N$71,0)</f>
        <v>43</v>
      </c>
      <c r="P54" s="65">
        <f>VLOOKUP($A54,'Return Data'!$B$7:$R$2700,15,0)</f>
        <v>6.1601999999999997</v>
      </c>
      <c r="Q54" s="66">
        <f>RANK(P54,P$8:P$71,0)</f>
        <v>32</v>
      </c>
      <c r="R54" s="65">
        <f>VLOOKUP($A54,'Return Data'!$B$7:$R$2700,16,0)</f>
        <v>9.6027000000000005</v>
      </c>
      <c r="S54" s="67">
        <f t="shared" si="20"/>
        <v>37</v>
      </c>
    </row>
    <row r="55" spans="1:19" x14ac:dyDescent="0.3">
      <c r="A55" s="63" t="s">
        <v>210</v>
      </c>
      <c r="B55" s="64">
        <f>VLOOKUP($A55,'Return Data'!$B$7:$R$2700,3,0)</f>
        <v>44118</v>
      </c>
      <c r="C55" s="65">
        <f>VLOOKUP($A55,'Return Data'!$B$7:$R$2700,4,0)</f>
        <v>8.9398</v>
      </c>
      <c r="D55" s="65">
        <f>VLOOKUP($A55,'Return Data'!$B$7:$R$2700,10,0)</f>
        <v>12.4008</v>
      </c>
      <c r="E55" s="66">
        <f t="shared" si="15"/>
        <v>25</v>
      </c>
      <c r="F55" s="65">
        <f>VLOOKUP($A55,'Return Data'!$B$7:$R$2700,11,0)</f>
        <v>32.417900000000003</v>
      </c>
      <c r="G55" s="66">
        <f t="shared" si="16"/>
        <v>15</v>
      </c>
      <c r="H55" s="65">
        <f>VLOOKUP($A55,'Return Data'!$B$7:$R$2700,12,0)</f>
        <v>-9.0670999999999999</v>
      </c>
      <c r="I55" s="66">
        <f t="shared" si="10"/>
        <v>53</v>
      </c>
      <c r="J55" s="65">
        <f>VLOOKUP($A55,'Return Data'!$B$7:$R$2700,13,0)</f>
        <v>-1.3452</v>
      </c>
      <c r="K55" s="66">
        <f t="shared" si="17"/>
        <v>53</v>
      </c>
      <c r="L55" s="65">
        <f>VLOOKUP($A55,'Return Data'!$B$7:$R$2700,17,0)</f>
        <v>-6.4740000000000002</v>
      </c>
      <c r="M55" s="66">
        <f t="shared" si="23"/>
        <v>57</v>
      </c>
      <c r="N55" s="65">
        <f>VLOOKUP($A55,'Return Data'!$B$7:$R$2700,14,0)</f>
        <v>-11.742800000000001</v>
      </c>
      <c r="O55" s="66">
        <f>RANK(N55,N$8:N$71,0)</f>
        <v>49</v>
      </c>
      <c r="P55" s="65"/>
      <c r="Q55" s="66"/>
      <c r="R55" s="65">
        <f>VLOOKUP($A55,'Return Data'!$B$7:$R$2700,16,0)</f>
        <v>-2.8277999999999999</v>
      </c>
      <c r="S55" s="67">
        <f t="shared" si="20"/>
        <v>57</v>
      </c>
    </row>
    <row r="56" spans="1:19" x14ac:dyDescent="0.3">
      <c r="A56" s="63" t="s">
        <v>211</v>
      </c>
      <c r="B56" s="64">
        <f>VLOOKUP($A56,'Return Data'!$B$7:$R$2700,3,0)</f>
        <v>44118</v>
      </c>
      <c r="C56" s="65">
        <f>VLOOKUP($A56,'Return Data'!$B$7:$R$2700,4,0)</f>
        <v>7.5845000000000002</v>
      </c>
      <c r="D56" s="65">
        <f>VLOOKUP($A56,'Return Data'!$B$7:$R$2700,10,0)</f>
        <v>11.7471</v>
      </c>
      <c r="E56" s="66">
        <f t="shared" si="15"/>
        <v>34</v>
      </c>
      <c r="F56" s="65">
        <f>VLOOKUP($A56,'Return Data'!$B$7:$R$2700,11,0)</f>
        <v>32.357799999999997</v>
      </c>
      <c r="G56" s="66">
        <f t="shared" si="16"/>
        <v>17</v>
      </c>
      <c r="H56" s="65">
        <f>VLOOKUP($A56,'Return Data'!$B$7:$R$2700,12,0)</f>
        <v>-9.5079999999999991</v>
      </c>
      <c r="I56" s="66">
        <f t="shared" si="10"/>
        <v>54</v>
      </c>
      <c r="J56" s="65">
        <f>VLOOKUP($A56,'Return Data'!$B$7:$R$2700,13,0)</f>
        <v>-1.3604000000000001</v>
      </c>
      <c r="K56" s="66">
        <f t="shared" si="17"/>
        <v>54</v>
      </c>
      <c r="L56" s="65">
        <f>VLOOKUP($A56,'Return Data'!$B$7:$R$2700,17,0)</f>
        <v>-6.6295999999999999</v>
      </c>
      <c r="M56" s="66">
        <f t="shared" si="23"/>
        <v>58</v>
      </c>
      <c r="N56" s="65">
        <f>VLOOKUP($A56,'Return Data'!$B$7:$R$2700,14,0)</f>
        <v>-11.967700000000001</v>
      </c>
      <c r="O56" s="66">
        <f>RANK(N56,N$8:N$71,0)</f>
        <v>50</v>
      </c>
      <c r="P56" s="65"/>
      <c r="Q56" s="66"/>
      <c r="R56" s="65">
        <f>VLOOKUP($A56,'Return Data'!$B$7:$R$2700,16,0)</f>
        <v>-7.4690000000000003</v>
      </c>
      <c r="S56" s="67">
        <f t="shared" si="20"/>
        <v>61</v>
      </c>
    </row>
    <row r="57" spans="1:19" x14ac:dyDescent="0.3">
      <c r="A57" s="63" t="s">
        <v>212</v>
      </c>
      <c r="B57" s="64">
        <f>VLOOKUP($A57,'Return Data'!$B$7:$R$2700,3,0)</f>
        <v>44118</v>
      </c>
      <c r="C57" s="65">
        <f>VLOOKUP($A57,'Return Data'!$B$7:$R$2700,4,0)</f>
        <v>7.4118000000000004</v>
      </c>
      <c r="D57" s="65">
        <f>VLOOKUP($A57,'Return Data'!$B$7:$R$2700,10,0)</f>
        <v>13.5038</v>
      </c>
      <c r="E57" s="66">
        <f t="shared" si="15"/>
        <v>16</v>
      </c>
      <c r="F57" s="65">
        <f>VLOOKUP($A57,'Return Data'!$B$7:$R$2700,11,0)</f>
        <v>33.8063</v>
      </c>
      <c r="G57" s="66">
        <f t="shared" si="16"/>
        <v>11</v>
      </c>
      <c r="H57" s="65">
        <f>VLOOKUP($A57,'Return Data'!$B$7:$R$2700,12,0)</f>
        <v>-9.8168000000000006</v>
      </c>
      <c r="I57" s="66">
        <f t="shared" si="10"/>
        <v>57</v>
      </c>
      <c r="J57" s="65">
        <f>VLOOKUP($A57,'Return Data'!$B$7:$R$2700,13,0)</f>
        <v>-0.64739999999999998</v>
      </c>
      <c r="K57" s="66">
        <f t="shared" si="17"/>
        <v>50</v>
      </c>
      <c r="L57" s="65">
        <f>VLOOKUP($A57,'Return Data'!$B$7:$R$2700,17,0)</f>
        <v>-6.6668000000000003</v>
      </c>
      <c r="M57" s="66">
        <f t="shared" si="23"/>
        <v>59</v>
      </c>
      <c r="N57" s="65">
        <f>VLOOKUP($A57,'Return Data'!$B$7:$R$2700,14,0)</f>
        <v>-10.5755</v>
      </c>
      <c r="O57" s="66">
        <f t="shared" ref="O57:O59" si="24">RANK(N57,N$8:N$71,0)</f>
        <v>48</v>
      </c>
      <c r="P57" s="65"/>
      <c r="Q57" s="66"/>
      <c r="R57" s="65">
        <f>VLOOKUP($A57,'Return Data'!$B$7:$R$2700,16,0)</f>
        <v>-8.7283000000000008</v>
      </c>
      <c r="S57" s="67">
        <f t="shared" si="20"/>
        <v>62</v>
      </c>
    </row>
    <row r="58" spans="1:19" x14ac:dyDescent="0.3">
      <c r="A58" s="63" t="s">
        <v>213</v>
      </c>
      <c r="B58" s="64">
        <f>VLOOKUP($A58,'Return Data'!$B$7:$R$2700,3,0)</f>
        <v>44118</v>
      </c>
      <c r="C58" s="65">
        <f>VLOOKUP($A58,'Return Data'!$B$7:$R$2700,4,0)</f>
        <v>6.9546999999999999</v>
      </c>
      <c r="D58" s="65">
        <f>VLOOKUP($A58,'Return Data'!$B$7:$R$2700,10,0)</f>
        <v>12.225099999999999</v>
      </c>
      <c r="E58" s="66">
        <f t="shared" si="15"/>
        <v>26</v>
      </c>
      <c r="F58" s="65">
        <f>VLOOKUP($A58,'Return Data'!$B$7:$R$2700,11,0)</f>
        <v>34.144100000000002</v>
      </c>
      <c r="G58" s="66">
        <f t="shared" si="16"/>
        <v>10</v>
      </c>
      <c r="H58" s="65">
        <f>VLOOKUP($A58,'Return Data'!$B$7:$R$2700,12,0)</f>
        <v>-11.4153</v>
      </c>
      <c r="I58" s="66">
        <f t="shared" si="10"/>
        <v>62</v>
      </c>
      <c r="J58" s="65">
        <f>VLOOKUP($A58,'Return Data'!$B$7:$R$2700,13,0)</f>
        <v>-2.6334</v>
      </c>
      <c r="K58" s="66">
        <f t="shared" si="17"/>
        <v>59</v>
      </c>
      <c r="L58" s="65">
        <f>VLOOKUP($A58,'Return Data'!$B$7:$R$2700,17,0)</f>
        <v>-7.4823000000000004</v>
      </c>
      <c r="M58" s="66">
        <f t="shared" si="23"/>
        <v>60</v>
      </c>
      <c r="N58" s="65"/>
      <c r="O58" s="66"/>
      <c r="P58" s="65"/>
      <c r="Q58" s="66"/>
      <c r="R58" s="65">
        <f>VLOOKUP($A58,'Return Data'!$B$7:$R$2700,16,0)</f>
        <v>-11.237399999999999</v>
      </c>
      <c r="S58" s="67">
        <f t="shared" si="20"/>
        <v>64</v>
      </c>
    </row>
    <row r="59" spans="1:19" x14ac:dyDescent="0.3">
      <c r="A59" s="63" t="s">
        <v>214</v>
      </c>
      <c r="B59" s="64">
        <f>VLOOKUP($A59,'Return Data'!$B$7:$R$2700,3,0)</f>
        <v>44118</v>
      </c>
      <c r="C59" s="65">
        <f>VLOOKUP($A59,'Return Data'!$B$7:$R$2700,4,0)</f>
        <v>14.134399999999999</v>
      </c>
      <c r="D59" s="65">
        <f>VLOOKUP($A59,'Return Data'!$B$7:$R$2700,10,0)</f>
        <v>11.1204</v>
      </c>
      <c r="E59" s="66">
        <f t="shared" si="15"/>
        <v>41</v>
      </c>
      <c r="F59" s="65">
        <f>VLOOKUP($A59,'Return Data'!$B$7:$R$2700,11,0)</f>
        <v>32.800899999999999</v>
      </c>
      <c r="G59" s="66">
        <f t="shared" si="16"/>
        <v>13</v>
      </c>
      <c r="H59" s="65">
        <f>VLOOKUP($A59,'Return Data'!$B$7:$R$2700,12,0)</f>
        <v>-3.6036999999999999</v>
      </c>
      <c r="I59" s="66">
        <f t="shared" si="10"/>
        <v>37</v>
      </c>
      <c r="J59" s="65">
        <f>VLOOKUP($A59,'Return Data'!$B$7:$R$2700,13,0)</f>
        <v>6.9241000000000001</v>
      </c>
      <c r="K59" s="66">
        <f t="shared" si="17"/>
        <v>28</v>
      </c>
      <c r="L59" s="65">
        <f>VLOOKUP($A59,'Return Data'!$B$7:$R$2700,17,0)</f>
        <v>5.0448000000000004</v>
      </c>
      <c r="M59" s="66">
        <f t="shared" si="23"/>
        <v>33</v>
      </c>
      <c r="N59" s="65">
        <f>VLOOKUP($A59,'Return Data'!$B$7:$R$2700,14,0)</f>
        <v>2.8328000000000002</v>
      </c>
      <c r="O59" s="66">
        <f t="shared" si="24"/>
        <v>27</v>
      </c>
      <c r="P59" s="65">
        <f>VLOOKUP($A59,'Return Data'!$B$7:$R$2700,15,0)</f>
        <v>7.8093000000000004</v>
      </c>
      <c r="Q59" s="66">
        <f>RANK(P59,P$8:P$71,0)</f>
        <v>24</v>
      </c>
      <c r="R59" s="65">
        <f>VLOOKUP($A59,'Return Data'!$B$7:$R$2700,16,0)</f>
        <v>6.4225000000000003</v>
      </c>
      <c r="S59" s="67">
        <f t="shared" si="20"/>
        <v>46</v>
      </c>
    </row>
    <row r="60" spans="1:19" x14ac:dyDescent="0.3">
      <c r="A60" s="63" t="s">
        <v>215</v>
      </c>
      <c r="B60" s="64">
        <f>VLOOKUP($A60,'Return Data'!$B$7:$R$2700,3,0)</f>
        <v>44118</v>
      </c>
      <c r="C60" s="65">
        <f>VLOOKUP($A60,'Return Data'!$B$7:$R$2700,4,0)</f>
        <v>15.559200000000001</v>
      </c>
      <c r="D60" s="65">
        <f>VLOOKUP($A60,'Return Data'!$B$7:$R$2700,10,0)</f>
        <v>11.7165</v>
      </c>
      <c r="E60" s="66">
        <f t="shared" si="15"/>
        <v>35</v>
      </c>
      <c r="F60" s="65">
        <f>VLOOKUP($A60,'Return Data'!$B$7:$R$2700,11,0)</f>
        <v>33.271700000000003</v>
      </c>
      <c r="G60" s="66">
        <f t="shared" si="16"/>
        <v>12</v>
      </c>
      <c r="H60" s="65">
        <f>VLOOKUP($A60,'Return Data'!$B$7:$R$2700,12,0)</f>
        <v>-2.6631</v>
      </c>
      <c r="I60" s="66">
        <f t="shared" si="10"/>
        <v>31</v>
      </c>
      <c r="J60" s="65">
        <f>VLOOKUP($A60,'Return Data'!$B$7:$R$2700,13,0)</f>
        <v>8.6172000000000004</v>
      </c>
      <c r="K60" s="66">
        <f t="shared" si="17"/>
        <v>24</v>
      </c>
      <c r="L60" s="65">
        <f>VLOOKUP($A60,'Return Data'!$B$7:$R$2700,17,0)</f>
        <v>6.2012</v>
      </c>
      <c r="M60" s="66">
        <f t="shared" si="23"/>
        <v>27</v>
      </c>
      <c r="N60" s="65">
        <f>VLOOKUP($A60,'Return Data'!$B$7:$R$2700,14,0)</f>
        <v>3.9123000000000001</v>
      </c>
      <c r="O60" s="66">
        <f>RANK(N60,N$8:N$71,0)</f>
        <v>19</v>
      </c>
      <c r="P60" s="65"/>
      <c r="Q60" s="66"/>
      <c r="R60" s="65">
        <f>VLOOKUP($A60,'Return Data'!$B$7:$R$2700,16,0)</f>
        <v>10.1569</v>
      </c>
      <c r="S60" s="67">
        <f t="shared" si="20"/>
        <v>35</v>
      </c>
    </row>
    <row r="61" spans="1:19" x14ac:dyDescent="0.3">
      <c r="A61" s="63" t="s">
        <v>216</v>
      </c>
      <c r="B61" s="64">
        <f>VLOOKUP($A61,'Return Data'!$B$7:$R$2700,3,0)</f>
        <v>44118</v>
      </c>
      <c r="C61" s="65">
        <f>VLOOKUP($A61,'Return Data'!$B$7:$R$2700,4,0)</f>
        <v>7.4766000000000004</v>
      </c>
      <c r="D61" s="65">
        <f>VLOOKUP($A61,'Return Data'!$B$7:$R$2700,10,0)</f>
        <v>13.762700000000001</v>
      </c>
      <c r="E61" s="66">
        <f t="shared" si="15"/>
        <v>15</v>
      </c>
      <c r="F61" s="65">
        <f>VLOOKUP($A61,'Return Data'!$B$7:$R$2700,11,0)</f>
        <v>31.037400000000002</v>
      </c>
      <c r="G61" s="66">
        <f t="shared" si="16"/>
        <v>27</v>
      </c>
      <c r="H61" s="65">
        <f>VLOOKUP($A61,'Return Data'!$B$7:$R$2700,12,0)</f>
        <v>-10.068899999999999</v>
      </c>
      <c r="I61" s="66">
        <f t="shared" si="10"/>
        <v>58</v>
      </c>
      <c r="J61" s="65">
        <f>VLOOKUP($A61,'Return Data'!$B$7:$R$2700,13,0)</f>
        <v>-1.6236999999999999</v>
      </c>
      <c r="K61" s="66">
        <f t="shared" si="17"/>
        <v>57</v>
      </c>
      <c r="L61" s="65">
        <f>VLOOKUP($A61,'Return Data'!$B$7:$R$2700,17,0)</f>
        <v>-4.5643000000000002</v>
      </c>
      <c r="M61" s="66">
        <f t="shared" si="23"/>
        <v>54</v>
      </c>
      <c r="N61" s="65"/>
      <c r="O61" s="66"/>
      <c r="P61" s="65"/>
      <c r="Q61" s="66"/>
      <c r="R61" s="65">
        <f>VLOOKUP($A61,'Return Data'!$B$7:$R$2700,16,0)</f>
        <v>-10.7752</v>
      </c>
      <c r="S61" s="67">
        <f t="shared" si="20"/>
        <v>63</v>
      </c>
    </row>
    <row r="62" spans="1:19" x14ac:dyDescent="0.3">
      <c r="A62" s="63" t="s">
        <v>217</v>
      </c>
      <c r="B62" s="64">
        <f>VLOOKUP($A62,'Return Data'!$B$7:$R$2700,3,0)</f>
        <v>44118</v>
      </c>
      <c r="C62" s="65">
        <f>VLOOKUP($A62,'Return Data'!$B$7:$R$2700,4,0)</f>
        <v>8.6113</v>
      </c>
      <c r="D62" s="65">
        <f>VLOOKUP($A62,'Return Data'!$B$7:$R$2700,10,0)</f>
        <v>12.1365</v>
      </c>
      <c r="E62" s="66">
        <f t="shared" si="15"/>
        <v>29</v>
      </c>
      <c r="F62" s="65">
        <f>VLOOKUP($A62,'Return Data'!$B$7:$R$2700,11,0)</f>
        <v>29.052700000000002</v>
      </c>
      <c r="G62" s="66">
        <f t="shared" si="16"/>
        <v>44</v>
      </c>
      <c r="H62" s="65">
        <f>VLOOKUP($A62,'Return Data'!$B$7:$R$2700,12,0)</f>
        <v>-9.7405000000000008</v>
      </c>
      <c r="I62" s="66">
        <f t="shared" si="10"/>
        <v>56</v>
      </c>
      <c r="J62" s="65">
        <f>VLOOKUP($A62,'Return Data'!$B$7:$R$2700,13,0)</f>
        <v>-0.72509999999999997</v>
      </c>
      <c r="K62" s="66">
        <f t="shared" si="17"/>
        <v>52</v>
      </c>
      <c r="L62" s="65">
        <f>VLOOKUP($A62,'Return Data'!$B$7:$R$2700,17,0)</f>
        <v>-4.9458000000000002</v>
      </c>
      <c r="M62" s="66">
        <f t="shared" si="23"/>
        <v>56</v>
      </c>
      <c r="N62" s="65"/>
      <c r="O62" s="66"/>
      <c r="P62" s="65"/>
      <c r="Q62" s="66"/>
      <c r="R62" s="65">
        <f>VLOOKUP($A62,'Return Data'!$B$7:$R$2700,16,0)</f>
        <v>-6.3045999999999998</v>
      </c>
      <c r="S62" s="67">
        <f t="shared" si="20"/>
        <v>60</v>
      </c>
    </row>
    <row r="63" spans="1:19" x14ac:dyDescent="0.3">
      <c r="A63" s="63" t="s">
        <v>218</v>
      </c>
      <c r="B63" s="64">
        <f>VLOOKUP($A63,'Return Data'!$B$7:$R$2700,3,0)</f>
        <v>44118</v>
      </c>
      <c r="C63" s="65">
        <f>VLOOKUP($A63,'Return Data'!$B$7:$R$2700,4,0)</f>
        <v>20.051400000000001</v>
      </c>
      <c r="D63" s="65">
        <f>VLOOKUP($A63,'Return Data'!$B$7:$R$2700,10,0)</f>
        <v>12.8741</v>
      </c>
      <c r="E63" s="66">
        <f t="shared" si="15"/>
        <v>22</v>
      </c>
      <c r="F63" s="65">
        <f>VLOOKUP($A63,'Return Data'!$B$7:$R$2700,11,0)</f>
        <v>29.546099999999999</v>
      </c>
      <c r="G63" s="66">
        <f t="shared" si="16"/>
        <v>41</v>
      </c>
      <c r="H63" s="65">
        <f>VLOOKUP($A63,'Return Data'!$B$7:$R$2700,12,0)</f>
        <v>-4.0571000000000002</v>
      </c>
      <c r="I63" s="66">
        <f t="shared" si="10"/>
        <v>39</v>
      </c>
      <c r="J63" s="65">
        <f>VLOOKUP($A63,'Return Data'!$B$7:$R$2700,13,0)</f>
        <v>5.0587</v>
      </c>
      <c r="K63" s="66">
        <f t="shared" si="17"/>
        <v>34</v>
      </c>
      <c r="L63" s="65">
        <f>VLOOKUP($A63,'Return Data'!$B$7:$R$2700,17,0)</f>
        <v>9.5231999999999992</v>
      </c>
      <c r="M63" s="66">
        <f t="shared" ref="M63:M71" si="25">RANK(L63,L$8:L$71,0)</f>
        <v>16</v>
      </c>
      <c r="N63" s="65">
        <f>VLOOKUP($A63,'Return Data'!$B$7:$R$2700,14,0)</f>
        <v>3.9319000000000002</v>
      </c>
      <c r="O63" s="66">
        <f t="shared" ref="O63:O68" si="26">RANK(N63,N$8:N$71,0)</f>
        <v>18</v>
      </c>
      <c r="P63" s="65">
        <f>VLOOKUP($A63,'Return Data'!$B$7:$R$2700,15,0)</f>
        <v>10.522600000000001</v>
      </c>
      <c r="Q63" s="66">
        <f t="shared" ref="Q63" si="27">RANK(P63,P$8:P$71,0)</f>
        <v>7</v>
      </c>
      <c r="R63" s="65">
        <f>VLOOKUP($A63,'Return Data'!$B$7:$R$2700,16,0)</f>
        <v>12.276400000000001</v>
      </c>
      <c r="S63" s="67">
        <f t="shared" si="20"/>
        <v>23</v>
      </c>
    </row>
    <row r="64" spans="1:19" x14ac:dyDescent="0.3">
      <c r="A64" s="63" t="s">
        <v>219</v>
      </c>
      <c r="B64" s="64">
        <f>VLOOKUP($A64,'Return Data'!$B$7:$R$2700,3,0)</f>
        <v>44118</v>
      </c>
      <c r="C64" s="65">
        <f>VLOOKUP($A64,'Return Data'!$B$7:$R$2700,4,0)</f>
        <v>87.23</v>
      </c>
      <c r="D64" s="65">
        <f>VLOOKUP($A64,'Return Data'!$B$7:$R$2700,10,0)</f>
        <v>13.036199999999999</v>
      </c>
      <c r="E64" s="66">
        <f t="shared" si="15"/>
        <v>21</v>
      </c>
      <c r="F64" s="65">
        <f>VLOOKUP($A64,'Return Data'!$B$7:$R$2700,11,0)</f>
        <v>30.975999999999999</v>
      </c>
      <c r="G64" s="66">
        <f t="shared" si="16"/>
        <v>28</v>
      </c>
      <c r="H64" s="65">
        <f>VLOOKUP($A64,'Return Data'!$B$7:$R$2700,12,0)</f>
        <v>0.73909999999999998</v>
      </c>
      <c r="I64" s="66">
        <f t="shared" si="10"/>
        <v>16</v>
      </c>
      <c r="J64" s="65">
        <f>VLOOKUP($A64,'Return Data'!$B$7:$R$2700,13,0)</f>
        <v>9.4479000000000006</v>
      </c>
      <c r="K64" s="66">
        <f t="shared" si="17"/>
        <v>18</v>
      </c>
      <c r="L64" s="65">
        <f>VLOOKUP($A64,'Return Data'!$B$7:$R$2700,17,0)</f>
        <v>6.7613000000000003</v>
      </c>
      <c r="M64" s="66">
        <f t="shared" si="25"/>
        <v>23</v>
      </c>
      <c r="N64" s="65">
        <f>VLOOKUP($A64,'Return Data'!$B$7:$R$2700,14,0)</f>
        <v>5.6063000000000001</v>
      </c>
      <c r="O64" s="66">
        <f t="shared" si="26"/>
        <v>9</v>
      </c>
      <c r="P64" s="65">
        <f>VLOOKUP($A64,'Return Data'!$B$7:$R$2700,15,0)</f>
        <v>10.2554</v>
      </c>
      <c r="Q64" s="66">
        <f>RANK(P64,P$8:P$71,0)</f>
        <v>11</v>
      </c>
      <c r="R64" s="65">
        <f>VLOOKUP($A64,'Return Data'!$B$7:$R$2700,16,0)</f>
        <v>11.0015</v>
      </c>
      <c r="S64" s="67">
        <f t="shared" si="20"/>
        <v>31</v>
      </c>
    </row>
    <row r="65" spans="1:19" x14ac:dyDescent="0.3">
      <c r="A65" s="63" t="s">
        <v>220</v>
      </c>
      <c r="B65" s="64">
        <f>VLOOKUP($A65,'Return Data'!$B$7:$R$2700,3,0)</f>
        <v>44118</v>
      </c>
      <c r="C65" s="65">
        <f>VLOOKUP($A65,'Return Data'!$B$7:$R$2700,4,0)</f>
        <v>28.04</v>
      </c>
      <c r="D65" s="65">
        <f>VLOOKUP($A65,'Return Data'!$B$7:$R$2700,10,0)</f>
        <v>13.384600000000001</v>
      </c>
      <c r="E65" s="66">
        <f t="shared" si="15"/>
        <v>17</v>
      </c>
      <c r="F65" s="65">
        <f>VLOOKUP($A65,'Return Data'!$B$7:$R$2700,11,0)</f>
        <v>32.201799999999999</v>
      </c>
      <c r="G65" s="66">
        <f t="shared" si="16"/>
        <v>18</v>
      </c>
      <c r="H65" s="65">
        <f>VLOOKUP($A65,'Return Data'!$B$7:$R$2700,12,0)</f>
        <v>2.8235999999999999</v>
      </c>
      <c r="I65" s="66">
        <f t="shared" si="10"/>
        <v>12</v>
      </c>
      <c r="J65" s="65">
        <f>VLOOKUP($A65,'Return Data'!$B$7:$R$2700,13,0)</f>
        <v>10.6988</v>
      </c>
      <c r="K65" s="66">
        <f t="shared" si="17"/>
        <v>15</v>
      </c>
      <c r="L65" s="65">
        <f>VLOOKUP($A65,'Return Data'!$B$7:$R$2700,17,0)</f>
        <v>9.9655000000000005</v>
      </c>
      <c r="M65" s="66">
        <f t="shared" si="25"/>
        <v>14</v>
      </c>
      <c r="N65" s="65">
        <f>VLOOKUP($A65,'Return Data'!$B$7:$R$2700,14,0)</f>
        <v>5.4739000000000004</v>
      </c>
      <c r="O65" s="66">
        <f t="shared" si="26"/>
        <v>11</v>
      </c>
      <c r="P65" s="65">
        <f>VLOOKUP($A65,'Return Data'!$B$7:$R$2700,15,0)</f>
        <v>6.7606000000000002</v>
      </c>
      <c r="Q65" s="66">
        <f>RANK(P65,P$8:P$71,0)</f>
        <v>29</v>
      </c>
      <c r="R65" s="65">
        <f>VLOOKUP($A65,'Return Data'!$B$7:$R$2700,16,0)</f>
        <v>10.231199999999999</v>
      </c>
      <c r="S65" s="67">
        <f t="shared" si="20"/>
        <v>34</v>
      </c>
    </row>
    <row r="66" spans="1:19" x14ac:dyDescent="0.3">
      <c r="A66" s="63" t="s">
        <v>221</v>
      </c>
      <c r="B66" s="64">
        <f>VLOOKUP($A66,'Return Data'!$B$7:$R$2700,3,0)</f>
        <v>44118</v>
      </c>
      <c r="C66" s="65">
        <f>VLOOKUP($A66,'Return Data'!$B$7:$R$2700,4,0)</f>
        <v>14.0815</v>
      </c>
      <c r="D66" s="65">
        <f>VLOOKUP($A66,'Return Data'!$B$7:$R$2700,10,0)</f>
        <v>11.222099999999999</v>
      </c>
      <c r="E66" s="66">
        <f t="shared" si="15"/>
        <v>40</v>
      </c>
      <c r="F66" s="65">
        <f>VLOOKUP($A66,'Return Data'!$B$7:$R$2700,11,0)</f>
        <v>37.622199999999999</v>
      </c>
      <c r="G66" s="66">
        <f t="shared" si="16"/>
        <v>7</v>
      </c>
      <c r="H66" s="65">
        <f>VLOOKUP($A66,'Return Data'!$B$7:$R$2700,12,0)</f>
        <v>-3.1419999999999999</v>
      </c>
      <c r="I66" s="66">
        <f t="shared" si="10"/>
        <v>34</v>
      </c>
      <c r="J66" s="65">
        <f>VLOOKUP($A66,'Return Data'!$B$7:$R$2700,13,0)</f>
        <v>5.4660000000000002</v>
      </c>
      <c r="K66" s="66">
        <f t="shared" si="17"/>
        <v>33</v>
      </c>
      <c r="L66" s="65">
        <f>VLOOKUP($A66,'Return Data'!$B$7:$R$2700,17,0)</f>
        <v>3.1985999999999999</v>
      </c>
      <c r="M66" s="66">
        <f t="shared" si="25"/>
        <v>44</v>
      </c>
      <c r="N66" s="65">
        <f>VLOOKUP($A66,'Return Data'!$B$7:$R$2700,14,0)</f>
        <v>-0.53139999999999998</v>
      </c>
      <c r="O66" s="66">
        <f t="shared" si="26"/>
        <v>42</v>
      </c>
      <c r="P66" s="65"/>
      <c r="Q66" s="66"/>
      <c r="R66" s="65">
        <f>VLOOKUP($A66,'Return Data'!$B$7:$R$2700,16,0)</f>
        <v>7.7774999999999999</v>
      </c>
      <c r="S66" s="67">
        <f t="shared" si="20"/>
        <v>44</v>
      </c>
    </row>
    <row r="67" spans="1:19" x14ac:dyDescent="0.3">
      <c r="A67" s="63" t="s">
        <v>222</v>
      </c>
      <c r="B67" s="64">
        <f>VLOOKUP($A67,'Return Data'!$B$7:$R$2700,3,0)</f>
        <v>44118</v>
      </c>
      <c r="C67" s="65">
        <f>VLOOKUP($A67,'Return Data'!$B$7:$R$2700,4,0)</f>
        <v>9.9463000000000008</v>
      </c>
      <c r="D67" s="65">
        <f>VLOOKUP($A67,'Return Data'!$B$7:$R$2700,10,0)</f>
        <v>9.5962999999999994</v>
      </c>
      <c r="E67" s="66">
        <f t="shared" si="15"/>
        <v>53</v>
      </c>
      <c r="F67" s="65">
        <f>VLOOKUP($A67,'Return Data'!$B$7:$R$2700,11,0)</f>
        <v>30.568300000000001</v>
      </c>
      <c r="G67" s="66">
        <f t="shared" si="16"/>
        <v>32</v>
      </c>
      <c r="H67" s="65">
        <f>VLOOKUP($A67,'Return Data'!$B$7:$R$2700,12,0)</f>
        <v>-9.6783999999999999</v>
      </c>
      <c r="I67" s="66">
        <f t="shared" si="10"/>
        <v>55</v>
      </c>
      <c r="J67" s="65">
        <f>VLOOKUP($A67,'Return Data'!$B$7:$R$2700,13,0)</f>
        <v>-1.4408000000000001</v>
      </c>
      <c r="K67" s="66">
        <f t="shared" si="17"/>
        <v>55</v>
      </c>
      <c r="L67" s="65">
        <f>VLOOKUP($A67,'Return Data'!$B$7:$R$2700,17,0)</f>
        <v>0.39429999999999998</v>
      </c>
      <c r="M67" s="66">
        <f t="shared" si="25"/>
        <v>50</v>
      </c>
      <c r="N67" s="65">
        <f>VLOOKUP($A67,'Return Data'!$B$7:$R$2700,14,0)</f>
        <v>-5.1055999999999999</v>
      </c>
      <c r="O67" s="66">
        <f t="shared" si="26"/>
        <v>46</v>
      </c>
      <c r="P67" s="65"/>
      <c r="Q67" s="66"/>
      <c r="R67" s="65">
        <f>VLOOKUP($A67,'Return Data'!$B$7:$R$2700,16,0)</f>
        <v>-0.14460000000000001</v>
      </c>
      <c r="S67" s="67">
        <f t="shared" si="20"/>
        <v>54</v>
      </c>
    </row>
    <row r="68" spans="1:19" x14ac:dyDescent="0.3">
      <c r="A68" s="63" t="s">
        <v>223</v>
      </c>
      <c r="B68" s="64">
        <f>VLOOKUP($A68,'Return Data'!$B$7:$R$2700,3,0)</f>
        <v>44118</v>
      </c>
      <c r="C68" s="65">
        <f>VLOOKUP($A68,'Return Data'!$B$7:$R$2700,4,0)</f>
        <v>9.3285</v>
      </c>
      <c r="D68" s="65">
        <f>VLOOKUP($A68,'Return Data'!$B$7:$R$2700,10,0)</f>
        <v>8.4116999999999997</v>
      </c>
      <c r="E68" s="66">
        <f t="shared" si="15"/>
        <v>59</v>
      </c>
      <c r="F68" s="65">
        <f>VLOOKUP($A68,'Return Data'!$B$7:$R$2700,11,0)</f>
        <v>29.235800000000001</v>
      </c>
      <c r="G68" s="66">
        <f t="shared" si="16"/>
        <v>43</v>
      </c>
      <c r="H68" s="65">
        <f>VLOOKUP($A68,'Return Data'!$B$7:$R$2700,12,0)</f>
        <v>-7.7701000000000002</v>
      </c>
      <c r="I68" s="66">
        <f t="shared" si="10"/>
        <v>49</v>
      </c>
      <c r="J68" s="65">
        <f>VLOOKUP($A68,'Return Data'!$B$7:$R$2700,13,0)</f>
        <v>0.10730000000000001</v>
      </c>
      <c r="K68" s="66">
        <f t="shared" si="17"/>
        <v>48</v>
      </c>
      <c r="L68" s="65">
        <f>VLOOKUP($A68,'Return Data'!$B$7:$R$2700,17,0)</f>
        <v>0.5696</v>
      </c>
      <c r="M68" s="66">
        <f t="shared" si="25"/>
        <v>49</v>
      </c>
      <c r="N68" s="65">
        <f>VLOOKUP($A68,'Return Data'!$B$7:$R$2700,14,0)</f>
        <v>-3.4203999999999999</v>
      </c>
      <c r="O68" s="66">
        <f t="shared" si="26"/>
        <v>45</v>
      </c>
      <c r="P68" s="65"/>
      <c r="Q68" s="66"/>
      <c r="R68" s="65">
        <f>VLOOKUP($A68,'Return Data'!$B$7:$R$2700,16,0)</f>
        <v>-1.9400999999999999</v>
      </c>
      <c r="S68" s="67">
        <f t="shared" si="20"/>
        <v>56</v>
      </c>
    </row>
    <row r="69" spans="1:19" x14ac:dyDescent="0.3">
      <c r="A69" s="63" t="s">
        <v>224</v>
      </c>
      <c r="B69" s="64">
        <f>VLOOKUP($A69,'Return Data'!$B$7:$R$2700,3,0)</f>
        <v>44118</v>
      </c>
      <c r="C69" s="65">
        <f>VLOOKUP($A69,'Return Data'!$B$7:$R$2700,4,0)</f>
        <v>8.5945</v>
      </c>
      <c r="D69" s="65">
        <f>VLOOKUP($A69,'Return Data'!$B$7:$R$2700,10,0)</f>
        <v>4.6921999999999997</v>
      </c>
      <c r="E69" s="66">
        <f t="shared" si="15"/>
        <v>63</v>
      </c>
      <c r="F69" s="65">
        <f>VLOOKUP($A69,'Return Data'!$B$7:$R$2700,11,0)</f>
        <v>31.1097</v>
      </c>
      <c r="G69" s="66">
        <f t="shared" si="16"/>
        <v>25</v>
      </c>
      <c r="H69" s="65">
        <f>VLOOKUP($A69,'Return Data'!$B$7:$R$2700,12,0)</f>
        <v>-0.49320000000000003</v>
      </c>
      <c r="I69" s="66">
        <f t="shared" si="10"/>
        <v>21</v>
      </c>
      <c r="J69" s="65">
        <f>VLOOKUP($A69,'Return Data'!$B$7:$R$2700,13,0)</f>
        <v>8.8903999999999996</v>
      </c>
      <c r="K69" s="66">
        <f t="shared" si="17"/>
        <v>21</v>
      </c>
      <c r="L69" s="65">
        <f>VLOOKUP($A69,'Return Data'!$B$7:$R$2700,17,0)</f>
        <v>1.1572</v>
      </c>
      <c r="M69" s="66">
        <f t="shared" si="25"/>
        <v>48</v>
      </c>
      <c r="N69" s="65"/>
      <c r="O69" s="66"/>
      <c r="P69" s="65"/>
      <c r="Q69" s="66"/>
      <c r="R69" s="65">
        <f>VLOOKUP($A69,'Return Data'!$B$7:$R$2700,16,0)</f>
        <v>-5.3783000000000003</v>
      </c>
      <c r="S69" s="67">
        <f t="shared" si="20"/>
        <v>59</v>
      </c>
    </row>
    <row r="70" spans="1:19" x14ac:dyDescent="0.3">
      <c r="A70" s="63" t="s">
        <v>225</v>
      </c>
      <c r="B70" s="64">
        <f>VLOOKUP($A70,'Return Data'!$B$7:$R$2700,3,0)</f>
        <v>44118</v>
      </c>
      <c r="C70" s="65">
        <f>VLOOKUP($A70,'Return Data'!$B$7:$R$2700,4,0)</f>
        <v>8.9824000000000002</v>
      </c>
      <c r="D70" s="65">
        <f>VLOOKUP($A70,'Return Data'!$B$7:$R$2700,10,0)</f>
        <v>4.4866000000000001</v>
      </c>
      <c r="E70" s="66">
        <f t="shared" si="15"/>
        <v>64</v>
      </c>
      <c r="F70" s="65">
        <f>VLOOKUP($A70,'Return Data'!$B$7:$R$2700,11,0)</f>
        <v>30.761500000000002</v>
      </c>
      <c r="G70" s="66">
        <f t="shared" si="16"/>
        <v>30</v>
      </c>
      <c r="H70" s="65">
        <f>VLOOKUP($A70,'Return Data'!$B$7:$R$2700,12,0)</f>
        <v>-0.36380000000000001</v>
      </c>
      <c r="I70" s="66">
        <f t="shared" si="10"/>
        <v>20</v>
      </c>
      <c r="J70" s="65">
        <f>VLOOKUP($A70,'Return Data'!$B$7:$R$2700,13,0)</f>
        <v>9.6992999999999991</v>
      </c>
      <c r="K70" s="66">
        <f t="shared" si="17"/>
        <v>16</v>
      </c>
      <c r="L70" s="65">
        <f>VLOOKUP($A70,'Return Data'!$B$7:$R$2700,17,0)</f>
        <v>2.7410999999999999</v>
      </c>
      <c r="M70" s="66">
        <f t="shared" si="25"/>
        <v>46</v>
      </c>
      <c r="N70" s="65"/>
      <c r="O70" s="66"/>
      <c r="P70" s="65"/>
      <c r="Q70" s="66"/>
      <c r="R70" s="65">
        <f>VLOOKUP($A70,'Return Data'!$B$7:$R$2700,16,0)</f>
        <v>-4.1158000000000001</v>
      </c>
      <c r="S70" s="67">
        <f t="shared" si="20"/>
        <v>58</v>
      </c>
    </row>
    <row r="71" spans="1:19" x14ac:dyDescent="0.3">
      <c r="A71" s="63" t="s">
        <v>226</v>
      </c>
      <c r="B71" s="64">
        <f>VLOOKUP($A71,'Return Data'!$B$7:$R$2700,3,0)</f>
        <v>44118</v>
      </c>
      <c r="C71" s="65">
        <f>VLOOKUP($A71,'Return Data'!$B$7:$R$2700,4,0)</f>
        <v>97.438900000000004</v>
      </c>
      <c r="D71" s="65">
        <f>VLOOKUP($A71,'Return Data'!$B$7:$R$2700,10,0)</f>
        <v>11.2934</v>
      </c>
      <c r="E71" s="66">
        <f t="shared" si="15"/>
        <v>37</v>
      </c>
      <c r="F71" s="65">
        <f>VLOOKUP($A71,'Return Data'!$B$7:$R$2700,11,0)</f>
        <v>28.782699999999998</v>
      </c>
      <c r="G71" s="66">
        <f t="shared" si="16"/>
        <v>46</v>
      </c>
      <c r="H71" s="65">
        <f>VLOOKUP($A71,'Return Data'!$B$7:$R$2700,12,0)</f>
        <v>-2.4700000000000002</v>
      </c>
      <c r="I71" s="66">
        <f t="shared" si="10"/>
        <v>28</v>
      </c>
      <c r="J71" s="65">
        <f>VLOOKUP($A71,'Return Data'!$B$7:$R$2700,13,0)</f>
        <v>9.6303000000000001</v>
      </c>
      <c r="K71" s="66">
        <f t="shared" si="17"/>
        <v>17</v>
      </c>
      <c r="L71" s="65">
        <f>VLOOKUP($A71,'Return Data'!$B$7:$R$2700,17,0)</f>
        <v>8.1624999999999996</v>
      </c>
      <c r="M71" s="66">
        <f t="shared" si="25"/>
        <v>21</v>
      </c>
      <c r="N71" s="65">
        <f>VLOOKUP($A71,'Return Data'!$B$7:$R$2700,14,0)</f>
        <v>4.4494999999999996</v>
      </c>
      <c r="O71" s="66">
        <f>RANK(N71,N$8:N$71,0)</f>
        <v>15</v>
      </c>
      <c r="P71" s="65">
        <f>VLOOKUP($A71,'Return Data'!$B$7:$R$2700,15,0)</f>
        <v>8.0159000000000002</v>
      </c>
      <c r="Q71" s="66">
        <f>RANK(P71,P$8:P$71,0)</f>
        <v>23</v>
      </c>
      <c r="R71" s="65">
        <f>VLOOKUP($A71,'Return Data'!$B$7:$R$2700,16,0)</f>
        <v>11.2514</v>
      </c>
      <c r="S71" s="67">
        <f t="shared" si="20"/>
        <v>28</v>
      </c>
    </row>
    <row r="72" spans="1:19" x14ac:dyDescent="0.3">
      <c r="A72" s="69"/>
      <c r="B72" s="70"/>
      <c r="C72" s="70"/>
      <c r="D72" s="71"/>
      <c r="E72" s="70"/>
      <c r="F72" s="71"/>
      <c r="G72" s="70"/>
      <c r="H72" s="71"/>
      <c r="I72" s="70"/>
      <c r="J72" s="71"/>
      <c r="K72" s="70"/>
      <c r="L72" s="71"/>
      <c r="M72" s="70"/>
      <c r="N72" s="71"/>
      <c r="O72" s="70"/>
      <c r="P72" s="71"/>
      <c r="Q72" s="70"/>
      <c r="R72" s="71"/>
      <c r="S72" s="72"/>
    </row>
    <row r="73" spans="1:19" x14ac:dyDescent="0.3">
      <c r="A73" s="73" t="s">
        <v>27</v>
      </c>
      <c r="B73" s="74"/>
      <c r="C73" s="74"/>
      <c r="D73" s="75">
        <f>AVERAGE(D8:D71)</f>
        <v>12.372185937499999</v>
      </c>
      <c r="E73" s="74"/>
      <c r="F73" s="75">
        <f>AVERAGE(F8:F71)</f>
        <v>30.587235937499994</v>
      </c>
      <c r="G73" s="74"/>
      <c r="H73" s="75">
        <f>AVERAGE(H8:H71)</f>
        <v>-2.1151718750000001</v>
      </c>
      <c r="I73" s="74"/>
      <c r="J73" s="75">
        <f>AVERAGE(J8:J71)</f>
        <v>6.8114190476190482</v>
      </c>
      <c r="K73" s="74"/>
      <c r="L73" s="75">
        <f>AVERAGE(L8:L71)</f>
        <v>5.7638333333333334</v>
      </c>
      <c r="M73" s="74"/>
      <c r="N73" s="75">
        <f>AVERAGE(N8:N71)</f>
        <v>2.2853499999999998</v>
      </c>
      <c r="O73" s="74"/>
      <c r="P73" s="75">
        <f>AVERAGE(P8:P71)</f>
        <v>8.6693702702702709</v>
      </c>
      <c r="Q73" s="74"/>
      <c r="R73" s="75">
        <f>AVERAGE(R8:R71)</f>
        <v>8.3905265625000016</v>
      </c>
      <c r="S73" s="76"/>
    </row>
    <row r="74" spans="1:19" x14ac:dyDescent="0.3">
      <c r="A74" s="73" t="s">
        <v>28</v>
      </c>
      <c r="B74" s="74"/>
      <c r="C74" s="74"/>
      <c r="D74" s="75">
        <f>MIN(D8:D71)</f>
        <v>4.4866000000000001</v>
      </c>
      <c r="E74" s="74"/>
      <c r="F74" s="75">
        <f>MIN(F8:F71)</f>
        <v>17.172599999999999</v>
      </c>
      <c r="G74" s="74"/>
      <c r="H74" s="75">
        <f>MIN(H8:H71)</f>
        <v>-18.2773</v>
      </c>
      <c r="I74" s="74"/>
      <c r="J74" s="75">
        <f>MIN(J8:J71)</f>
        <v>-5.5732999999999997</v>
      </c>
      <c r="K74" s="74"/>
      <c r="L74" s="75">
        <f>MIN(L8:L71)</f>
        <v>-7.4823000000000004</v>
      </c>
      <c r="M74" s="74"/>
      <c r="N74" s="75">
        <f>MIN(N8:N71)</f>
        <v>-11.967700000000001</v>
      </c>
      <c r="O74" s="74"/>
      <c r="P74" s="75">
        <f>MIN(P8:P71)</f>
        <v>1.8366</v>
      </c>
      <c r="Q74" s="74"/>
      <c r="R74" s="75">
        <f>MIN(R8:R71)</f>
        <v>-11.237399999999999</v>
      </c>
      <c r="S74" s="76"/>
    </row>
    <row r="75" spans="1:19" ht="15" thickBot="1" x14ac:dyDescent="0.35">
      <c r="A75" s="77" t="s">
        <v>29</v>
      </c>
      <c r="B75" s="78"/>
      <c r="C75" s="78"/>
      <c r="D75" s="79">
        <f>MAX(D8:D71)</f>
        <v>21.616499999999998</v>
      </c>
      <c r="E75" s="78"/>
      <c r="F75" s="79">
        <f>MAX(F8:F71)</f>
        <v>49.7423</v>
      </c>
      <c r="G75" s="78"/>
      <c r="H75" s="79">
        <f>MAX(H8:H71)</f>
        <v>21.759599999999999</v>
      </c>
      <c r="I75" s="78"/>
      <c r="J75" s="79">
        <f>MAX(J8:J71)</f>
        <v>32.3245</v>
      </c>
      <c r="K75" s="78"/>
      <c r="L75" s="79">
        <f>MAX(L8:L71)</f>
        <v>25.1432</v>
      </c>
      <c r="M75" s="78"/>
      <c r="N75" s="79">
        <f>MAX(N8:N71)</f>
        <v>15.309100000000001</v>
      </c>
      <c r="O75" s="78"/>
      <c r="P75" s="79">
        <f>MAX(P8:P71)</f>
        <v>15.9457</v>
      </c>
      <c r="Q75" s="78"/>
      <c r="R75" s="79">
        <f>MAX(R8:R71)</f>
        <v>22.939699999999998</v>
      </c>
      <c r="S75" s="80"/>
    </row>
    <row r="76" spans="1:19" x14ac:dyDescent="0.3">
      <c r="A76" s="112" t="s">
        <v>433</v>
      </c>
    </row>
    <row r="77" spans="1:19" x14ac:dyDescent="0.3">
      <c r="A77" s="14" t="s">
        <v>340</v>
      </c>
    </row>
  </sheetData>
  <sheetProtection algorithmName="SHA-512" hashValue="k3cfrRSRQ5htwto+xllvK53bUX6jzewyR1R84aM2N1H6TjvVw692o+30SR1U9ITeAWciePazqgiq3RriuUGJyQ==" saltValue="gKfJcVseFWRFKclIFJeuBg==" spinCount="100000" sheet="1" objects="1" scenarios="1"/>
  <sortState xmlns:xlrd2="http://schemas.microsoft.com/office/spreadsheetml/2017/richdata2" ref="A8:T72">
    <sortCondition ref="A8"/>
  </sortState>
  <mergeCells count="11">
    <mergeCell ref="A2:A3"/>
    <mergeCell ref="R5:S5"/>
    <mergeCell ref="N5:O5"/>
    <mergeCell ref="P5:Q5"/>
    <mergeCell ref="B5:B6"/>
    <mergeCell ref="C5:C6"/>
    <mergeCell ref="D5:E5"/>
    <mergeCell ref="F5:G5"/>
    <mergeCell ref="H5:I5"/>
    <mergeCell ref="J5:K5"/>
    <mergeCell ref="L5:M5"/>
  </mergeCells>
  <hyperlinks>
    <hyperlink ref="A2" location="Index!A1" display="Back To Index" xr:uid="{00000000-0004-0000-0300-000000000000}"/>
  </hyperlink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T79"/>
  <sheetViews>
    <sheetView showRowColHeaders="0" workbookViewId="0">
      <pane xSplit="1" ySplit="6" topLeftCell="B7" activePane="bottomRight" state="frozen"/>
      <selection pane="topRight"/>
      <selection pane="bottomLeft"/>
      <selection pane="bottomRight" activeCell="A2" sqref="A2:A3"/>
    </sheetView>
  </sheetViews>
  <sheetFormatPr defaultColWidth="9.44140625" defaultRowHeight="14.4" x14ac:dyDescent="0.3"/>
  <cols>
    <col min="1" max="1" width="51.33203125" style="3" bestFit="1" customWidth="1"/>
    <col min="2" max="2" width="12.109375" style="3" bestFit="1" customWidth="1"/>
    <col min="3" max="3" width="14.33203125" style="3" bestFit="1" customWidth="1"/>
    <col min="4" max="4" width="11" style="3" customWidth="1"/>
    <col min="5" max="5" width="5.33203125" style="3" customWidth="1"/>
    <col min="6" max="6" width="11" style="3" customWidth="1"/>
    <col min="7" max="7" width="5.33203125" style="3" customWidth="1"/>
    <col min="8" max="8" width="11" style="3" customWidth="1"/>
    <col min="9" max="9" width="5.33203125" style="3"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44140625" style="3"/>
  </cols>
  <sheetData>
    <row r="1" spans="1:20" ht="15" thickBot="1" x14ac:dyDescent="0.35"/>
    <row r="2" spans="1:20" x14ac:dyDescent="0.3">
      <c r="A2" s="148" t="s">
        <v>347</v>
      </c>
    </row>
    <row r="3" spans="1:20" ht="15" thickBot="1" x14ac:dyDescent="0.35">
      <c r="A3" s="149"/>
    </row>
    <row r="4" spans="1:20" ht="15" thickBot="1" x14ac:dyDescent="0.35"/>
    <row r="5" spans="1:20" x14ac:dyDescent="0.3">
      <c r="A5" s="29" t="s">
        <v>344</v>
      </c>
      <c r="B5" s="146" t="s">
        <v>8</v>
      </c>
      <c r="C5" s="146" t="s">
        <v>9</v>
      </c>
      <c r="D5" s="152" t="s">
        <v>1</v>
      </c>
      <c r="E5" s="152"/>
      <c r="F5" s="152" t="s">
        <v>2</v>
      </c>
      <c r="G5" s="152"/>
      <c r="H5" s="152" t="s">
        <v>3</v>
      </c>
      <c r="I5" s="152"/>
      <c r="J5" s="152" t="s">
        <v>4</v>
      </c>
      <c r="K5" s="152"/>
      <c r="L5" s="152" t="s">
        <v>382</v>
      </c>
      <c r="M5" s="152"/>
      <c r="N5" s="152" t="s">
        <v>5</v>
      </c>
      <c r="O5" s="152"/>
      <c r="P5" s="152" t="s">
        <v>6</v>
      </c>
      <c r="Q5" s="152"/>
      <c r="R5" s="150" t="s">
        <v>46</v>
      </c>
      <c r="S5" s="151"/>
      <c r="T5" s="12"/>
    </row>
    <row r="6" spans="1:20" x14ac:dyDescent="0.3">
      <c r="A6" s="17" t="s">
        <v>7</v>
      </c>
      <c r="B6" s="147"/>
      <c r="C6" s="147"/>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8"/>
      <c r="B7" s="9"/>
      <c r="C7" s="9"/>
      <c r="D7" s="9"/>
      <c r="E7" s="9"/>
      <c r="F7" s="9"/>
      <c r="G7" s="9"/>
      <c r="H7" s="9"/>
      <c r="I7" s="9"/>
      <c r="J7" s="9"/>
      <c r="K7" s="9"/>
      <c r="L7" s="9"/>
      <c r="M7" s="9"/>
      <c r="N7" s="9"/>
      <c r="O7" s="9"/>
      <c r="P7" s="9"/>
      <c r="Q7" s="9"/>
      <c r="R7" s="9"/>
      <c r="S7" s="24"/>
    </row>
    <row r="8" spans="1:20" x14ac:dyDescent="0.3">
      <c r="A8" s="63" t="s">
        <v>266</v>
      </c>
      <c r="B8" s="64">
        <f>VLOOKUP($A8,'Return Data'!$B$7:$R$2700,3,0)</f>
        <v>44118</v>
      </c>
      <c r="C8" s="65">
        <f>VLOOKUP($A8,'Return Data'!$B$7:$R$2700,4,0)</f>
        <v>39.590000000000003</v>
      </c>
      <c r="D8" s="65">
        <f>VLOOKUP($A8,'Return Data'!$B$7:$R$2700,10,0)</f>
        <v>8.7637</v>
      </c>
      <c r="E8" s="66">
        <f t="shared" ref="E8" si="0">RANK(D8,D$8:D$73,0)</f>
        <v>58</v>
      </c>
      <c r="F8" s="65">
        <f>VLOOKUP($A8,'Return Data'!$B$7:$R$2700,11,0)</f>
        <v>24.145499999999998</v>
      </c>
      <c r="G8" s="66">
        <f t="shared" ref="G8" si="1">RANK(F8,F$8:F$73,0)</f>
        <v>57</v>
      </c>
      <c r="H8" s="65">
        <f>VLOOKUP($A8,'Return Data'!$B$7:$R$2700,12,0)</f>
        <v>-1.9563999999999999</v>
      </c>
      <c r="I8" s="66">
        <f>RANK(H8,H$8:H$73,0)</f>
        <v>25</v>
      </c>
      <c r="J8" s="65">
        <f>VLOOKUP($A8,'Return Data'!$B$7:$R$2700,13,0)</f>
        <v>6.5679999999999996</v>
      </c>
      <c r="K8" s="66">
        <f t="shared" ref="K8" si="2">RANK(J8,J$8:J$73,0)</f>
        <v>28</v>
      </c>
      <c r="L8" s="65">
        <f>VLOOKUP($A8,'Return Data'!$B$7:$R$2700,17,0)</f>
        <v>3.5798999999999999</v>
      </c>
      <c r="M8" s="66">
        <f t="shared" ref="M8" si="3">RANK(L8,L$8:L$73,0)</f>
        <v>37</v>
      </c>
      <c r="N8" s="65">
        <f>VLOOKUP($A8,'Return Data'!$B$7:$R$2700,14,0)</f>
        <v>1.9750000000000001</v>
      </c>
      <c r="O8" s="66">
        <f>RANK(N8,N$8:N$73,0)</f>
        <v>28</v>
      </c>
      <c r="P8" s="65">
        <f>VLOOKUP($A8,'Return Data'!$B$7:$R$2700,15,0)</f>
        <v>7.9223999999999997</v>
      </c>
      <c r="Q8" s="66">
        <f>RANK(P8,P$8:P$73,0)</f>
        <v>18</v>
      </c>
      <c r="R8" s="65">
        <f>VLOOKUP($A8,'Return Data'!$B$7:$R$2700,16,0)</f>
        <v>10.295999999999999</v>
      </c>
      <c r="S8" s="67">
        <f t="shared" ref="S8" si="4">RANK(R8,R$8:R$73,0)</f>
        <v>32</v>
      </c>
    </row>
    <row r="9" spans="1:20" x14ac:dyDescent="0.3">
      <c r="A9" s="63" t="s">
        <v>267</v>
      </c>
      <c r="B9" s="64">
        <f>VLOOKUP($A9,'Return Data'!$B$7:$R$2700,3,0)</f>
        <v>44118</v>
      </c>
      <c r="C9" s="65">
        <f>VLOOKUP($A9,'Return Data'!$B$7:$R$2700,4,0)</f>
        <v>32.340000000000003</v>
      </c>
      <c r="D9" s="65">
        <f>VLOOKUP($A9,'Return Data'!$B$7:$R$2700,10,0)</f>
        <v>8.8155999999999999</v>
      </c>
      <c r="E9" s="66">
        <f t="shared" ref="E9:E72" si="5">RANK(D9,D$8:D$73,0)</f>
        <v>57</v>
      </c>
      <c r="F9" s="65">
        <f>VLOOKUP($A9,'Return Data'!$B$7:$R$2700,11,0)</f>
        <v>24.289000000000001</v>
      </c>
      <c r="G9" s="66">
        <f t="shared" ref="G9:G72" si="6">RANK(F9,F$8:F$73,0)</f>
        <v>56</v>
      </c>
      <c r="H9" s="65">
        <f>VLOOKUP($A9,'Return Data'!$B$7:$R$2700,12,0)</f>
        <v>-0.9798</v>
      </c>
      <c r="I9" s="66">
        <f t="shared" ref="I9:I72" si="7">RANK(H9,H$8:H$73,0)</f>
        <v>22</v>
      </c>
      <c r="J9" s="65">
        <f>VLOOKUP($A9,'Return Data'!$B$7:$R$2700,13,0)</f>
        <v>7.5491000000000001</v>
      </c>
      <c r="K9" s="66">
        <f t="shared" ref="K9:K72" si="8">RANK(J9,J$8:J$73,0)</f>
        <v>26</v>
      </c>
      <c r="L9" s="65">
        <f>VLOOKUP($A9,'Return Data'!$B$7:$R$2700,17,0)</f>
        <v>4.4718999999999998</v>
      </c>
      <c r="M9" s="66">
        <f t="shared" ref="M9:M72" si="9">RANK(L9,L$8:L$73,0)</f>
        <v>33</v>
      </c>
      <c r="N9" s="65">
        <f>VLOOKUP($A9,'Return Data'!$B$7:$R$2700,14,0)</f>
        <v>2.7934000000000001</v>
      </c>
      <c r="O9" s="66">
        <f t="shared" ref="O9:O72" si="10">RANK(N9,N$8:N$73,0)</f>
        <v>22</v>
      </c>
      <c r="P9" s="65">
        <f>VLOOKUP($A9,'Return Data'!$B$7:$R$2700,15,0)</f>
        <v>8.6193000000000008</v>
      </c>
      <c r="Q9" s="66">
        <f t="shared" ref="Q9:Q72" si="11">RANK(P9,P$8:P$73,0)</f>
        <v>16</v>
      </c>
      <c r="R9" s="65">
        <f>VLOOKUP($A9,'Return Data'!$B$7:$R$2700,16,0)</f>
        <v>9.8635999999999999</v>
      </c>
      <c r="S9" s="67">
        <f t="shared" ref="S9:S72" si="12">RANK(R9,R$8:R$73,0)</f>
        <v>36</v>
      </c>
    </row>
    <row r="10" spans="1:20" x14ac:dyDescent="0.3">
      <c r="A10" s="63" t="s">
        <v>268</v>
      </c>
      <c r="B10" s="64">
        <f>VLOOKUP($A10,'Return Data'!$B$7:$R$2700,3,0)</f>
        <v>44118</v>
      </c>
      <c r="C10" s="65">
        <f>VLOOKUP($A10,'Return Data'!$B$7:$R$2700,4,0)</f>
        <v>47.969700000000003</v>
      </c>
      <c r="D10" s="65">
        <f>VLOOKUP($A10,'Return Data'!$B$7:$R$2700,10,0)</f>
        <v>10.1309</v>
      </c>
      <c r="E10" s="66">
        <f t="shared" si="5"/>
        <v>48</v>
      </c>
      <c r="F10" s="65">
        <f>VLOOKUP($A10,'Return Data'!$B$7:$R$2700,11,0)</f>
        <v>21.113900000000001</v>
      </c>
      <c r="G10" s="66">
        <f t="shared" si="6"/>
        <v>64</v>
      </c>
      <c r="H10" s="65">
        <f>VLOOKUP($A10,'Return Data'!$B$7:$R$2700,12,0)</f>
        <v>-4.1711999999999998</v>
      </c>
      <c r="I10" s="66">
        <f t="shared" si="7"/>
        <v>38</v>
      </c>
      <c r="J10" s="65">
        <f>VLOOKUP($A10,'Return Data'!$B$7:$R$2700,13,0)</f>
        <v>2.7833000000000001</v>
      </c>
      <c r="K10" s="66">
        <f t="shared" si="8"/>
        <v>39</v>
      </c>
      <c r="L10" s="65">
        <f>VLOOKUP($A10,'Return Data'!$B$7:$R$2700,17,0)</f>
        <v>8.9156999999999993</v>
      </c>
      <c r="M10" s="66">
        <f t="shared" si="9"/>
        <v>16</v>
      </c>
      <c r="N10" s="65">
        <f>VLOOKUP($A10,'Return Data'!$B$7:$R$2700,14,0)</f>
        <v>6.3221999999999996</v>
      </c>
      <c r="O10" s="66">
        <f t="shared" si="10"/>
        <v>7</v>
      </c>
      <c r="P10" s="65">
        <f>VLOOKUP($A10,'Return Data'!$B$7:$R$2700,15,0)</f>
        <v>9.1951999999999998</v>
      </c>
      <c r="Q10" s="66">
        <f t="shared" si="11"/>
        <v>11</v>
      </c>
      <c r="R10" s="65">
        <f>VLOOKUP($A10,'Return Data'!$B$7:$R$2700,16,0)</f>
        <v>15.6252</v>
      </c>
      <c r="S10" s="67">
        <f t="shared" si="12"/>
        <v>12</v>
      </c>
    </row>
    <row r="11" spans="1:20" x14ac:dyDescent="0.3">
      <c r="A11" s="63" t="s">
        <v>269</v>
      </c>
      <c r="B11" s="64">
        <f>VLOOKUP($A11,'Return Data'!$B$7:$R$2700,3,0)</f>
        <v>44118</v>
      </c>
      <c r="C11" s="65">
        <f>VLOOKUP($A11,'Return Data'!$B$7:$R$2700,4,0)</f>
        <v>45.25</v>
      </c>
      <c r="D11" s="65">
        <f>VLOOKUP($A11,'Return Data'!$B$7:$R$2700,10,0)</f>
        <v>13.0967</v>
      </c>
      <c r="E11" s="66">
        <f t="shared" si="5"/>
        <v>19</v>
      </c>
      <c r="F11" s="65">
        <f>VLOOKUP($A11,'Return Data'!$B$7:$R$2700,11,0)</f>
        <v>30.328299999999999</v>
      </c>
      <c r="G11" s="66">
        <f t="shared" si="6"/>
        <v>32</v>
      </c>
      <c r="H11" s="65">
        <f>VLOOKUP($A11,'Return Data'!$B$7:$R$2700,12,0)</f>
        <v>-0.70220000000000005</v>
      </c>
      <c r="I11" s="66">
        <f t="shared" si="7"/>
        <v>20</v>
      </c>
      <c r="J11" s="65">
        <f>VLOOKUP($A11,'Return Data'!$B$7:$R$2700,13,0)</f>
        <v>6.1459000000000001</v>
      </c>
      <c r="K11" s="66">
        <f t="shared" si="8"/>
        <v>30</v>
      </c>
      <c r="L11" s="65">
        <f>VLOOKUP($A11,'Return Data'!$B$7:$R$2700,17,0)</f>
        <v>4.8051000000000004</v>
      </c>
      <c r="M11" s="66">
        <f t="shared" si="9"/>
        <v>30</v>
      </c>
      <c r="N11" s="65">
        <f>VLOOKUP($A11,'Return Data'!$B$7:$R$2700,14,0)</f>
        <v>-0.87419999999999998</v>
      </c>
      <c r="O11" s="66">
        <f t="shared" si="10"/>
        <v>41</v>
      </c>
      <c r="P11" s="65">
        <f>VLOOKUP($A11,'Return Data'!$B$7:$R$2700,15,0)</f>
        <v>5.3558000000000003</v>
      </c>
      <c r="Q11" s="66">
        <f t="shared" si="11"/>
        <v>33</v>
      </c>
      <c r="R11" s="65">
        <f>VLOOKUP($A11,'Return Data'!$B$7:$R$2700,16,0)</f>
        <v>2.7342</v>
      </c>
      <c r="S11" s="67">
        <f t="shared" si="12"/>
        <v>51</v>
      </c>
    </row>
    <row r="12" spans="1:20" x14ac:dyDescent="0.3">
      <c r="A12" s="63" t="s">
        <v>270</v>
      </c>
      <c r="B12" s="64">
        <f>VLOOKUP($A12,'Return Data'!$B$7:$R$2700,3,0)</f>
        <v>44118</v>
      </c>
      <c r="C12" s="65">
        <f>VLOOKUP($A12,'Return Data'!$B$7:$R$2700,4,0)</f>
        <v>42.040999999999997</v>
      </c>
      <c r="D12" s="65">
        <f>VLOOKUP($A12,'Return Data'!$B$7:$R$2700,10,0)</f>
        <v>11.2902</v>
      </c>
      <c r="E12" s="66">
        <f t="shared" si="5"/>
        <v>38</v>
      </c>
      <c r="F12" s="65">
        <f>VLOOKUP($A12,'Return Data'!$B$7:$R$2700,11,0)</f>
        <v>25.848600000000001</v>
      </c>
      <c r="G12" s="66">
        <f t="shared" si="6"/>
        <v>52</v>
      </c>
      <c r="H12" s="65">
        <f>VLOOKUP($A12,'Return Data'!$B$7:$R$2700,12,0)</f>
        <v>-0.39090000000000003</v>
      </c>
      <c r="I12" s="66">
        <f t="shared" si="7"/>
        <v>18</v>
      </c>
      <c r="J12" s="65">
        <f>VLOOKUP($A12,'Return Data'!$B$7:$R$2700,13,0)</f>
        <v>7.7670000000000003</v>
      </c>
      <c r="K12" s="66">
        <f t="shared" si="8"/>
        <v>23</v>
      </c>
      <c r="L12" s="65">
        <f>VLOOKUP($A12,'Return Data'!$B$7:$R$2700,17,0)</f>
        <v>11.1921</v>
      </c>
      <c r="M12" s="66">
        <f t="shared" si="9"/>
        <v>11</v>
      </c>
      <c r="N12" s="65">
        <f>VLOOKUP($A12,'Return Data'!$B$7:$R$2700,14,0)</f>
        <v>3.8967000000000001</v>
      </c>
      <c r="O12" s="66">
        <f t="shared" si="10"/>
        <v>13</v>
      </c>
      <c r="P12" s="65">
        <f>VLOOKUP($A12,'Return Data'!$B$7:$R$2700,15,0)</f>
        <v>7.2055999999999996</v>
      </c>
      <c r="Q12" s="66">
        <f t="shared" si="11"/>
        <v>24</v>
      </c>
      <c r="R12" s="65">
        <f>VLOOKUP($A12,'Return Data'!$B$7:$R$2700,16,0)</f>
        <v>10.2014</v>
      </c>
      <c r="S12" s="67">
        <f t="shared" si="12"/>
        <v>33</v>
      </c>
    </row>
    <row r="13" spans="1:20" x14ac:dyDescent="0.3">
      <c r="A13" s="63" t="s">
        <v>271</v>
      </c>
      <c r="B13" s="64">
        <f>VLOOKUP($A13,'Return Data'!$B$7:$R$2700,3,0)</f>
        <v>44118</v>
      </c>
      <c r="C13" s="65">
        <f>VLOOKUP($A13,'Return Data'!$B$7:$R$2700,4,0)</f>
        <v>10.4</v>
      </c>
      <c r="D13" s="65">
        <f>VLOOKUP($A13,'Return Data'!$B$7:$R$2700,10,0)</f>
        <v>17.913799999999998</v>
      </c>
      <c r="E13" s="66">
        <f t="shared" si="5"/>
        <v>10</v>
      </c>
      <c r="F13" s="65">
        <f>VLOOKUP($A13,'Return Data'!$B$7:$R$2700,11,0)</f>
        <v>31.8124</v>
      </c>
      <c r="G13" s="66">
        <f t="shared" si="6"/>
        <v>18</v>
      </c>
      <c r="H13" s="65">
        <f>VLOOKUP($A13,'Return Data'!$B$7:$R$2700,12,0)</f>
        <v>12.069000000000001</v>
      </c>
      <c r="I13" s="66">
        <f t="shared" si="7"/>
        <v>5</v>
      </c>
      <c r="J13" s="65">
        <f>VLOOKUP($A13,'Return Data'!$B$7:$R$2700,13,0)</f>
        <v>22.786300000000001</v>
      </c>
      <c r="K13" s="66">
        <f t="shared" si="8"/>
        <v>5</v>
      </c>
      <c r="L13" s="65">
        <f>VLOOKUP($A13,'Return Data'!$B$7:$R$2700,17,0)</f>
        <v>13.533099999999999</v>
      </c>
      <c r="M13" s="66">
        <f t="shared" si="9"/>
        <v>6</v>
      </c>
      <c r="N13" s="65"/>
      <c r="O13" s="66"/>
      <c r="P13" s="65"/>
      <c r="Q13" s="66"/>
      <c r="R13" s="65">
        <f>VLOOKUP($A13,'Return Data'!$B$7:$R$2700,16,0)</f>
        <v>1.4899</v>
      </c>
      <c r="S13" s="67">
        <f t="shared" si="12"/>
        <v>53</v>
      </c>
    </row>
    <row r="14" spans="1:20" x14ac:dyDescent="0.3">
      <c r="A14" s="63" t="s">
        <v>272</v>
      </c>
      <c r="B14" s="64">
        <f>VLOOKUP($A14,'Return Data'!$B$7:$R$2700,3,0)</f>
        <v>44118</v>
      </c>
      <c r="C14" s="65">
        <f>VLOOKUP($A14,'Return Data'!$B$7:$R$2700,4,0)</f>
        <v>12.58</v>
      </c>
      <c r="D14" s="65">
        <f>VLOOKUP($A14,'Return Data'!$B$7:$R$2700,10,0)</f>
        <v>18.2331</v>
      </c>
      <c r="E14" s="66">
        <f t="shared" si="5"/>
        <v>8</v>
      </c>
      <c r="F14" s="65">
        <f>VLOOKUP($A14,'Return Data'!$B$7:$R$2700,11,0)</f>
        <v>31.727699999999999</v>
      </c>
      <c r="G14" s="66">
        <f t="shared" si="6"/>
        <v>19</v>
      </c>
      <c r="H14" s="65">
        <f>VLOOKUP($A14,'Return Data'!$B$7:$R$2700,12,0)</f>
        <v>7.2464000000000004</v>
      </c>
      <c r="I14" s="66">
        <f t="shared" si="7"/>
        <v>8</v>
      </c>
      <c r="J14" s="65">
        <f>VLOOKUP($A14,'Return Data'!$B$7:$R$2700,13,0)</f>
        <v>16.373699999999999</v>
      </c>
      <c r="K14" s="66">
        <f t="shared" si="8"/>
        <v>8</v>
      </c>
      <c r="L14" s="65"/>
      <c r="M14" s="66"/>
      <c r="N14" s="65"/>
      <c r="O14" s="66"/>
      <c r="P14" s="65"/>
      <c r="Q14" s="66"/>
      <c r="R14" s="65">
        <f>VLOOKUP($A14,'Return Data'!$B$7:$R$2700,16,0)</f>
        <v>12.2315</v>
      </c>
      <c r="S14" s="67">
        <f t="shared" si="12"/>
        <v>26</v>
      </c>
    </row>
    <row r="15" spans="1:20" x14ac:dyDescent="0.3">
      <c r="A15" s="63" t="s">
        <v>273</v>
      </c>
      <c r="B15" s="64">
        <f>VLOOKUP($A15,'Return Data'!$B$7:$R$2700,3,0)</f>
        <v>44118</v>
      </c>
      <c r="C15" s="65">
        <f>VLOOKUP($A15,'Return Data'!$B$7:$R$2700,4,0)</f>
        <v>62.88</v>
      </c>
      <c r="D15" s="65">
        <f>VLOOKUP($A15,'Return Data'!$B$7:$R$2700,10,0)</f>
        <v>18.217700000000001</v>
      </c>
      <c r="E15" s="66">
        <f t="shared" si="5"/>
        <v>9</v>
      </c>
      <c r="F15" s="65">
        <f>VLOOKUP($A15,'Return Data'!$B$7:$R$2700,11,0)</f>
        <v>31.465599999999998</v>
      </c>
      <c r="G15" s="66">
        <f t="shared" si="6"/>
        <v>20</v>
      </c>
      <c r="H15" s="65">
        <f>VLOOKUP($A15,'Return Data'!$B$7:$R$2700,12,0)</f>
        <v>11.7271</v>
      </c>
      <c r="I15" s="66">
        <f t="shared" si="7"/>
        <v>6</v>
      </c>
      <c r="J15" s="65">
        <f>VLOOKUP($A15,'Return Data'!$B$7:$R$2700,13,0)</f>
        <v>21.366499999999998</v>
      </c>
      <c r="K15" s="66">
        <f t="shared" si="8"/>
        <v>6</v>
      </c>
      <c r="L15" s="65">
        <f>VLOOKUP($A15,'Return Data'!$B$7:$R$2700,17,0)</f>
        <v>15.414300000000001</v>
      </c>
      <c r="M15" s="66">
        <f t="shared" si="9"/>
        <v>3</v>
      </c>
      <c r="N15" s="65">
        <f>VLOOKUP($A15,'Return Data'!$B$7:$R$2700,14,0)</f>
        <v>6.2877999999999998</v>
      </c>
      <c r="O15" s="66">
        <f t="shared" si="10"/>
        <v>8</v>
      </c>
      <c r="P15" s="65">
        <f>VLOOKUP($A15,'Return Data'!$B$7:$R$2700,15,0)</f>
        <v>10.568</v>
      </c>
      <c r="Q15" s="66">
        <f t="shared" si="11"/>
        <v>5</v>
      </c>
      <c r="R15" s="65">
        <f>VLOOKUP($A15,'Return Data'!$B$7:$R$2700,16,0)</f>
        <v>17.110099999999999</v>
      </c>
      <c r="S15" s="67">
        <f t="shared" si="12"/>
        <v>10</v>
      </c>
    </row>
    <row r="16" spans="1:20" x14ac:dyDescent="0.3">
      <c r="A16" s="63" t="s">
        <v>274</v>
      </c>
      <c r="B16" s="64">
        <f>VLOOKUP($A16,'Return Data'!$B$7:$R$2700,3,0)</f>
        <v>44118</v>
      </c>
      <c r="C16" s="65">
        <f>VLOOKUP($A16,'Return Data'!$B$7:$R$2700,4,0)</f>
        <v>75.56</v>
      </c>
      <c r="D16" s="65">
        <f>VLOOKUP($A16,'Return Data'!$B$7:$R$2700,10,0)</f>
        <v>16.821300000000001</v>
      </c>
      <c r="E16" s="66">
        <f t="shared" si="5"/>
        <v>11</v>
      </c>
      <c r="F16" s="65">
        <f>VLOOKUP($A16,'Return Data'!$B$7:$R$2700,11,0)</f>
        <v>31.0213</v>
      </c>
      <c r="G16" s="66">
        <f t="shared" si="6"/>
        <v>23</v>
      </c>
      <c r="H16" s="65">
        <f>VLOOKUP($A16,'Return Data'!$B$7:$R$2700,12,0)</f>
        <v>8.7350999999999992</v>
      </c>
      <c r="I16" s="66">
        <f t="shared" si="7"/>
        <v>7</v>
      </c>
      <c r="J16" s="65">
        <f>VLOOKUP($A16,'Return Data'!$B$7:$R$2700,13,0)</f>
        <v>16.5869</v>
      </c>
      <c r="K16" s="66">
        <f t="shared" si="8"/>
        <v>7</v>
      </c>
      <c r="L16" s="65">
        <f>VLOOKUP($A16,'Return Data'!$B$7:$R$2700,17,0)</f>
        <v>13.8911</v>
      </c>
      <c r="M16" s="66">
        <f t="shared" si="9"/>
        <v>5</v>
      </c>
      <c r="N16" s="65">
        <f>VLOOKUP($A16,'Return Data'!$B$7:$R$2700,14,0)</f>
        <v>9.9933999999999994</v>
      </c>
      <c r="O16" s="66">
        <f t="shared" si="10"/>
        <v>3</v>
      </c>
      <c r="P16" s="65">
        <f>VLOOKUP($A16,'Return Data'!$B$7:$R$2700,15,0)</f>
        <v>10.645</v>
      </c>
      <c r="Q16" s="66">
        <f t="shared" si="11"/>
        <v>4</v>
      </c>
      <c r="R16" s="65">
        <f>VLOOKUP($A16,'Return Data'!$B$7:$R$2700,16,0)</f>
        <v>18.444400000000002</v>
      </c>
      <c r="S16" s="67">
        <f t="shared" si="12"/>
        <v>8</v>
      </c>
    </row>
    <row r="17" spans="1:19" x14ac:dyDescent="0.3">
      <c r="A17" s="63" t="s">
        <v>275</v>
      </c>
      <c r="B17" s="64">
        <f>VLOOKUP($A17,'Return Data'!$B$7:$R$2700,3,0)</f>
        <v>44118</v>
      </c>
      <c r="C17" s="65">
        <f>VLOOKUP($A17,'Return Data'!$B$7:$R$2700,4,0)</f>
        <v>49.765999999999998</v>
      </c>
      <c r="D17" s="65">
        <f>VLOOKUP($A17,'Return Data'!$B$7:$R$2700,10,0)</f>
        <v>8.7258999999999993</v>
      </c>
      <c r="E17" s="66">
        <f t="shared" si="5"/>
        <v>59</v>
      </c>
      <c r="F17" s="65">
        <f>VLOOKUP($A17,'Return Data'!$B$7:$R$2700,11,0)</f>
        <v>26.847300000000001</v>
      </c>
      <c r="G17" s="66">
        <f t="shared" si="6"/>
        <v>50</v>
      </c>
      <c r="H17" s="65">
        <f>VLOOKUP($A17,'Return Data'!$B$7:$R$2700,12,0)</f>
        <v>-5.4147999999999996</v>
      </c>
      <c r="I17" s="66">
        <f t="shared" si="7"/>
        <v>43</v>
      </c>
      <c r="J17" s="65">
        <f>VLOOKUP($A17,'Return Data'!$B$7:$R$2700,13,0)</f>
        <v>2.2014999999999998</v>
      </c>
      <c r="K17" s="66">
        <f t="shared" si="8"/>
        <v>43</v>
      </c>
      <c r="L17" s="65">
        <f>VLOOKUP($A17,'Return Data'!$B$7:$R$2700,17,0)</f>
        <v>8.2141999999999999</v>
      </c>
      <c r="M17" s="66">
        <f t="shared" si="9"/>
        <v>18</v>
      </c>
      <c r="N17" s="65">
        <f>VLOOKUP($A17,'Return Data'!$B$7:$R$2700,14,0)</f>
        <v>2.7585000000000002</v>
      </c>
      <c r="O17" s="66">
        <f t="shared" si="10"/>
        <v>23</v>
      </c>
      <c r="P17" s="65">
        <f>VLOOKUP($A17,'Return Data'!$B$7:$R$2700,15,0)</f>
        <v>9.4032999999999998</v>
      </c>
      <c r="Q17" s="66">
        <f t="shared" si="11"/>
        <v>8</v>
      </c>
      <c r="R17" s="65">
        <f>VLOOKUP($A17,'Return Data'!$B$7:$R$2700,16,0)</f>
        <v>12.3812</v>
      </c>
      <c r="S17" s="67">
        <f t="shared" si="12"/>
        <v>23</v>
      </c>
    </row>
    <row r="18" spans="1:19" x14ac:dyDescent="0.3">
      <c r="A18" s="63" t="s">
        <v>276</v>
      </c>
      <c r="B18" s="64">
        <f>VLOOKUP($A18,'Return Data'!$B$7:$R$2700,3,0)</f>
        <v>44118</v>
      </c>
      <c r="C18" s="65">
        <f>VLOOKUP($A18,'Return Data'!$B$7:$R$2700,4,0)</f>
        <v>47.11</v>
      </c>
      <c r="D18" s="65">
        <f>VLOOKUP($A18,'Return Data'!$B$7:$R$2700,10,0)</f>
        <v>11.714499999999999</v>
      </c>
      <c r="E18" s="66">
        <f t="shared" si="5"/>
        <v>34</v>
      </c>
      <c r="F18" s="65">
        <f>VLOOKUP($A18,'Return Data'!$B$7:$R$2700,11,0)</f>
        <v>27.4621</v>
      </c>
      <c r="G18" s="66">
        <f t="shared" si="6"/>
        <v>49</v>
      </c>
      <c r="H18" s="65">
        <f>VLOOKUP($A18,'Return Data'!$B$7:$R$2700,12,0)</f>
        <v>-4.1505999999999998</v>
      </c>
      <c r="I18" s="66">
        <f t="shared" si="7"/>
        <v>37</v>
      </c>
      <c r="J18" s="65">
        <f>VLOOKUP($A18,'Return Data'!$B$7:$R$2700,13,0)</f>
        <v>2.6808999999999998</v>
      </c>
      <c r="K18" s="66">
        <f t="shared" si="8"/>
        <v>40</v>
      </c>
      <c r="L18" s="65">
        <f>VLOOKUP($A18,'Return Data'!$B$7:$R$2700,17,0)</f>
        <v>5.8337000000000003</v>
      </c>
      <c r="M18" s="66">
        <f t="shared" si="9"/>
        <v>24</v>
      </c>
      <c r="N18" s="65">
        <f>VLOOKUP($A18,'Return Data'!$B$7:$R$2700,14,0)</f>
        <v>1.4614</v>
      </c>
      <c r="O18" s="66">
        <f t="shared" si="10"/>
        <v>31</v>
      </c>
      <c r="P18" s="65">
        <f>VLOOKUP($A18,'Return Data'!$B$7:$R$2700,15,0)</f>
        <v>5.6203000000000003</v>
      </c>
      <c r="Q18" s="66">
        <f t="shared" si="11"/>
        <v>32</v>
      </c>
      <c r="R18" s="65">
        <f>VLOOKUP($A18,'Return Data'!$B$7:$R$2700,16,0)</f>
        <v>14.039899999999999</v>
      </c>
      <c r="S18" s="67">
        <f t="shared" si="12"/>
        <v>19</v>
      </c>
    </row>
    <row r="19" spans="1:19" x14ac:dyDescent="0.3">
      <c r="A19" s="63" t="s">
        <v>277</v>
      </c>
      <c r="B19" s="64">
        <f>VLOOKUP($A19,'Return Data'!$B$7:$R$2700,3,0)</f>
        <v>44118</v>
      </c>
      <c r="C19" s="65">
        <f>VLOOKUP($A19,'Return Data'!$B$7:$R$2700,4,0)</f>
        <v>14.138999999999999</v>
      </c>
      <c r="D19" s="65">
        <f>VLOOKUP($A19,'Return Data'!$B$7:$R$2700,10,0)</f>
        <v>9.8874999999999993</v>
      </c>
      <c r="E19" s="66">
        <f t="shared" si="5"/>
        <v>51</v>
      </c>
      <c r="F19" s="65">
        <f>VLOOKUP($A19,'Return Data'!$B$7:$R$2700,11,0)</f>
        <v>28.744700000000002</v>
      </c>
      <c r="G19" s="66">
        <f t="shared" si="6"/>
        <v>45</v>
      </c>
      <c r="H19" s="65">
        <f>VLOOKUP($A19,'Return Data'!$B$7:$R$2700,12,0)</f>
        <v>-6.7441000000000004</v>
      </c>
      <c r="I19" s="66">
        <f t="shared" si="7"/>
        <v>48</v>
      </c>
      <c r="J19" s="65">
        <f>VLOOKUP($A19,'Return Data'!$B$7:$R$2700,13,0)</f>
        <v>0.2268</v>
      </c>
      <c r="K19" s="66">
        <f t="shared" si="8"/>
        <v>49</v>
      </c>
      <c r="L19" s="65">
        <f>VLOOKUP($A19,'Return Data'!$B$7:$R$2700,17,0)</f>
        <v>4.2873000000000001</v>
      </c>
      <c r="M19" s="66">
        <f t="shared" si="9"/>
        <v>35</v>
      </c>
      <c r="N19" s="65">
        <f>VLOOKUP($A19,'Return Data'!$B$7:$R$2700,14,0)</f>
        <v>0.90939999999999999</v>
      </c>
      <c r="O19" s="66">
        <f t="shared" si="10"/>
        <v>32</v>
      </c>
      <c r="P19" s="65"/>
      <c r="Q19" s="66"/>
      <c r="R19" s="65">
        <f>VLOOKUP($A19,'Return Data'!$B$7:$R$2700,16,0)</f>
        <v>7.4912000000000001</v>
      </c>
      <c r="S19" s="67">
        <f t="shared" si="12"/>
        <v>44</v>
      </c>
    </row>
    <row r="20" spans="1:19" x14ac:dyDescent="0.3">
      <c r="A20" s="63" t="s">
        <v>278</v>
      </c>
      <c r="B20" s="64">
        <f>VLOOKUP($A20,'Return Data'!$B$7:$R$2700,3,0)</f>
        <v>44118</v>
      </c>
      <c r="C20" s="65">
        <f>VLOOKUP($A20,'Return Data'!$B$7:$R$2700,4,0)</f>
        <v>516.75189999999998</v>
      </c>
      <c r="D20" s="65">
        <f>VLOOKUP($A20,'Return Data'!$B$7:$R$2700,10,0)</f>
        <v>9.5353999999999992</v>
      </c>
      <c r="E20" s="66">
        <f t="shared" si="5"/>
        <v>55</v>
      </c>
      <c r="F20" s="65">
        <f>VLOOKUP($A20,'Return Data'!$B$7:$R$2700,11,0)</f>
        <v>23.780899999999999</v>
      </c>
      <c r="G20" s="66">
        <f t="shared" si="6"/>
        <v>62</v>
      </c>
      <c r="H20" s="65">
        <f>VLOOKUP($A20,'Return Data'!$B$7:$R$2700,12,0)</f>
        <v>-11.950799999999999</v>
      </c>
      <c r="I20" s="66">
        <f t="shared" si="7"/>
        <v>64</v>
      </c>
      <c r="J20" s="65">
        <f>VLOOKUP($A20,'Return Data'!$B$7:$R$2700,13,0)</f>
        <v>-6.0467000000000004</v>
      </c>
      <c r="K20" s="66">
        <f t="shared" si="8"/>
        <v>64</v>
      </c>
      <c r="L20" s="65">
        <f>VLOOKUP($A20,'Return Data'!$B$7:$R$2700,17,0)</f>
        <v>-0.76170000000000004</v>
      </c>
      <c r="M20" s="66">
        <f t="shared" si="9"/>
        <v>54</v>
      </c>
      <c r="N20" s="65">
        <f>VLOOKUP($A20,'Return Data'!$B$7:$R$2700,14,0)</f>
        <v>-1.2091000000000001</v>
      </c>
      <c r="O20" s="66">
        <f t="shared" si="10"/>
        <v>44</v>
      </c>
      <c r="P20" s="65">
        <f>VLOOKUP($A20,'Return Data'!$B$7:$R$2700,15,0)</f>
        <v>3.9634999999999998</v>
      </c>
      <c r="Q20" s="66">
        <f t="shared" si="11"/>
        <v>38</v>
      </c>
      <c r="R20" s="65">
        <f>VLOOKUP($A20,'Return Data'!$B$7:$R$2700,16,0)</f>
        <v>20.110499999999998</v>
      </c>
      <c r="S20" s="67">
        <f t="shared" si="12"/>
        <v>4</v>
      </c>
    </row>
    <row r="21" spans="1:19" x14ac:dyDescent="0.3">
      <c r="A21" s="63" t="s">
        <v>279</v>
      </c>
      <c r="B21" s="64">
        <f>VLOOKUP($A21,'Return Data'!$B$7:$R$2700,3,0)</f>
        <v>44118</v>
      </c>
      <c r="C21" s="65">
        <f>VLOOKUP($A21,'Return Data'!$B$7:$R$2700,4,0)</f>
        <v>351.137</v>
      </c>
      <c r="D21" s="65">
        <f>VLOOKUP($A21,'Return Data'!$B$7:$R$2700,10,0)</f>
        <v>11.1576</v>
      </c>
      <c r="E21" s="66">
        <f t="shared" si="5"/>
        <v>40</v>
      </c>
      <c r="F21" s="65">
        <f>VLOOKUP($A21,'Return Data'!$B$7:$R$2700,11,0)</f>
        <v>30.8338</v>
      </c>
      <c r="G21" s="66">
        <f t="shared" si="6"/>
        <v>26</v>
      </c>
      <c r="H21" s="65">
        <f>VLOOKUP($A21,'Return Data'!$B$7:$R$2700,12,0)</f>
        <v>-7.9139999999999997</v>
      </c>
      <c r="I21" s="66">
        <f t="shared" si="7"/>
        <v>50</v>
      </c>
      <c r="J21" s="65">
        <f>VLOOKUP($A21,'Return Data'!$B$7:$R$2700,13,0)</f>
        <v>0.52329999999999999</v>
      </c>
      <c r="K21" s="66">
        <f t="shared" si="8"/>
        <v>48</v>
      </c>
      <c r="L21" s="65">
        <f>VLOOKUP($A21,'Return Data'!$B$7:$R$2700,17,0)</f>
        <v>4.4717000000000002</v>
      </c>
      <c r="M21" s="66">
        <f t="shared" si="9"/>
        <v>34</v>
      </c>
      <c r="N21" s="65">
        <f>VLOOKUP($A21,'Return Data'!$B$7:$R$2700,14,0)</f>
        <v>2.9274</v>
      </c>
      <c r="O21" s="66">
        <f t="shared" si="10"/>
        <v>21</v>
      </c>
      <c r="P21" s="65">
        <f>VLOOKUP($A21,'Return Data'!$B$7:$R$2700,15,0)</f>
        <v>8.7426999999999992</v>
      </c>
      <c r="Q21" s="66">
        <f t="shared" si="11"/>
        <v>14</v>
      </c>
      <c r="R21" s="65">
        <f>VLOOKUP($A21,'Return Data'!$B$7:$R$2700,16,0)</f>
        <v>19.695</v>
      </c>
      <c r="S21" s="67">
        <f t="shared" si="12"/>
        <v>6</v>
      </c>
    </row>
    <row r="22" spans="1:19" x14ac:dyDescent="0.3">
      <c r="A22" s="63" t="s">
        <v>280</v>
      </c>
      <c r="B22" s="64">
        <f>VLOOKUP($A22,'Return Data'!$B$7:$R$2700,3,0)</f>
        <v>44118</v>
      </c>
      <c r="C22" s="65">
        <f>VLOOKUP($A22,'Return Data'!$B$7:$R$2700,4,0)</f>
        <v>1524.25888270057</v>
      </c>
      <c r="D22" s="65">
        <f>VLOOKUP($A22,'Return Data'!$B$7:$R$2700,10,0)</f>
        <v>8.4641000000000002</v>
      </c>
      <c r="E22" s="66">
        <f t="shared" si="5"/>
        <v>60</v>
      </c>
      <c r="F22" s="65">
        <f>VLOOKUP($A22,'Return Data'!$B$7:$R$2700,11,0)</f>
        <v>23.803699999999999</v>
      </c>
      <c r="G22" s="66">
        <f t="shared" si="6"/>
        <v>61</v>
      </c>
      <c r="H22" s="65">
        <f>VLOOKUP($A22,'Return Data'!$B$7:$R$2700,12,0)</f>
        <v>-11.4518</v>
      </c>
      <c r="I22" s="66">
        <f t="shared" si="7"/>
        <v>61</v>
      </c>
      <c r="J22" s="65">
        <f>VLOOKUP($A22,'Return Data'!$B$7:$R$2700,13,0)</f>
        <v>-4.5099</v>
      </c>
      <c r="K22" s="66">
        <f t="shared" si="8"/>
        <v>63</v>
      </c>
      <c r="L22" s="65">
        <f>VLOOKUP($A22,'Return Data'!$B$7:$R$2700,17,0)</f>
        <v>-2.0585</v>
      </c>
      <c r="M22" s="66">
        <f t="shared" si="9"/>
        <v>55</v>
      </c>
      <c r="N22" s="65">
        <f>VLOOKUP($A22,'Return Data'!$B$7:$R$2700,14,0)</f>
        <v>-2.7378999999999998</v>
      </c>
      <c r="O22" s="66">
        <f t="shared" si="10"/>
        <v>46</v>
      </c>
      <c r="P22" s="65">
        <f>VLOOKUP($A22,'Return Data'!$B$7:$R$2700,15,0)</f>
        <v>4.1730999999999998</v>
      </c>
      <c r="Q22" s="66">
        <f t="shared" si="11"/>
        <v>37</v>
      </c>
      <c r="R22" s="65">
        <f>VLOOKUP($A22,'Return Data'!$B$7:$R$2700,16,0)</f>
        <v>22.715800000000002</v>
      </c>
      <c r="S22" s="67">
        <f t="shared" si="12"/>
        <v>1</v>
      </c>
    </row>
    <row r="23" spans="1:19" x14ac:dyDescent="0.3">
      <c r="A23" s="63" t="s">
        <v>281</v>
      </c>
      <c r="B23" s="64">
        <f>VLOOKUP($A23,'Return Data'!$B$7:$R$2700,3,0)</f>
        <v>44118</v>
      </c>
      <c r="C23" s="65">
        <f>VLOOKUP($A23,'Return Data'!$B$7:$R$2700,4,0)</f>
        <v>36.737499999999997</v>
      </c>
      <c r="D23" s="65">
        <f>VLOOKUP($A23,'Return Data'!$B$7:$R$2700,10,0)</f>
        <v>11.6563</v>
      </c>
      <c r="E23" s="66">
        <f t="shared" si="5"/>
        <v>36</v>
      </c>
      <c r="F23" s="65">
        <f>VLOOKUP($A23,'Return Data'!$B$7:$R$2700,11,0)</f>
        <v>26.574100000000001</v>
      </c>
      <c r="G23" s="66">
        <f t="shared" si="6"/>
        <v>51</v>
      </c>
      <c r="H23" s="65">
        <f>VLOOKUP($A23,'Return Data'!$B$7:$R$2700,12,0)</f>
        <v>-5.5023</v>
      </c>
      <c r="I23" s="66">
        <f t="shared" si="7"/>
        <v>44</v>
      </c>
      <c r="J23" s="65">
        <f>VLOOKUP($A23,'Return Data'!$B$7:$R$2700,13,0)</f>
        <v>3.4243999999999999</v>
      </c>
      <c r="K23" s="66">
        <f t="shared" si="8"/>
        <v>37</v>
      </c>
      <c r="L23" s="65">
        <f>VLOOKUP($A23,'Return Data'!$B$7:$R$2700,17,0)</f>
        <v>5.1891999999999996</v>
      </c>
      <c r="M23" s="66">
        <f t="shared" si="9"/>
        <v>28</v>
      </c>
      <c r="N23" s="65">
        <f>VLOOKUP($A23,'Return Data'!$B$7:$R$2700,14,0)</f>
        <v>-0.1676</v>
      </c>
      <c r="O23" s="66">
        <f t="shared" si="10"/>
        <v>38</v>
      </c>
      <c r="P23" s="65">
        <f>VLOOKUP($A23,'Return Data'!$B$7:$R$2700,15,0)</f>
        <v>6.3685999999999998</v>
      </c>
      <c r="Q23" s="66">
        <f t="shared" si="11"/>
        <v>28</v>
      </c>
      <c r="R23" s="65">
        <f>VLOOKUP($A23,'Return Data'!$B$7:$R$2700,16,0)</f>
        <v>9.9002999999999997</v>
      </c>
      <c r="S23" s="67">
        <f t="shared" si="12"/>
        <v>35</v>
      </c>
    </row>
    <row r="24" spans="1:19" x14ac:dyDescent="0.3">
      <c r="A24" s="63" t="s">
        <v>282</v>
      </c>
      <c r="B24" s="64">
        <f>VLOOKUP($A24,'Return Data'!$B$7:$R$2700,3,0)</f>
        <v>44118</v>
      </c>
      <c r="C24" s="65">
        <f>VLOOKUP($A24,'Return Data'!$B$7:$R$2700,4,0)</f>
        <v>365.79</v>
      </c>
      <c r="D24" s="65">
        <f>VLOOKUP($A24,'Return Data'!$B$7:$R$2700,10,0)</f>
        <v>7.7628000000000004</v>
      </c>
      <c r="E24" s="66">
        <f t="shared" si="5"/>
        <v>62</v>
      </c>
      <c r="F24" s="65">
        <f>VLOOKUP($A24,'Return Data'!$B$7:$R$2700,11,0)</f>
        <v>23.8706</v>
      </c>
      <c r="G24" s="66">
        <f t="shared" si="6"/>
        <v>59</v>
      </c>
      <c r="H24" s="65">
        <f>VLOOKUP($A24,'Return Data'!$B$7:$R$2700,12,0)</f>
        <v>-8.6461000000000006</v>
      </c>
      <c r="I24" s="66">
        <f t="shared" si="7"/>
        <v>52</v>
      </c>
      <c r="J24" s="65">
        <f>VLOOKUP($A24,'Return Data'!$B$7:$R$2700,13,0)</f>
        <v>1.4926999999999999</v>
      </c>
      <c r="K24" s="66">
        <f t="shared" si="8"/>
        <v>44</v>
      </c>
      <c r="L24" s="65">
        <f>VLOOKUP($A24,'Return Data'!$B$7:$R$2700,17,0)</f>
        <v>2.7906</v>
      </c>
      <c r="M24" s="66">
        <f t="shared" si="9"/>
        <v>44</v>
      </c>
      <c r="N24" s="65">
        <f>VLOOKUP($A24,'Return Data'!$B$7:$R$2700,14,0)</f>
        <v>3.4499</v>
      </c>
      <c r="O24" s="66">
        <f t="shared" si="10"/>
        <v>17</v>
      </c>
      <c r="P24" s="65">
        <f>VLOOKUP($A24,'Return Data'!$B$7:$R$2700,15,0)</f>
        <v>6.3571999999999997</v>
      </c>
      <c r="Q24" s="66">
        <f t="shared" si="11"/>
        <v>29</v>
      </c>
      <c r="R24" s="65">
        <f>VLOOKUP($A24,'Return Data'!$B$7:$R$2700,16,0)</f>
        <v>18.533799999999999</v>
      </c>
      <c r="S24" s="67">
        <f t="shared" si="12"/>
        <v>7</v>
      </c>
    </row>
    <row r="25" spans="1:19" x14ac:dyDescent="0.3">
      <c r="A25" s="63" t="s">
        <v>283</v>
      </c>
      <c r="B25" s="64">
        <f>VLOOKUP($A25,'Return Data'!$B$7:$R$2700,3,0)</f>
        <v>44118</v>
      </c>
      <c r="C25" s="65">
        <f>VLOOKUP($A25,'Return Data'!$B$7:$R$2700,4,0)</f>
        <v>10.33</v>
      </c>
      <c r="D25" s="65">
        <f>VLOOKUP($A25,'Return Data'!$B$7:$R$2700,10,0)</f>
        <v>11.9177</v>
      </c>
      <c r="E25" s="66">
        <f t="shared" si="5"/>
        <v>30</v>
      </c>
      <c r="F25" s="65">
        <f>VLOOKUP($A25,'Return Data'!$B$7:$R$2700,11,0)</f>
        <v>31.257899999999999</v>
      </c>
      <c r="G25" s="66">
        <f t="shared" si="6"/>
        <v>21</v>
      </c>
      <c r="H25" s="65">
        <f>VLOOKUP($A25,'Return Data'!$B$7:$R$2700,12,0)</f>
        <v>-12.1599</v>
      </c>
      <c r="I25" s="66">
        <f t="shared" si="7"/>
        <v>65</v>
      </c>
      <c r="J25" s="65">
        <f>VLOOKUP($A25,'Return Data'!$B$7:$R$2700,13,0)</f>
        <v>-3.4579</v>
      </c>
      <c r="K25" s="66">
        <f t="shared" si="8"/>
        <v>61</v>
      </c>
      <c r="L25" s="65">
        <f>VLOOKUP($A25,'Return Data'!$B$7:$R$2700,17,0)</f>
        <v>3.0773000000000001</v>
      </c>
      <c r="M25" s="66">
        <f t="shared" si="9"/>
        <v>40</v>
      </c>
      <c r="N25" s="65"/>
      <c r="O25" s="66"/>
      <c r="P25" s="65"/>
      <c r="Q25" s="66"/>
      <c r="R25" s="65">
        <f>VLOOKUP($A25,'Return Data'!$B$7:$R$2700,16,0)</f>
        <v>1.2741</v>
      </c>
      <c r="S25" s="67">
        <f t="shared" si="12"/>
        <v>54</v>
      </c>
    </row>
    <row r="26" spans="1:19" x14ac:dyDescent="0.3">
      <c r="A26" s="63" t="s">
        <v>284</v>
      </c>
      <c r="B26" s="64">
        <f>VLOOKUP($A26,'Return Data'!$B$7:$R$2700,3,0)</f>
        <v>44118</v>
      </c>
      <c r="C26" s="65">
        <f>VLOOKUP($A26,'Return Data'!$B$7:$R$2700,4,0)</f>
        <v>25.93</v>
      </c>
      <c r="D26" s="65">
        <f>VLOOKUP($A26,'Return Data'!$B$7:$R$2700,10,0)</f>
        <v>6.4450000000000003</v>
      </c>
      <c r="E26" s="66">
        <f t="shared" si="5"/>
        <v>64</v>
      </c>
      <c r="F26" s="65">
        <f>VLOOKUP($A26,'Return Data'!$B$7:$R$2700,11,0)</f>
        <v>16.539300000000001</v>
      </c>
      <c r="G26" s="66">
        <f t="shared" si="6"/>
        <v>66</v>
      </c>
      <c r="H26" s="65">
        <f>VLOOKUP($A26,'Return Data'!$B$7:$R$2700,12,0)</f>
        <v>-9.2721999999999998</v>
      </c>
      <c r="I26" s="66">
        <f t="shared" si="7"/>
        <v>55</v>
      </c>
      <c r="J26" s="65">
        <f>VLOOKUP($A26,'Return Data'!$B$7:$R$2700,13,0)</f>
        <v>-3.6059000000000001</v>
      </c>
      <c r="K26" s="66">
        <f t="shared" si="8"/>
        <v>62</v>
      </c>
      <c r="L26" s="65">
        <f>VLOOKUP($A26,'Return Data'!$B$7:$R$2700,17,0)</f>
        <v>2.0592999999999999</v>
      </c>
      <c r="M26" s="66">
        <f t="shared" si="9"/>
        <v>48</v>
      </c>
      <c r="N26" s="65">
        <f>VLOOKUP($A26,'Return Data'!$B$7:$R$2700,14,0)</f>
        <v>0.8881</v>
      </c>
      <c r="O26" s="66">
        <f t="shared" si="10"/>
        <v>33</v>
      </c>
      <c r="P26" s="65">
        <f>VLOOKUP($A26,'Return Data'!$B$7:$R$2700,15,0)</f>
        <v>4.7655000000000003</v>
      </c>
      <c r="Q26" s="66">
        <f t="shared" si="11"/>
        <v>36</v>
      </c>
      <c r="R26" s="65">
        <f>VLOOKUP($A26,'Return Data'!$B$7:$R$2700,16,0)</f>
        <v>14.365</v>
      </c>
      <c r="S26" s="67">
        <f t="shared" si="12"/>
        <v>18</v>
      </c>
    </row>
    <row r="27" spans="1:19" x14ac:dyDescent="0.3">
      <c r="A27" s="63" t="s">
        <v>285</v>
      </c>
      <c r="B27" s="64">
        <f>VLOOKUP($A27,'Return Data'!$B$7:$R$2700,3,0)</f>
        <v>44118</v>
      </c>
      <c r="C27" s="65">
        <f>VLOOKUP($A27,'Return Data'!$B$7:$R$2700,4,0)</f>
        <v>54.78</v>
      </c>
      <c r="D27" s="65">
        <f>VLOOKUP($A27,'Return Data'!$B$7:$R$2700,10,0)</f>
        <v>13.769500000000001</v>
      </c>
      <c r="E27" s="66">
        <f t="shared" si="5"/>
        <v>15</v>
      </c>
      <c r="F27" s="65">
        <f>VLOOKUP($A27,'Return Data'!$B$7:$R$2700,11,0)</f>
        <v>37.6036</v>
      </c>
      <c r="G27" s="66">
        <f t="shared" si="6"/>
        <v>7</v>
      </c>
      <c r="H27" s="65">
        <f>VLOOKUP($A27,'Return Data'!$B$7:$R$2700,12,0)</f>
        <v>-3.3351000000000002</v>
      </c>
      <c r="I27" s="66">
        <f t="shared" si="7"/>
        <v>32</v>
      </c>
      <c r="J27" s="65">
        <f>VLOOKUP($A27,'Return Data'!$B$7:$R$2700,13,0)</f>
        <v>6.1421999999999999</v>
      </c>
      <c r="K27" s="66">
        <f t="shared" si="8"/>
        <v>31</v>
      </c>
      <c r="L27" s="65">
        <f>VLOOKUP($A27,'Return Data'!$B$7:$R$2700,17,0)</f>
        <v>2.8245</v>
      </c>
      <c r="M27" s="66">
        <f t="shared" si="9"/>
        <v>43</v>
      </c>
      <c r="N27" s="65">
        <f>VLOOKUP($A27,'Return Data'!$B$7:$R$2700,14,0)</f>
        <v>0.1013</v>
      </c>
      <c r="O27" s="66">
        <f t="shared" si="10"/>
        <v>37</v>
      </c>
      <c r="P27" s="65">
        <f>VLOOKUP($A27,'Return Data'!$B$7:$R$2700,15,0)</f>
        <v>7.4561999999999999</v>
      </c>
      <c r="Q27" s="66">
        <f t="shared" si="11"/>
        <v>21</v>
      </c>
      <c r="R27" s="65">
        <f>VLOOKUP($A27,'Return Data'!$B$7:$R$2700,16,0)</f>
        <v>15.491899999999999</v>
      </c>
      <c r="S27" s="67">
        <f t="shared" si="12"/>
        <v>13</v>
      </c>
    </row>
    <row r="28" spans="1:19" x14ac:dyDescent="0.3">
      <c r="A28" s="63" t="s">
        <v>286</v>
      </c>
      <c r="B28" s="64">
        <f>VLOOKUP($A28,'Return Data'!$B$7:$R$2700,3,0)</f>
        <v>44118</v>
      </c>
      <c r="C28" s="65">
        <f>VLOOKUP($A28,'Return Data'!$B$7:$R$2700,4,0)</f>
        <v>9.6</v>
      </c>
      <c r="D28" s="65">
        <f>VLOOKUP($A28,'Return Data'!$B$7:$R$2700,10,0)</f>
        <v>10.344799999999999</v>
      </c>
      <c r="E28" s="66">
        <f t="shared" si="5"/>
        <v>45</v>
      </c>
      <c r="F28" s="65">
        <f>VLOOKUP($A28,'Return Data'!$B$7:$R$2700,11,0)</f>
        <v>24.6753</v>
      </c>
      <c r="G28" s="66">
        <f t="shared" si="6"/>
        <v>54</v>
      </c>
      <c r="H28" s="65">
        <f>VLOOKUP($A28,'Return Data'!$B$7:$R$2700,12,0)</f>
        <v>-6.0664999999999996</v>
      </c>
      <c r="I28" s="66">
        <f t="shared" si="7"/>
        <v>46</v>
      </c>
      <c r="J28" s="65">
        <f>VLOOKUP($A28,'Return Data'!$B$7:$R$2700,13,0)</f>
        <v>0.84030000000000005</v>
      </c>
      <c r="K28" s="66">
        <f t="shared" si="8"/>
        <v>47</v>
      </c>
      <c r="L28" s="65">
        <f>VLOOKUP($A28,'Return Data'!$B$7:$R$2700,17,0)</f>
        <v>3.9584999999999999</v>
      </c>
      <c r="M28" s="66">
        <f t="shared" si="9"/>
        <v>36</v>
      </c>
      <c r="N28" s="65"/>
      <c r="O28" s="66"/>
      <c r="P28" s="65"/>
      <c r="Q28" s="66"/>
      <c r="R28" s="65">
        <f>VLOOKUP($A28,'Return Data'!$B$7:$R$2700,16,0)</f>
        <v>-1.4488000000000001</v>
      </c>
      <c r="S28" s="67">
        <f t="shared" si="12"/>
        <v>57</v>
      </c>
    </row>
    <row r="29" spans="1:19" x14ac:dyDescent="0.3">
      <c r="A29" s="63" t="s">
        <v>287</v>
      </c>
      <c r="B29" s="64">
        <f>VLOOKUP($A29,'Return Data'!$B$7:$R$2700,3,0)</f>
        <v>44118</v>
      </c>
      <c r="C29" s="65">
        <f>VLOOKUP($A29,'Return Data'!$B$7:$R$2700,4,0)</f>
        <v>55</v>
      </c>
      <c r="D29" s="65">
        <f>VLOOKUP($A29,'Return Data'!$B$7:$R$2700,10,0)</f>
        <v>12.1991</v>
      </c>
      <c r="E29" s="66">
        <f t="shared" si="5"/>
        <v>26</v>
      </c>
      <c r="F29" s="65">
        <f>VLOOKUP($A29,'Return Data'!$B$7:$R$2700,11,0)</f>
        <v>28.8962</v>
      </c>
      <c r="G29" s="66">
        <f t="shared" si="6"/>
        <v>42</v>
      </c>
      <c r="H29" s="65">
        <f>VLOOKUP($A29,'Return Data'!$B$7:$R$2700,12,0)</f>
        <v>1.0286999999999999</v>
      </c>
      <c r="I29" s="66">
        <f t="shared" si="7"/>
        <v>14</v>
      </c>
      <c r="J29" s="65">
        <f>VLOOKUP($A29,'Return Data'!$B$7:$R$2700,13,0)</f>
        <v>9.5398999999999994</v>
      </c>
      <c r="K29" s="66">
        <f t="shared" si="8"/>
        <v>15</v>
      </c>
      <c r="L29" s="65">
        <f>VLOOKUP($A29,'Return Data'!$B$7:$R$2700,17,0)</f>
        <v>7.6974999999999998</v>
      </c>
      <c r="M29" s="66">
        <f t="shared" si="9"/>
        <v>21</v>
      </c>
      <c r="N29" s="65">
        <f>VLOOKUP($A29,'Return Data'!$B$7:$R$2700,14,0)</f>
        <v>6.0797999999999996</v>
      </c>
      <c r="O29" s="66">
        <f t="shared" si="10"/>
        <v>9</v>
      </c>
      <c r="P29" s="65">
        <f>VLOOKUP($A29,'Return Data'!$B$7:$R$2700,15,0)</f>
        <v>9.3316999999999997</v>
      </c>
      <c r="Q29" s="66">
        <f t="shared" si="11"/>
        <v>10</v>
      </c>
      <c r="R29" s="65">
        <f>VLOOKUP($A29,'Return Data'!$B$7:$R$2700,16,0)</f>
        <v>13.145899999999999</v>
      </c>
      <c r="S29" s="67">
        <f t="shared" si="12"/>
        <v>21</v>
      </c>
    </row>
    <row r="30" spans="1:19" x14ac:dyDescent="0.3">
      <c r="A30" s="63" t="s">
        <v>288</v>
      </c>
      <c r="B30" s="64">
        <f>VLOOKUP($A30,'Return Data'!$B$7:$R$2700,3,0)</f>
        <v>44118</v>
      </c>
      <c r="C30" s="65">
        <f>VLOOKUP($A30,'Return Data'!$B$7:$R$2700,4,0)</f>
        <v>10.115399999999999</v>
      </c>
      <c r="D30" s="65">
        <f>VLOOKUP($A30,'Return Data'!$B$7:$R$2700,10,0)</f>
        <v>10.2051</v>
      </c>
      <c r="E30" s="66">
        <f t="shared" si="5"/>
        <v>47</v>
      </c>
      <c r="F30" s="65">
        <f>VLOOKUP($A30,'Return Data'!$B$7:$R$2700,11,0)</f>
        <v>29.087199999999999</v>
      </c>
      <c r="G30" s="66">
        <f t="shared" si="6"/>
        <v>41</v>
      </c>
      <c r="H30" s="65">
        <f>VLOOKUP($A30,'Return Data'!$B$7:$R$2700,12,0)</f>
        <v>-6.6448999999999998</v>
      </c>
      <c r="I30" s="66">
        <f t="shared" ref="I30" si="13">RANK(H30,H$8:H$73,0)</f>
        <v>47</v>
      </c>
      <c r="J30" s="65"/>
      <c r="K30" s="66"/>
      <c r="L30" s="65"/>
      <c r="M30" s="66"/>
      <c r="N30" s="65"/>
      <c r="O30" s="66"/>
      <c r="P30" s="65"/>
      <c r="Q30" s="66"/>
      <c r="R30" s="65">
        <f>VLOOKUP($A30,'Return Data'!$B$7:$R$2700,16,0)</f>
        <v>1.1539999999999999</v>
      </c>
      <c r="S30" s="67">
        <f t="shared" si="12"/>
        <v>55</v>
      </c>
    </row>
    <row r="31" spans="1:19" x14ac:dyDescent="0.3">
      <c r="A31" s="63" t="s">
        <v>289</v>
      </c>
      <c r="B31" s="64">
        <f>VLOOKUP($A31,'Return Data'!$B$7:$R$2700,3,0)</f>
        <v>44118</v>
      </c>
      <c r="C31" s="65">
        <f>VLOOKUP($A31,'Return Data'!$B$7:$R$2700,4,0)</f>
        <v>17.846</v>
      </c>
      <c r="D31" s="65">
        <f>VLOOKUP($A31,'Return Data'!$B$7:$R$2700,10,0)</f>
        <v>11.042</v>
      </c>
      <c r="E31" s="66">
        <f t="shared" si="5"/>
        <v>42</v>
      </c>
      <c r="F31" s="65">
        <f>VLOOKUP($A31,'Return Data'!$B$7:$R$2700,11,0)</f>
        <v>30.312200000000001</v>
      </c>
      <c r="G31" s="66">
        <f t="shared" si="6"/>
        <v>33</v>
      </c>
      <c r="H31" s="65">
        <f>VLOOKUP($A31,'Return Data'!$B$7:$R$2700,12,0)</f>
        <v>-5.2750000000000004</v>
      </c>
      <c r="I31" s="66">
        <f t="shared" si="7"/>
        <v>42</v>
      </c>
      <c r="J31" s="65">
        <f>VLOOKUP($A31,'Return Data'!$B$7:$R$2700,13,0)</f>
        <v>0.99950000000000006</v>
      </c>
      <c r="K31" s="66">
        <f t="shared" si="8"/>
        <v>46</v>
      </c>
      <c r="L31" s="65">
        <f>VLOOKUP($A31,'Return Data'!$B$7:$R$2700,17,0)</f>
        <v>8.6964000000000006</v>
      </c>
      <c r="M31" s="66">
        <f t="shared" si="9"/>
        <v>17</v>
      </c>
      <c r="N31" s="65">
        <f>VLOOKUP($A31,'Return Data'!$B$7:$R$2700,14,0)</f>
        <v>3.3641000000000001</v>
      </c>
      <c r="O31" s="66">
        <f t="shared" si="10"/>
        <v>19</v>
      </c>
      <c r="P31" s="65">
        <f>VLOOKUP($A31,'Return Data'!$B$7:$R$2700,15,0)</f>
        <v>9.7133000000000003</v>
      </c>
      <c r="Q31" s="66">
        <f t="shared" si="11"/>
        <v>6</v>
      </c>
      <c r="R31" s="65">
        <f>VLOOKUP($A31,'Return Data'!$B$7:$R$2700,16,0)</f>
        <v>4.7240000000000002</v>
      </c>
      <c r="S31" s="67">
        <f t="shared" si="12"/>
        <v>49</v>
      </c>
    </row>
    <row r="32" spans="1:19" x14ac:dyDescent="0.3">
      <c r="A32" s="63" t="s">
        <v>290</v>
      </c>
      <c r="B32" s="64">
        <f>VLOOKUP($A32,'Return Data'!$B$7:$R$2700,3,0)</f>
        <v>44118</v>
      </c>
      <c r="C32" s="65">
        <f>VLOOKUP($A32,'Return Data'!$B$7:$R$2700,4,0)</f>
        <v>46.622999999999998</v>
      </c>
      <c r="D32" s="65">
        <f>VLOOKUP($A32,'Return Data'!$B$7:$R$2700,10,0)</f>
        <v>11.4024</v>
      </c>
      <c r="E32" s="66">
        <f t="shared" si="5"/>
        <v>37</v>
      </c>
      <c r="F32" s="65">
        <f>VLOOKUP($A32,'Return Data'!$B$7:$R$2700,11,0)</f>
        <v>29.407699999999998</v>
      </c>
      <c r="G32" s="66">
        <f t="shared" si="6"/>
        <v>37</v>
      </c>
      <c r="H32" s="65">
        <f>VLOOKUP($A32,'Return Data'!$B$7:$R$2700,12,0)</f>
        <v>-3.0001000000000002</v>
      </c>
      <c r="I32" s="66">
        <f t="shared" si="7"/>
        <v>29</v>
      </c>
      <c r="J32" s="65">
        <f>VLOOKUP($A32,'Return Data'!$B$7:$R$2700,13,0)</f>
        <v>7.5923999999999996</v>
      </c>
      <c r="K32" s="66">
        <f t="shared" si="8"/>
        <v>25</v>
      </c>
      <c r="L32" s="65">
        <f>VLOOKUP($A32,'Return Data'!$B$7:$R$2700,17,0)</f>
        <v>8.9417000000000009</v>
      </c>
      <c r="M32" s="66">
        <f t="shared" si="9"/>
        <v>15</v>
      </c>
      <c r="N32" s="65">
        <f>VLOOKUP($A32,'Return Data'!$B$7:$R$2700,14,0)</f>
        <v>4.3470000000000004</v>
      </c>
      <c r="O32" s="66">
        <f t="shared" si="10"/>
        <v>12</v>
      </c>
      <c r="P32" s="65">
        <f>VLOOKUP($A32,'Return Data'!$B$7:$R$2700,15,0)</f>
        <v>8.6584000000000003</v>
      </c>
      <c r="Q32" s="66">
        <f t="shared" si="11"/>
        <v>15</v>
      </c>
      <c r="R32" s="65">
        <f>VLOOKUP($A32,'Return Data'!$B$7:$R$2700,16,0)</f>
        <v>10.883900000000001</v>
      </c>
      <c r="S32" s="67">
        <f t="shared" si="12"/>
        <v>28</v>
      </c>
    </row>
    <row r="33" spans="1:19" x14ac:dyDescent="0.3">
      <c r="A33" s="63" t="s">
        <v>291</v>
      </c>
      <c r="B33" s="64">
        <f>VLOOKUP($A33,'Return Data'!$B$7:$R$2700,3,0)</f>
        <v>44118</v>
      </c>
      <c r="C33" s="65">
        <f>VLOOKUP($A33,'Return Data'!$B$7:$R$2700,4,0)</f>
        <v>54.454000000000001</v>
      </c>
      <c r="D33" s="65">
        <f>VLOOKUP($A33,'Return Data'!$B$7:$R$2700,10,0)</f>
        <v>12.911899999999999</v>
      </c>
      <c r="E33" s="66">
        <f t="shared" si="5"/>
        <v>21</v>
      </c>
      <c r="F33" s="65">
        <f>VLOOKUP($A33,'Return Data'!$B$7:$R$2700,11,0)</f>
        <v>30.641500000000001</v>
      </c>
      <c r="G33" s="66">
        <f t="shared" si="6"/>
        <v>28</v>
      </c>
      <c r="H33" s="65">
        <f>VLOOKUP($A33,'Return Data'!$B$7:$R$2700,12,0)</f>
        <v>-4.1218000000000004</v>
      </c>
      <c r="I33" s="66">
        <f t="shared" si="7"/>
        <v>36</v>
      </c>
      <c r="J33" s="65">
        <f>VLOOKUP($A33,'Return Data'!$B$7:$R$2700,13,0)</f>
        <v>5.8798000000000004</v>
      </c>
      <c r="K33" s="66">
        <f t="shared" si="8"/>
        <v>33</v>
      </c>
      <c r="L33" s="65">
        <f>VLOOKUP($A33,'Return Data'!$B$7:$R$2700,17,0)</f>
        <v>2.621</v>
      </c>
      <c r="M33" s="66">
        <f t="shared" si="9"/>
        <v>46</v>
      </c>
      <c r="N33" s="65">
        <f>VLOOKUP($A33,'Return Data'!$B$7:$R$2700,14,0)</f>
        <v>0.37059999999999998</v>
      </c>
      <c r="O33" s="66">
        <f t="shared" si="10"/>
        <v>35</v>
      </c>
      <c r="P33" s="65">
        <f>VLOOKUP($A33,'Return Data'!$B$7:$R$2700,15,0)</f>
        <v>7.5523999999999996</v>
      </c>
      <c r="Q33" s="66">
        <f t="shared" si="11"/>
        <v>20</v>
      </c>
      <c r="R33" s="65">
        <f>VLOOKUP($A33,'Return Data'!$B$7:$R$2700,16,0)</f>
        <v>12.2744</v>
      </c>
      <c r="S33" s="67">
        <f t="shared" si="12"/>
        <v>25</v>
      </c>
    </row>
    <row r="34" spans="1:19" x14ac:dyDescent="0.3">
      <c r="A34" s="63" t="s">
        <v>292</v>
      </c>
      <c r="B34" s="64">
        <f>VLOOKUP($A34,'Return Data'!$B$7:$R$2700,3,0)</f>
        <v>44118</v>
      </c>
      <c r="C34" s="65">
        <f>VLOOKUP($A34,'Return Data'!$B$7:$R$2700,4,0)</f>
        <v>67.436999999999998</v>
      </c>
      <c r="D34" s="65">
        <f>VLOOKUP($A34,'Return Data'!$B$7:$R$2700,10,0)</f>
        <v>12.232799999999999</v>
      </c>
      <c r="E34" s="66">
        <f t="shared" si="5"/>
        <v>25</v>
      </c>
      <c r="F34" s="65">
        <f>VLOOKUP($A34,'Return Data'!$B$7:$R$2700,11,0)</f>
        <v>24.304400000000001</v>
      </c>
      <c r="G34" s="66">
        <f t="shared" si="6"/>
        <v>55</v>
      </c>
      <c r="H34" s="65">
        <f>VLOOKUP($A34,'Return Data'!$B$7:$R$2700,12,0)</f>
        <v>-9.1545000000000005</v>
      </c>
      <c r="I34" s="66">
        <f t="shared" si="7"/>
        <v>53</v>
      </c>
      <c r="J34" s="65">
        <f>VLOOKUP($A34,'Return Data'!$B$7:$R$2700,13,0)</f>
        <v>-1.2290000000000001</v>
      </c>
      <c r="K34" s="66">
        <f t="shared" si="8"/>
        <v>54</v>
      </c>
      <c r="L34" s="65">
        <f>VLOOKUP($A34,'Return Data'!$B$7:$R$2700,17,0)</f>
        <v>5.4565000000000001</v>
      </c>
      <c r="M34" s="66">
        <f t="shared" si="9"/>
        <v>27</v>
      </c>
      <c r="N34" s="65">
        <f>VLOOKUP($A34,'Return Data'!$B$7:$R$2700,14,0)</f>
        <v>3.5470000000000002</v>
      </c>
      <c r="O34" s="66">
        <f t="shared" si="10"/>
        <v>15</v>
      </c>
      <c r="P34" s="65">
        <f>VLOOKUP($A34,'Return Data'!$B$7:$R$2700,15,0)</f>
        <v>6.9507000000000003</v>
      </c>
      <c r="Q34" s="66">
        <f t="shared" si="11"/>
        <v>26</v>
      </c>
      <c r="R34" s="65">
        <f>VLOOKUP($A34,'Return Data'!$B$7:$R$2700,16,0)</f>
        <v>8.6734000000000009</v>
      </c>
      <c r="S34" s="67">
        <f t="shared" si="12"/>
        <v>40</v>
      </c>
    </row>
    <row r="35" spans="1:19" x14ac:dyDescent="0.3">
      <c r="A35" s="63" t="s">
        <v>436</v>
      </c>
      <c r="B35" s="64">
        <f>VLOOKUP($A35,'Return Data'!$B$7:$R$2700,3,0)</f>
        <v>44118</v>
      </c>
      <c r="C35" s="65">
        <f>VLOOKUP($A35,'Return Data'!$B$7:$R$2700,4,0)</f>
        <v>11.473800000000001</v>
      </c>
      <c r="D35" s="65">
        <f>VLOOKUP($A35,'Return Data'!$B$7:$R$2700,10,0)</f>
        <v>9.9381000000000004</v>
      </c>
      <c r="E35" s="66">
        <f t="shared" si="5"/>
        <v>50</v>
      </c>
      <c r="F35" s="65">
        <f>VLOOKUP($A35,'Return Data'!$B$7:$R$2700,11,0)</f>
        <v>25.668700000000001</v>
      </c>
      <c r="G35" s="66">
        <f t="shared" si="6"/>
        <v>53</v>
      </c>
      <c r="H35" s="65">
        <f>VLOOKUP($A35,'Return Data'!$B$7:$R$2700,12,0)</f>
        <v>-4.2645</v>
      </c>
      <c r="I35" s="66">
        <f t="shared" si="7"/>
        <v>39</v>
      </c>
      <c r="J35" s="65">
        <f>VLOOKUP($A35,'Return Data'!$B$7:$R$2700,13,0)</f>
        <v>1.3514999999999999</v>
      </c>
      <c r="K35" s="66">
        <f t="shared" si="8"/>
        <v>45</v>
      </c>
      <c r="L35" s="65">
        <f>VLOOKUP($A35,'Return Data'!$B$7:$R$2700,17,0)</f>
        <v>2.7690000000000001</v>
      </c>
      <c r="M35" s="66">
        <f t="shared" si="9"/>
        <v>45</v>
      </c>
      <c r="N35" s="65">
        <f>VLOOKUP($A35,'Return Data'!$B$7:$R$2700,14,0)</f>
        <v>-1.1453</v>
      </c>
      <c r="O35" s="66">
        <f t="shared" si="10"/>
        <v>42</v>
      </c>
      <c r="P35" s="65"/>
      <c r="Q35" s="66"/>
      <c r="R35" s="65">
        <f>VLOOKUP($A35,'Return Data'!$B$7:$R$2700,16,0)</f>
        <v>3.5041000000000002</v>
      </c>
      <c r="S35" s="67">
        <f t="shared" si="12"/>
        <v>50</v>
      </c>
    </row>
    <row r="36" spans="1:19" x14ac:dyDescent="0.3">
      <c r="A36" s="63" t="s">
        <v>294</v>
      </c>
      <c r="B36" s="64">
        <f>VLOOKUP($A36,'Return Data'!$B$7:$R$2700,3,0)</f>
        <v>44118</v>
      </c>
      <c r="C36" s="65">
        <f>VLOOKUP($A36,'Return Data'!$B$7:$R$2700,4,0)</f>
        <v>19.687999999999999</v>
      </c>
      <c r="D36" s="65">
        <f>VLOOKUP($A36,'Return Data'!$B$7:$R$2700,10,0)</f>
        <v>14.565</v>
      </c>
      <c r="E36" s="66">
        <f t="shared" si="5"/>
        <v>14</v>
      </c>
      <c r="F36" s="65">
        <f>VLOOKUP($A36,'Return Data'!$B$7:$R$2700,11,0)</f>
        <v>36.3718</v>
      </c>
      <c r="G36" s="66">
        <f t="shared" si="6"/>
        <v>9</v>
      </c>
      <c r="H36" s="65">
        <f>VLOOKUP($A36,'Return Data'!$B$7:$R$2700,12,0)</f>
        <v>0.97960000000000003</v>
      </c>
      <c r="I36" s="66">
        <f t="shared" si="7"/>
        <v>15</v>
      </c>
      <c r="J36" s="65">
        <f>VLOOKUP($A36,'Return Data'!$B$7:$R$2700,13,0)</f>
        <v>13.4559</v>
      </c>
      <c r="K36" s="66">
        <f t="shared" si="8"/>
        <v>12</v>
      </c>
      <c r="L36" s="65">
        <f>VLOOKUP($A36,'Return Data'!$B$7:$R$2700,17,0)</f>
        <v>11.318199999999999</v>
      </c>
      <c r="M36" s="66">
        <f t="shared" si="9"/>
        <v>10</v>
      </c>
      <c r="N36" s="65">
        <f>VLOOKUP($A36,'Return Data'!$B$7:$R$2700,14,0)</f>
        <v>7.6330999999999998</v>
      </c>
      <c r="O36" s="66">
        <f t="shared" si="10"/>
        <v>5</v>
      </c>
      <c r="P36" s="65"/>
      <c r="Q36" s="66"/>
      <c r="R36" s="65">
        <f>VLOOKUP($A36,'Return Data'!$B$7:$R$2700,16,0)</f>
        <v>15.157400000000001</v>
      </c>
      <c r="S36" s="67">
        <f t="shared" si="12"/>
        <v>14</v>
      </c>
    </row>
    <row r="37" spans="1:19" x14ac:dyDescent="0.3">
      <c r="A37" s="63" t="s">
        <v>295</v>
      </c>
      <c r="B37" s="64">
        <f>VLOOKUP($A37,'Return Data'!$B$7:$R$2700,3,0)</f>
        <v>44118</v>
      </c>
      <c r="C37" s="65">
        <f>VLOOKUP($A37,'Return Data'!$B$7:$R$2700,4,0)</f>
        <v>16.8812</v>
      </c>
      <c r="D37" s="65">
        <f>VLOOKUP($A37,'Return Data'!$B$7:$R$2700,10,0)</f>
        <v>6.8539000000000003</v>
      </c>
      <c r="E37" s="66">
        <f t="shared" si="5"/>
        <v>63</v>
      </c>
      <c r="F37" s="65">
        <f>VLOOKUP($A37,'Return Data'!$B$7:$R$2700,11,0)</f>
        <v>20.475899999999999</v>
      </c>
      <c r="G37" s="66">
        <f t="shared" si="6"/>
        <v>65</v>
      </c>
      <c r="H37" s="65">
        <f>VLOOKUP($A37,'Return Data'!$B$7:$R$2700,12,0)</f>
        <v>-11.6759</v>
      </c>
      <c r="I37" s="66">
        <f t="shared" si="7"/>
        <v>63</v>
      </c>
      <c r="J37" s="65">
        <f>VLOOKUP($A37,'Return Data'!$B$7:$R$2700,13,0)</f>
        <v>-2.9007000000000001</v>
      </c>
      <c r="K37" s="66">
        <f t="shared" si="8"/>
        <v>59</v>
      </c>
      <c r="L37" s="65">
        <f>VLOOKUP($A37,'Return Data'!$B$7:$R$2700,17,0)</f>
        <v>3.4813999999999998</v>
      </c>
      <c r="M37" s="66">
        <f t="shared" si="9"/>
        <v>38</v>
      </c>
      <c r="N37" s="65">
        <f>VLOOKUP($A37,'Return Data'!$B$7:$R$2700,14,0)</f>
        <v>-0.42759999999999998</v>
      </c>
      <c r="O37" s="66">
        <f t="shared" si="10"/>
        <v>40</v>
      </c>
      <c r="P37" s="65">
        <f>VLOOKUP($A37,'Return Data'!$B$7:$R$2700,15,0)</f>
        <v>8.75</v>
      </c>
      <c r="Q37" s="66">
        <f t="shared" si="11"/>
        <v>13</v>
      </c>
      <c r="R37" s="65">
        <f>VLOOKUP($A37,'Return Data'!$B$7:$R$2700,16,0)</f>
        <v>9.5612999999999992</v>
      </c>
      <c r="S37" s="67">
        <f t="shared" si="12"/>
        <v>38</v>
      </c>
    </row>
    <row r="38" spans="1:19" x14ac:dyDescent="0.3">
      <c r="A38" s="63" t="s">
        <v>296</v>
      </c>
      <c r="B38" s="64">
        <f>VLOOKUP($A38,'Return Data'!$B$7:$R$2700,3,0)</f>
        <v>44118</v>
      </c>
      <c r="C38" s="65">
        <f>VLOOKUP($A38,'Return Data'!$B$7:$R$2700,4,0)</f>
        <v>46.320599999999999</v>
      </c>
      <c r="D38" s="65">
        <f>VLOOKUP($A38,'Return Data'!$B$7:$R$2700,10,0)</f>
        <v>9.5551999999999992</v>
      </c>
      <c r="E38" s="66">
        <f t="shared" si="5"/>
        <v>54</v>
      </c>
      <c r="F38" s="65">
        <f>VLOOKUP($A38,'Return Data'!$B$7:$R$2700,11,0)</f>
        <v>22.357700000000001</v>
      </c>
      <c r="G38" s="66">
        <f t="shared" si="6"/>
        <v>63</v>
      </c>
      <c r="H38" s="65">
        <f>VLOOKUP($A38,'Return Data'!$B$7:$R$2700,12,0)</f>
        <v>-18.718800000000002</v>
      </c>
      <c r="I38" s="66">
        <f t="shared" si="7"/>
        <v>66</v>
      </c>
      <c r="J38" s="65">
        <f>VLOOKUP($A38,'Return Data'!$B$7:$R$2700,13,0)</f>
        <v>-6.2310999999999996</v>
      </c>
      <c r="K38" s="66">
        <f t="shared" si="8"/>
        <v>65</v>
      </c>
      <c r="L38" s="65">
        <f>VLOOKUP($A38,'Return Data'!$B$7:$R$2700,17,0)</f>
        <v>-5.4771999999999998</v>
      </c>
      <c r="M38" s="66">
        <f t="shared" si="9"/>
        <v>58</v>
      </c>
      <c r="N38" s="65">
        <f>VLOOKUP($A38,'Return Data'!$B$7:$R$2700,14,0)</f>
        <v>-9.2820999999999998</v>
      </c>
      <c r="O38" s="66">
        <f t="shared" si="10"/>
        <v>49</v>
      </c>
      <c r="P38" s="65">
        <f>VLOOKUP($A38,'Return Data'!$B$7:$R$2700,15,0)</f>
        <v>1.0108999999999999</v>
      </c>
      <c r="Q38" s="66">
        <f t="shared" si="11"/>
        <v>39</v>
      </c>
      <c r="R38" s="65">
        <f>VLOOKUP($A38,'Return Data'!$B$7:$R$2700,16,0)</f>
        <v>10.705</v>
      </c>
      <c r="S38" s="67">
        <f t="shared" si="12"/>
        <v>31</v>
      </c>
    </row>
    <row r="39" spans="1:19" x14ac:dyDescent="0.3">
      <c r="A39" s="63" t="s">
        <v>297</v>
      </c>
      <c r="B39" s="64">
        <f>VLOOKUP($A39,'Return Data'!$B$7:$R$2700,3,0)</f>
        <v>44118</v>
      </c>
      <c r="C39" s="65">
        <f>VLOOKUP($A39,'Return Data'!$B$7:$R$2700,4,0)</f>
        <v>12.693300000000001</v>
      </c>
      <c r="D39" s="65">
        <f>VLOOKUP($A39,'Return Data'!$B$7:$R$2700,10,0)</f>
        <v>20.258600000000001</v>
      </c>
      <c r="E39" s="66">
        <f t="shared" si="5"/>
        <v>3</v>
      </c>
      <c r="F39" s="65">
        <f>VLOOKUP($A39,'Return Data'!$B$7:$R$2700,11,0)</f>
        <v>41.3508</v>
      </c>
      <c r="G39" s="66">
        <f t="shared" si="6"/>
        <v>4</v>
      </c>
      <c r="H39" s="65">
        <f>VLOOKUP($A39,'Return Data'!$B$7:$R$2700,12,0)</f>
        <v>15.7303</v>
      </c>
      <c r="I39" s="66">
        <f t="shared" ref="I39" si="14">RANK(H39,H$8:H$73,0)</f>
        <v>3</v>
      </c>
      <c r="J39" s="65">
        <f>VLOOKUP($A39,'Return Data'!$B$7:$R$2700,13,0)</f>
        <v>23.5779</v>
      </c>
      <c r="K39" s="66">
        <f t="shared" ref="K39" si="15">RANK(J39,J$8:J$73,0)</f>
        <v>4</v>
      </c>
      <c r="L39" s="65"/>
      <c r="M39" s="66"/>
      <c r="N39" s="65"/>
      <c r="O39" s="66"/>
      <c r="P39" s="65"/>
      <c r="Q39" s="66"/>
      <c r="R39" s="65">
        <f>VLOOKUP($A39,'Return Data'!$B$7:$R$2700,16,0)</f>
        <v>21.4466</v>
      </c>
      <c r="S39" s="67">
        <f t="shared" si="12"/>
        <v>2</v>
      </c>
    </row>
    <row r="40" spans="1:19" x14ac:dyDescent="0.3">
      <c r="A40" s="63" t="s">
        <v>298</v>
      </c>
      <c r="B40" s="64">
        <f>VLOOKUP($A40,'Return Data'!$B$7:$R$2700,3,0)</f>
        <v>44118</v>
      </c>
      <c r="C40" s="65">
        <f>VLOOKUP($A40,'Return Data'!$B$7:$R$2700,4,0)</f>
        <v>14.44</v>
      </c>
      <c r="D40" s="65">
        <f>VLOOKUP($A40,'Return Data'!$B$7:$R$2700,10,0)</f>
        <v>9.5599000000000007</v>
      </c>
      <c r="E40" s="66">
        <f t="shared" si="5"/>
        <v>53</v>
      </c>
      <c r="F40" s="65">
        <f>VLOOKUP($A40,'Return Data'!$B$7:$R$2700,11,0)</f>
        <v>28.127800000000001</v>
      </c>
      <c r="G40" s="66">
        <f t="shared" si="6"/>
        <v>48</v>
      </c>
      <c r="H40" s="65">
        <f>VLOOKUP($A40,'Return Data'!$B$7:$R$2700,12,0)</f>
        <v>-3.5404</v>
      </c>
      <c r="I40" s="66">
        <f t="shared" si="7"/>
        <v>33</v>
      </c>
      <c r="J40" s="65">
        <f>VLOOKUP($A40,'Return Data'!$B$7:$R$2700,13,0)</f>
        <v>2.6297000000000001</v>
      </c>
      <c r="K40" s="66">
        <f t="shared" si="8"/>
        <v>41</v>
      </c>
      <c r="L40" s="65">
        <f>VLOOKUP($A40,'Return Data'!$B$7:$R$2700,17,0)</f>
        <v>5.1289999999999996</v>
      </c>
      <c r="M40" s="66">
        <f t="shared" si="9"/>
        <v>29</v>
      </c>
      <c r="N40" s="65">
        <f>VLOOKUP($A40,'Return Data'!$B$7:$R$2700,14,0)</f>
        <v>2.0141</v>
      </c>
      <c r="O40" s="66">
        <f t="shared" si="10"/>
        <v>27</v>
      </c>
      <c r="P40" s="65"/>
      <c r="Q40" s="66"/>
      <c r="R40" s="65">
        <f>VLOOKUP($A40,'Return Data'!$B$7:$R$2700,16,0)</f>
        <v>7.8757000000000001</v>
      </c>
      <c r="S40" s="67">
        <f t="shared" si="12"/>
        <v>43</v>
      </c>
    </row>
    <row r="41" spans="1:19" x14ac:dyDescent="0.3">
      <c r="A41" s="63" t="s">
        <v>299</v>
      </c>
      <c r="B41" s="64">
        <f>VLOOKUP($A41,'Return Data'!$B$7:$R$2700,3,0)</f>
        <v>44118</v>
      </c>
      <c r="C41" s="65">
        <f>VLOOKUP($A41,'Return Data'!$B$7:$R$2700,4,0)</f>
        <v>571.52137688631205</v>
      </c>
      <c r="D41" s="65">
        <f>VLOOKUP($A41,'Return Data'!$B$7:$R$2700,10,0)</f>
        <v>10.315099999999999</v>
      </c>
      <c r="E41" s="66">
        <f t="shared" si="5"/>
        <v>46</v>
      </c>
      <c r="F41" s="65">
        <f>VLOOKUP($A41,'Return Data'!$B$7:$R$2700,11,0)</f>
        <v>29.744499999999999</v>
      </c>
      <c r="G41" s="66">
        <f t="shared" si="6"/>
        <v>35</v>
      </c>
      <c r="H41" s="65">
        <f>VLOOKUP($A41,'Return Data'!$B$7:$R$2700,12,0)</f>
        <v>-2.5802999999999998</v>
      </c>
      <c r="I41" s="66">
        <f t="shared" si="7"/>
        <v>27</v>
      </c>
      <c r="J41" s="65">
        <f>VLOOKUP($A41,'Return Data'!$B$7:$R$2700,13,0)</f>
        <v>6.1045999999999996</v>
      </c>
      <c r="K41" s="66">
        <f t="shared" si="8"/>
        <v>32</v>
      </c>
      <c r="L41" s="65">
        <f>VLOOKUP($A41,'Return Data'!$B$7:$R$2700,17,0)</f>
        <v>2.8679000000000001</v>
      </c>
      <c r="M41" s="66">
        <f t="shared" si="9"/>
        <v>41</v>
      </c>
      <c r="N41" s="65">
        <f>VLOOKUP($A41,'Return Data'!$B$7:$R$2700,14,0)</f>
        <v>-0.1993</v>
      </c>
      <c r="O41" s="66">
        <f t="shared" si="10"/>
        <v>39</v>
      </c>
      <c r="P41" s="65">
        <f>VLOOKUP($A41,'Return Data'!$B$7:$R$2700,15,0)</f>
        <v>5.0049000000000001</v>
      </c>
      <c r="Q41" s="66">
        <f t="shared" si="11"/>
        <v>35</v>
      </c>
      <c r="R41" s="65">
        <f>VLOOKUP($A41,'Return Data'!$B$7:$R$2700,16,0)</f>
        <v>17.910299999999999</v>
      </c>
      <c r="S41" s="67">
        <f t="shared" si="12"/>
        <v>9</v>
      </c>
    </row>
    <row r="42" spans="1:19" x14ac:dyDescent="0.3">
      <c r="A42" s="63" t="s">
        <v>300</v>
      </c>
      <c r="B42" s="64">
        <f>VLOOKUP($A42,'Return Data'!$B$7:$R$2700,3,0)</f>
        <v>44118</v>
      </c>
      <c r="C42" s="65">
        <f>VLOOKUP($A42,'Return Data'!$B$7:$R$2700,4,0)</f>
        <v>312.18350785246503</v>
      </c>
      <c r="D42" s="65">
        <f>VLOOKUP($A42,'Return Data'!$B$7:$R$2700,10,0)</f>
        <v>10.068099999999999</v>
      </c>
      <c r="E42" s="66">
        <f t="shared" si="5"/>
        <v>49</v>
      </c>
      <c r="F42" s="65">
        <f>VLOOKUP($A42,'Return Data'!$B$7:$R$2700,11,0)</f>
        <v>29.271000000000001</v>
      </c>
      <c r="G42" s="66">
        <f t="shared" si="6"/>
        <v>38</v>
      </c>
      <c r="H42" s="65">
        <f>VLOOKUP($A42,'Return Data'!$B$7:$R$2700,12,0)</f>
        <v>-2.2206000000000001</v>
      </c>
      <c r="I42" s="66">
        <f t="shared" si="7"/>
        <v>26</v>
      </c>
      <c r="J42" s="65">
        <f>VLOOKUP($A42,'Return Data'!$B$7:$R$2700,13,0)</f>
        <v>6.3737000000000004</v>
      </c>
      <c r="K42" s="66">
        <f t="shared" si="8"/>
        <v>29</v>
      </c>
      <c r="L42" s="65">
        <f>VLOOKUP($A42,'Return Data'!$B$7:$R$2700,17,0)</f>
        <v>3.3231000000000002</v>
      </c>
      <c r="M42" s="66">
        <f t="shared" si="9"/>
        <v>39</v>
      </c>
      <c r="N42" s="65">
        <f>VLOOKUP($A42,'Return Data'!$B$7:$R$2700,14,0)</f>
        <v>0.46079999999999999</v>
      </c>
      <c r="O42" s="66">
        <f t="shared" si="10"/>
        <v>34</v>
      </c>
      <c r="P42" s="65">
        <f>VLOOKUP($A42,'Return Data'!$B$7:$R$2700,15,0)</f>
        <v>8.1983999999999995</v>
      </c>
      <c r="Q42" s="66">
        <f t="shared" si="11"/>
        <v>17</v>
      </c>
      <c r="R42" s="65">
        <f>VLOOKUP($A42,'Return Data'!$B$7:$R$2700,16,0)</f>
        <v>15.0421</v>
      </c>
      <c r="S42" s="67">
        <f t="shared" si="12"/>
        <v>15</v>
      </c>
    </row>
    <row r="43" spans="1:19" x14ac:dyDescent="0.3">
      <c r="A43" s="63" t="s">
        <v>301</v>
      </c>
      <c r="B43" s="64">
        <f>VLOOKUP($A43,'Return Data'!$B$7:$R$2700,3,0)</f>
        <v>44118</v>
      </c>
      <c r="C43" s="65">
        <f>VLOOKUP($A43,'Return Data'!$B$7:$R$2700,4,0)</f>
        <v>114.9187</v>
      </c>
      <c r="D43" s="65">
        <f>VLOOKUP($A43,'Return Data'!$B$7:$R$2700,10,0)</f>
        <v>21.046199999999999</v>
      </c>
      <c r="E43" s="66">
        <f t="shared" si="5"/>
        <v>1</v>
      </c>
      <c r="F43" s="65">
        <f>VLOOKUP($A43,'Return Data'!$B$7:$R$2700,11,0)</f>
        <v>48.366999999999997</v>
      </c>
      <c r="G43" s="66">
        <f t="shared" si="6"/>
        <v>1</v>
      </c>
      <c r="H43" s="65">
        <f>VLOOKUP($A43,'Return Data'!$B$7:$R$2700,12,0)</f>
        <v>20.137599999999999</v>
      </c>
      <c r="I43" s="66">
        <f t="shared" si="7"/>
        <v>1</v>
      </c>
      <c r="J43" s="65">
        <f>VLOOKUP($A43,'Return Data'!$B$7:$R$2700,13,0)</f>
        <v>29.9909</v>
      </c>
      <c r="K43" s="66">
        <f t="shared" si="8"/>
        <v>1</v>
      </c>
      <c r="L43" s="65">
        <f>VLOOKUP($A43,'Return Data'!$B$7:$R$2700,17,0)</f>
        <v>15.3155</v>
      </c>
      <c r="M43" s="66">
        <f t="shared" si="9"/>
        <v>4</v>
      </c>
      <c r="N43" s="65">
        <f>VLOOKUP($A43,'Return Data'!$B$7:$R$2700,14,0)</f>
        <v>8.4550999999999998</v>
      </c>
      <c r="O43" s="66">
        <f t="shared" si="10"/>
        <v>4</v>
      </c>
      <c r="P43" s="65">
        <f>VLOOKUP($A43,'Return Data'!$B$7:$R$2700,15,0)</f>
        <v>15.168900000000001</v>
      </c>
      <c r="Q43" s="66">
        <f t="shared" si="11"/>
        <v>3</v>
      </c>
      <c r="R43" s="65">
        <f>VLOOKUP($A43,'Return Data'!$B$7:$R$2700,16,0)</f>
        <v>12.613899999999999</v>
      </c>
      <c r="S43" s="67">
        <f t="shared" si="12"/>
        <v>22</v>
      </c>
    </row>
    <row r="44" spans="1:19" x14ac:dyDescent="0.3">
      <c r="A44" s="63" t="s">
        <v>302</v>
      </c>
      <c r="B44" s="64">
        <f>VLOOKUP($A44,'Return Data'!$B$7:$R$2700,3,0)</f>
        <v>44118</v>
      </c>
      <c r="C44" s="65">
        <f>VLOOKUP($A44,'Return Data'!$B$7:$R$2700,4,0)</f>
        <v>51.17</v>
      </c>
      <c r="D44" s="65">
        <f>VLOOKUP($A44,'Return Data'!$B$7:$R$2700,10,0)</f>
        <v>15.9529</v>
      </c>
      <c r="E44" s="66">
        <f t="shared" si="5"/>
        <v>12</v>
      </c>
      <c r="F44" s="65">
        <f>VLOOKUP($A44,'Return Data'!$B$7:$R$2700,11,0)</f>
        <v>31.003599999999999</v>
      </c>
      <c r="G44" s="66">
        <f t="shared" si="6"/>
        <v>24</v>
      </c>
      <c r="H44" s="65">
        <f>VLOOKUP($A44,'Return Data'!$B$7:$R$2700,12,0)</f>
        <v>-4.6226000000000003</v>
      </c>
      <c r="I44" s="66">
        <f t="shared" si="7"/>
        <v>40</v>
      </c>
      <c r="J44" s="65">
        <f>VLOOKUP($A44,'Return Data'!$B$7:$R$2700,13,0)</f>
        <v>2.5245000000000002</v>
      </c>
      <c r="K44" s="66">
        <f t="shared" si="8"/>
        <v>42</v>
      </c>
      <c r="L44" s="65">
        <f>VLOOKUP($A44,'Return Data'!$B$7:$R$2700,17,0)</f>
        <v>-9.7199999999999995E-2</v>
      </c>
      <c r="M44" s="66">
        <f t="shared" si="9"/>
        <v>51</v>
      </c>
      <c r="N44" s="65">
        <f>VLOOKUP($A44,'Return Data'!$B$7:$R$2700,14,0)</f>
        <v>0.15</v>
      </c>
      <c r="O44" s="66">
        <f t="shared" si="10"/>
        <v>36</v>
      </c>
      <c r="P44" s="65">
        <f>VLOOKUP($A44,'Return Data'!$B$7:$R$2700,15,0)</f>
        <v>6.6631999999999998</v>
      </c>
      <c r="Q44" s="66">
        <f t="shared" si="11"/>
        <v>27</v>
      </c>
      <c r="R44" s="65">
        <f>VLOOKUP($A44,'Return Data'!$B$7:$R$2700,16,0)</f>
        <v>14.6143</v>
      </c>
      <c r="S44" s="67">
        <f t="shared" si="12"/>
        <v>17</v>
      </c>
    </row>
    <row r="45" spans="1:19" x14ac:dyDescent="0.3">
      <c r="A45" s="63" t="s">
        <v>373</v>
      </c>
      <c r="B45" s="64">
        <f>VLOOKUP($A45,'Return Data'!$B$7:$R$2700,3,0)</f>
        <v>44118</v>
      </c>
      <c r="C45" s="65">
        <f>VLOOKUP($A45,'Return Data'!$B$7:$R$2700,4,0)</f>
        <v>450.80915150423698</v>
      </c>
      <c r="D45" s="65">
        <f>VLOOKUP($A45,'Return Data'!$B$7:$R$2700,10,0)</f>
        <v>10.889200000000001</v>
      </c>
      <c r="E45" s="66">
        <f t="shared" si="5"/>
        <v>44</v>
      </c>
      <c r="F45" s="65">
        <f>VLOOKUP($A45,'Return Data'!$B$7:$R$2700,11,0)</f>
        <v>29.583200000000001</v>
      </c>
      <c r="G45" s="66">
        <f t="shared" si="6"/>
        <v>36</v>
      </c>
      <c r="H45" s="65">
        <f>VLOOKUP($A45,'Return Data'!$B$7:$R$2700,12,0)</f>
        <v>-1.5258</v>
      </c>
      <c r="I45" s="66">
        <f t="shared" si="7"/>
        <v>23</v>
      </c>
      <c r="J45" s="65">
        <f>VLOOKUP($A45,'Return Data'!$B$7:$R$2700,13,0)</f>
        <v>7.6054000000000004</v>
      </c>
      <c r="K45" s="66">
        <f t="shared" si="8"/>
        <v>24</v>
      </c>
      <c r="L45" s="65">
        <f>VLOOKUP($A45,'Return Data'!$B$7:$R$2700,17,0)</f>
        <v>5.4888000000000003</v>
      </c>
      <c r="M45" s="66">
        <f t="shared" si="9"/>
        <v>26</v>
      </c>
      <c r="N45" s="65">
        <f>VLOOKUP($A45,'Return Data'!$B$7:$R$2700,14,0)</f>
        <v>1.5105</v>
      </c>
      <c r="O45" s="66">
        <f t="shared" si="10"/>
        <v>30</v>
      </c>
      <c r="P45" s="65">
        <f>VLOOKUP($A45,'Return Data'!$B$7:$R$2700,15,0)</f>
        <v>5.2077</v>
      </c>
      <c r="Q45" s="66">
        <f t="shared" si="11"/>
        <v>34</v>
      </c>
      <c r="R45" s="65">
        <f>VLOOKUP($A45,'Return Data'!$B$7:$R$2700,16,0)</f>
        <v>14.819800000000001</v>
      </c>
      <c r="S45" s="67">
        <f t="shared" si="12"/>
        <v>16</v>
      </c>
    </row>
    <row r="46" spans="1:19" x14ac:dyDescent="0.3">
      <c r="A46" s="63" t="s">
        <v>304</v>
      </c>
      <c r="B46" s="64">
        <f>VLOOKUP($A46,'Return Data'!$B$7:$R$2700,3,0)</f>
        <v>44118</v>
      </c>
      <c r="C46" s="65">
        <f>VLOOKUP($A46,'Return Data'!$B$7:$R$2700,4,0)</f>
        <v>15.016</v>
      </c>
      <c r="D46" s="65">
        <f>VLOOKUP($A46,'Return Data'!$B$7:$R$2700,10,0)</f>
        <v>18.4255</v>
      </c>
      <c r="E46" s="66">
        <f t="shared" si="5"/>
        <v>7</v>
      </c>
      <c r="F46" s="65">
        <f>VLOOKUP($A46,'Return Data'!$B$7:$R$2700,11,0)</f>
        <v>40.646700000000003</v>
      </c>
      <c r="G46" s="66">
        <f t="shared" si="6"/>
        <v>5</v>
      </c>
      <c r="H46" s="65">
        <f>VLOOKUP($A46,'Return Data'!$B$7:$R$2700,12,0)</f>
        <v>4.7491000000000003</v>
      </c>
      <c r="I46" s="66">
        <f t="shared" si="7"/>
        <v>10</v>
      </c>
      <c r="J46" s="65">
        <f>VLOOKUP($A46,'Return Data'!$B$7:$R$2700,13,0)</f>
        <v>14.3423</v>
      </c>
      <c r="K46" s="66">
        <f t="shared" si="8"/>
        <v>10</v>
      </c>
      <c r="L46" s="65">
        <f>VLOOKUP($A46,'Return Data'!$B$7:$R$2700,17,0)</f>
        <v>11.94</v>
      </c>
      <c r="M46" s="66">
        <f t="shared" si="9"/>
        <v>9</v>
      </c>
      <c r="N46" s="65">
        <f>VLOOKUP($A46,'Return Data'!$B$7:$R$2700,14,0)</f>
        <v>3.8355999999999999</v>
      </c>
      <c r="O46" s="66">
        <f t="shared" si="10"/>
        <v>14</v>
      </c>
      <c r="P46" s="65"/>
      <c r="Q46" s="66"/>
      <c r="R46" s="65">
        <f>VLOOKUP($A46,'Return Data'!$B$7:$R$2700,16,0)</f>
        <v>9.3622999999999994</v>
      </c>
      <c r="S46" s="67">
        <f t="shared" si="12"/>
        <v>39</v>
      </c>
    </row>
    <row r="47" spans="1:19" x14ac:dyDescent="0.3">
      <c r="A47" s="63" t="s">
        <v>305</v>
      </c>
      <c r="B47" s="64">
        <f>VLOOKUP($A47,'Return Data'!$B$7:$R$2700,3,0)</f>
        <v>44118</v>
      </c>
      <c r="C47" s="65">
        <f>VLOOKUP($A47,'Return Data'!$B$7:$R$2700,4,0)</f>
        <v>15.6714</v>
      </c>
      <c r="D47" s="65">
        <f>VLOOKUP($A47,'Return Data'!$B$7:$R$2700,10,0)</f>
        <v>18.709199999999999</v>
      </c>
      <c r="E47" s="66">
        <f t="shared" si="5"/>
        <v>6</v>
      </c>
      <c r="F47" s="65">
        <f>VLOOKUP($A47,'Return Data'!$B$7:$R$2700,11,0)</f>
        <v>41.820099999999996</v>
      </c>
      <c r="G47" s="66">
        <f t="shared" si="6"/>
        <v>3</v>
      </c>
      <c r="H47" s="65">
        <f>VLOOKUP($A47,'Return Data'!$B$7:$R$2700,12,0)</f>
        <v>6.0118</v>
      </c>
      <c r="I47" s="66">
        <f t="shared" si="7"/>
        <v>9</v>
      </c>
      <c r="J47" s="65">
        <f>VLOOKUP($A47,'Return Data'!$B$7:$R$2700,13,0)</f>
        <v>15.5078</v>
      </c>
      <c r="K47" s="66">
        <f t="shared" si="8"/>
        <v>9</v>
      </c>
      <c r="L47" s="65">
        <f>VLOOKUP($A47,'Return Data'!$B$7:$R$2700,17,0)</f>
        <v>13.417999999999999</v>
      </c>
      <c r="M47" s="66">
        <f t="shared" si="9"/>
        <v>7</v>
      </c>
      <c r="N47" s="65">
        <f>VLOOKUP($A47,'Return Data'!$B$7:$R$2700,14,0)</f>
        <v>2.9826000000000001</v>
      </c>
      <c r="O47" s="66">
        <f t="shared" si="10"/>
        <v>20</v>
      </c>
      <c r="P47" s="65">
        <f>VLOOKUP($A47,'Return Data'!$B$7:$R$2700,15,0)</f>
        <v>9.4239999999999995</v>
      </c>
      <c r="Q47" s="66">
        <f t="shared" si="11"/>
        <v>7</v>
      </c>
      <c r="R47" s="65">
        <f>VLOOKUP($A47,'Return Data'!$B$7:$R$2700,16,0)</f>
        <v>8.3961000000000006</v>
      </c>
      <c r="S47" s="67">
        <f t="shared" si="12"/>
        <v>41</v>
      </c>
    </row>
    <row r="48" spans="1:19" x14ac:dyDescent="0.3">
      <c r="A48" s="63" t="s">
        <v>306</v>
      </c>
      <c r="B48" s="64">
        <f>VLOOKUP($A48,'Return Data'!$B$7:$R$2700,3,0)</f>
        <v>44118</v>
      </c>
      <c r="C48" s="65">
        <f>VLOOKUP($A48,'Return Data'!$B$7:$R$2700,4,0)</f>
        <v>14.7133</v>
      </c>
      <c r="D48" s="65">
        <f>VLOOKUP($A48,'Return Data'!$B$7:$R$2700,10,0)</f>
        <v>19.0608</v>
      </c>
      <c r="E48" s="66">
        <f t="shared" si="5"/>
        <v>4</v>
      </c>
      <c r="F48" s="65">
        <f>VLOOKUP($A48,'Return Data'!$B$7:$R$2700,11,0)</f>
        <v>43.414299999999997</v>
      </c>
      <c r="G48" s="66">
        <f t="shared" si="6"/>
        <v>2</v>
      </c>
      <c r="H48" s="65">
        <f>VLOOKUP($A48,'Return Data'!$B$7:$R$2700,12,0)</f>
        <v>3.2664</v>
      </c>
      <c r="I48" s="66">
        <f t="shared" si="7"/>
        <v>12</v>
      </c>
      <c r="J48" s="65">
        <f>VLOOKUP($A48,'Return Data'!$B$7:$R$2700,13,0)</f>
        <v>12.2698</v>
      </c>
      <c r="K48" s="66">
        <f t="shared" si="8"/>
        <v>13</v>
      </c>
      <c r="L48" s="65">
        <f>VLOOKUP($A48,'Return Data'!$B$7:$R$2700,17,0)</f>
        <v>10.534599999999999</v>
      </c>
      <c r="M48" s="66">
        <f t="shared" si="9"/>
        <v>12</v>
      </c>
      <c r="N48" s="65">
        <f>VLOOKUP($A48,'Return Data'!$B$7:$R$2700,14,0)</f>
        <v>1.546</v>
      </c>
      <c r="O48" s="66">
        <f t="shared" si="10"/>
        <v>29</v>
      </c>
      <c r="P48" s="65">
        <f>VLOOKUP($A48,'Return Data'!$B$7:$R$2700,15,0)</f>
        <v>7.8494999999999999</v>
      </c>
      <c r="Q48" s="66">
        <f t="shared" si="11"/>
        <v>19</v>
      </c>
      <c r="R48" s="65">
        <f>VLOOKUP($A48,'Return Data'!$B$7:$R$2700,16,0)</f>
        <v>7.1101999999999999</v>
      </c>
      <c r="S48" s="67">
        <f t="shared" si="12"/>
        <v>45</v>
      </c>
    </row>
    <row r="49" spans="1:19" x14ac:dyDescent="0.3">
      <c r="A49" s="63" t="s">
        <v>307</v>
      </c>
      <c r="B49" s="64">
        <f>VLOOKUP($A49,'Return Data'!$B$7:$R$2700,3,0)</f>
        <v>44118</v>
      </c>
      <c r="C49" s="65">
        <f>VLOOKUP($A49,'Return Data'!$B$7:$R$2700,4,0)</f>
        <v>15.085000000000001</v>
      </c>
      <c r="D49" s="65">
        <f>VLOOKUP($A49,'Return Data'!$B$7:$R$2700,10,0)</f>
        <v>14.7096</v>
      </c>
      <c r="E49" s="66">
        <f t="shared" si="5"/>
        <v>13</v>
      </c>
      <c r="F49" s="65">
        <f>VLOOKUP($A49,'Return Data'!$B$7:$R$2700,11,0)</f>
        <v>31.189900000000002</v>
      </c>
      <c r="G49" s="66">
        <f t="shared" si="6"/>
        <v>22</v>
      </c>
      <c r="H49" s="65">
        <f>VLOOKUP($A49,'Return Data'!$B$7:$R$2700,12,0)</f>
        <v>4.1925999999999997</v>
      </c>
      <c r="I49" s="66">
        <f t="shared" si="7"/>
        <v>11</v>
      </c>
      <c r="J49" s="65">
        <f>VLOOKUP($A49,'Return Data'!$B$7:$R$2700,13,0)</f>
        <v>13.6441</v>
      </c>
      <c r="K49" s="66">
        <f t="shared" si="8"/>
        <v>11</v>
      </c>
      <c r="L49" s="65">
        <f>VLOOKUP($A49,'Return Data'!$B$7:$R$2700,17,0)</f>
        <v>12.816000000000001</v>
      </c>
      <c r="M49" s="66">
        <f t="shared" si="9"/>
        <v>8</v>
      </c>
      <c r="N49" s="65">
        <f>VLOOKUP($A49,'Return Data'!$B$7:$R$2700,14,0)</f>
        <v>6.4333999999999998</v>
      </c>
      <c r="O49" s="66">
        <f t="shared" si="10"/>
        <v>6</v>
      </c>
      <c r="P49" s="65"/>
      <c r="Q49" s="66"/>
      <c r="R49" s="65">
        <f>VLOOKUP($A49,'Return Data'!$B$7:$R$2700,16,0)</f>
        <v>12.3056</v>
      </c>
      <c r="S49" s="67">
        <f t="shared" si="12"/>
        <v>24</v>
      </c>
    </row>
    <row r="50" spans="1:19" x14ac:dyDescent="0.3">
      <c r="A50" s="63" t="s">
        <v>308</v>
      </c>
      <c r="B50" s="64">
        <f>VLOOKUP($A50,'Return Data'!$B$7:$R$2700,3,0)</f>
        <v>44118</v>
      </c>
      <c r="C50" s="65">
        <f>VLOOKUP($A50,'Return Data'!$B$7:$R$2700,4,0)</f>
        <v>11.2005</v>
      </c>
      <c r="D50" s="65">
        <f>VLOOKUP($A50,'Return Data'!$B$7:$R$2700,10,0)</f>
        <v>13.093</v>
      </c>
      <c r="E50" s="66">
        <f t="shared" si="5"/>
        <v>20</v>
      </c>
      <c r="F50" s="65">
        <f>VLOOKUP($A50,'Return Data'!$B$7:$R$2700,11,0)</f>
        <v>29.850300000000001</v>
      </c>
      <c r="G50" s="66">
        <f t="shared" si="6"/>
        <v>34</v>
      </c>
      <c r="H50" s="65">
        <f>VLOOKUP($A50,'Return Data'!$B$7:$R$2700,12,0)</f>
        <v>-1.7362</v>
      </c>
      <c r="I50" s="66">
        <f t="shared" si="7"/>
        <v>24</v>
      </c>
      <c r="J50" s="65">
        <f>VLOOKUP($A50,'Return Data'!$B$7:$R$2700,13,0)</f>
        <v>8.0691000000000006</v>
      </c>
      <c r="K50" s="66">
        <f t="shared" si="8"/>
        <v>22</v>
      </c>
      <c r="L50" s="65">
        <f>VLOOKUP($A50,'Return Data'!$B$7:$R$2700,17,0)</f>
        <v>9.0776000000000003</v>
      </c>
      <c r="M50" s="66">
        <f t="shared" ref="M50" si="16">RANK(L50,L$8:L$73,0)</f>
        <v>14</v>
      </c>
      <c r="N50" s="65"/>
      <c r="O50" s="66"/>
      <c r="P50" s="65"/>
      <c r="Q50" s="66"/>
      <c r="R50" s="65">
        <f>VLOOKUP($A50,'Return Data'!$B$7:$R$2700,16,0)</f>
        <v>5.1760000000000002</v>
      </c>
      <c r="S50" s="67">
        <f t="shared" si="12"/>
        <v>48</v>
      </c>
    </row>
    <row r="51" spans="1:19" x14ac:dyDescent="0.3">
      <c r="A51" s="63" t="s">
        <v>309</v>
      </c>
      <c r="B51" s="64">
        <f>VLOOKUP($A51,'Return Data'!$B$7:$R$2700,3,0)</f>
        <v>44118</v>
      </c>
      <c r="C51" s="65">
        <f>VLOOKUP($A51,'Return Data'!$B$7:$R$2700,4,0)</f>
        <v>10.528499999999999</v>
      </c>
      <c r="D51" s="65">
        <f>VLOOKUP($A51,'Return Data'!$B$7:$R$2700,10,0)</f>
        <v>11.987399999999999</v>
      </c>
      <c r="E51" s="66">
        <f t="shared" si="5"/>
        <v>29</v>
      </c>
      <c r="F51" s="65">
        <f>VLOOKUP($A51,'Return Data'!$B$7:$R$2700,11,0)</f>
        <v>23.854500000000002</v>
      </c>
      <c r="G51" s="66">
        <f t="shared" si="6"/>
        <v>60</v>
      </c>
      <c r="H51" s="65">
        <f>VLOOKUP($A51,'Return Data'!$B$7:$R$2700,12,0)</f>
        <v>-4.0228999999999999</v>
      </c>
      <c r="I51" s="66">
        <f t="shared" si="7"/>
        <v>35</v>
      </c>
      <c r="J51" s="65">
        <f>VLOOKUP($A51,'Return Data'!$B$7:$R$2700,13,0)</f>
        <v>3.9195000000000002</v>
      </c>
      <c r="K51" s="66">
        <f t="shared" si="8"/>
        <v>35</v>
      </c>
      <c r="L51" s="65">
        <f>VLOOKUP($A51,'Return Data'!$B$7:$R$2700,17,0)</f>
        <v>8.1110000000000007</v>
      </c>
      <c r="M51" s="66">
        <f t="shared" si="9"/>
        <v>19</v>
      </c>
      <c r="N51" s="65"/>
      <c r="O51" s="66"/>
      <c r="P51" s="65"/>
      <c r="Q51" s="66"/>
      <c r="R51" s="65">
        <f>VLOOKUP($A51,'Return Data'!$B$7:$R$2700,16,0)</f>
        <v>2.0373999999999999</v>
      </c>
      <c r="S51" s="67">
        <f t="shared" si="12"/>
        <v>52</v>
      </c>
    </row>
    <row r="52" spans="1:19" x14ac:dyDescent="0.3">
      <c r="A52" s="63" t="s">
        <v>310</v>
      </c>
      <c r="B52" s="64">
        <f>VLOOKUP($A52,'Return Data'!$B$7:$R$2700,3,0)</f>
        <v>44118</v>
      </c>
      <c r="C52" s="65">
        <f>VLOOKUP($A52,'Return Data'!$B$7:$R$2700,4,0)</f>
        <v>46.726199999999999</v>
      </c>
      <c r="D52" s="65">
        <f>VLOOKUP($A52,'Return Data'!$B$7:$R$2700,10,0)</f>
        <v>19.0152</v>
      </c>
      <c r="E52" s="66">
        <f t="shared" si="5"/>
        <v>5</v>
      </c>
      <c r="F52" s="65">
        <f>VLOOKUP($A52,'Return Data'!$B$7:$R$2700,11,0)</f>
        <v>38.530099999999997</v>
      </c>
      <c r="G52" s="66">
        <f t="shared" si="6"/>
        <v>6</v>
      </c>
      <c r="H52" s="65">
        <f>VLOOKUP($A52,'Return Data'!$B$7:$R$2700,12,0)</f>
        <v>13.3977</v>
      </c>
      <c r="I52" s="66">
        <f t="shared" si="7"/>
        <v>4</v>
      </c>
      <c r="J52" s="65">
        <f>VLOOKUP($A52,'Return Data'!$B$7:$R$2700,13,0)</f>
        <v>24.170100000000001</v>
      </c>
      <c r="K52" s="66">
        <f t="shared" si="8"/>
        <v>3</v>
      </c>
      <c r="L52" s="65">
        <f>VLOOKUP($A52,'Return Data'!$B$7:$R$2700,17,0)</f>
        <v>19.925999999999998</v>
      </c>
      <c r="M52" s="66">
        <f t="shared" si="9"/>
        <v>2</v>
      </c>
      <c r="N52" s="65">
        <f>VLOOKUP($A52,'Return Data'!$B$7:$R$2700,14,0)</f>
        <v>10.4672</v>
      </c>
      <c r="O52" s="66">
        <f t="shared" si="10"/>
        <v>2</v>
      </c>
      <c r="P52" s="65">
        <f>VLOOKUP($A52,'Return Data'!$B$7:$R$2700,15,0)</f>
        <v>15.365500000000001</v>
      </c>
      <c r="Q52" s="66">
        <f t="shared" si="11"/>
        <v>2</v>
      </c>
      <c r="R52" s="65">
        <f>VLOOKUP($A52,'Return Data'!$B$7:$R$2700,16,0)</f>
        <v>19.758099999999999</v>
      </c>
      <c r="S52" s="67">
        <f t="shared" si="12"/>
        <v>5</v>
      </c>
    </row>
    <row r="53" spans="1:19" x14ac:dyDescent="0.3">
      <c r="A53" s="63" t="s">
        <v>311</v>
      </c>
      <c r="B53" s="64">
        <f>VLOOKUP($A53,'Return Data'!$B$7:$R$2700,3,0)</f>
        <v>44118</v>
      </c>
      <c r="C53" s="65">
        <f>VLOOKUP($A53,'Return Data'!$B$7:$R$2700,4,0)</f>
        <v>33.392899999999997</v>
      </c>
      <c r="D53" s="65">
        <f>VLOOKUP($A53,'Return Data'!$B$7:$R$2700,10,0)</f>
        <v>20.572900000000001</v>
      </c>
      <c r="E53" s="66">
        <f t="shared" si="5"/>
        <v>2</v>
      </c>
      <c r="F53" s="65">
        <f>VLOOKUP($A53,'Return Data'!$B$7:$R$2700,11,0)</f>
        <v>35.422600000000003</v>
      </c>
      <c r="G53" s="66">
        <f t="shared" si="6"/>
        <v>10</v>
      </c>
      <c r="H53" s="65">
        <f>VLOOKUP($A53,'Return Data'!$B$7:$R$2700,12,0)</f>
        <v>16.060400000000001</v>
      </c>
      <c r="I53" s="66">
        <f t="shared" si="7"/>
        <v>2</v>
      </c>
      <c r="J53" s="65">
        <f>VLOOKUP($A53,'Return Data'!$B$7:$R$2700,13,0)</f>
        <v>27.382300000000001</v>
      </c>
      <c r="K53" s="66">
        <f t="shared" si="8"/>
        <v>2</v>
      </c>
      <c r="L53" s="65">
        <f>VLOOKUP($A53,'Return Data'!$B$7:$R$2700,17,0)</f>
        <v>24.3383</v>
      </c>
      <c r="M53" s="66">
        <f t="shared" si="9"/>
        <v>1</v>
      </c>
      <c r="N53" s="65">
        <f>VLOOKUP($A53,'Return Data'!$B$7:$R$2700,14,0)</f>
        <v>14.526899999999999</v>
      </c>
      <c r="O53" s="66">
        <f t="shared" si="10"/>
        <v>1</v>
      </c>
      <c r="P53" s="65">
        <f>VLOOKUP($A53,'Return Data'!$B$7:$R$2700,15,0)</f>
        <v>15.4198</v>
      </c>
      <c r="Q53" s="66">
        <f t="shared" si="11"/>
        <v>1</v>
      </c>
      <c r="R53" s="65">
        <f>VLOOKUP($A53,'Return Data'!$B$7:$R$2700,16,0)</f>
        <v>20.200299999999999</v>
      </c>
      <c r="S53" s="67">
        <f t="shared" si="12"/>
        <v>3</v>
      </c>
    </row>
    <row r="54" spans="1:19" x14ac:dyDescent="0.3">
      <c r="A54" s="63" t="s">
        <v>312</v>
      </c>
      <c r="B54" s="64">
        <f>VLOOKUP($A54,'Return Data'!$B$7:$R$2700,3,0)</f>
        <v>44118</v>
      </c>
      <c r="C54" s="65">
        <f>VLOOKUP($A54,'Return Data'!$B$7:$R$2700,4,0)</f>
        <v>11.406599999999999</v>
      </c>
      <c r="D54" s="65">
        <f>VLOOKUP($A54,'Return Data'!$B$7:$R$2700,10,0)</f>
        <v>9.0831</v>
      </c>
      <c r="E54" s="66">
        <f t="shared" si="5"/>
        <v>56</v>
      </c>
      <c r="F54" s="65">
        <f>VLOOKUP($A54,'Return Data'!$B$7:$R$2700,11,0)</f>
        <v>23.877099999999999</v>
      </c>
      <c r="G54" s="66">
        <f t="shared" si="6"/>
        <v>58</v>
      </c>
      <c r="H54" s="65">
        <f>VLOOKUP($A54,'Return Data'!$B$7:$R$2700,12,0)</f>
        <v>0.94430000000000003</v>
      </c>
      <c r="I54" s="66">
        <f t="shared" si="7"/>
        <v>16</v>
      </c>
      <c r="J54" s="65">
        <f>VLOOKUP($A54,'Return Data'!$B$7:$R$2700,13,0)</f>
        <v>8.7575000000000003</v>
      </c>
      <c r="K54" s="66">
        <f t="shared" si="8"/>
        <v>17</v>
      </c>
      <c r="L54" s="65"/>
      <c r="M54" s="66"/>
      <c r="N54" s="65"/>
      <c r="O54" s="66"/>
      <c r="P54" s="65"/>
      <c r="Q54" s="66"/>
      <c r="R54" s="65">
        <f>VLOOKUP($A54,'Return Data'!$B$7:$R$2700,16,0)</f>
        <v>7.9493</v>
      </c>
      <c r="S54" s="67">
        <f t="shared" si="12"/>
        <v>42</v>
      </c>
    </row>
    <row r="55" spans="1:19" x14ac:dyDescent="0.3">
      <c r="A55" s="63" t="s">
        <v>313</v>
      </c>
      <c r="B55" s="64">
        <f>VLOOKUP($A55,'Return Data'!$B$7:$R$2700,3,0)</f>
        <v>44118</v>
      </c>
      <c r="C55" s="65">
        <f>VLOOKUP($A55,'Return Data'!$B$7:$R$2700,4,0)</f>
        <v>96.383200000000002</v>
      </c>
      <c r="D55" s="65">
        <f>VLOOKUP($A55,'Return Data'!$B$7:$R$2700,10,0)</f>
        <v>11.814</v>
      </c>
      <c r="E55" s="66">
        <f t="shared" si="5"/>
        <v>31</v>
      </c>
      <c r="F55" s="65">
        <f>VLOOKUP($A55,'Return Data'!$B$7:$R$2700,11,0)</f>
        <v>29.267099999999999</v>
      </c>
      <c r="G55" s="66">
        <f t="shared" si="6"/>
        <v>39</v>
      </c>
      <c r="H55" s="65">
        <f>VLOOKUP($A55,'Return Data'!$B$7:$R$2700,12,0)</f>
        <v>-7.6828000000000003</v>
      </c>
      <c r="I55" s="66">
        <f t="shared" si="7"/>
        <v>49</v>
      </c>
      <c r="J55" s="65">
        <f>VLOOKUP($A55,'Return Data'!$B$7:$R$2700,13,0)</f>
        <v>-1.0790999999999999</v>
      </c>
      <c r="K55" s="66">
        <f t="shared" si="8"/>
        <v>53</v>
      </c>
      <c r="L55" s="65">
        <f>VLOOKUP($A55,'Return Data'!$B$7:$R$2700,17,0)</f>
        <v>2.2349999999999999</v>
      </c>
      <c r="M55" s="66">
        <f t="shared" si="9"/>
        <v>47</v>
      </c>
      <c r="N55" s="65">
        <f>VLOOKUP($A55,'Return Data'!$B$7:$R$2700,14,0)</f>
        <v>-1.6127</v>
      </c>
      <c r="O55" s="66">
        <f t="shared" si="10"/>
        <v>45</v>
      </c>
      <c r="P55" s="65">
        <f>VLOOKUP($A55,'Return Data'!$B$7:$R$2700,15,0)</f>
        <v>5.6929999999999996</v>
      </c>
      <c r="Q55" s="66">
        <f t="shared" si="11"/>
        <v>31</v>
      </c>
      <c r="R55" s="65">
        <f>VLOOKUP($A55,'Return Data'!$B$7:$R$2700,16,0)</f>
        <v>13.7178</v>
      </c>
      <c r="S55" s="67">
        <f t="shared" si="12"/>
        <v>20</v>
      </c>
    </row>
    <row r="56" spans="1:19" x14ac:dyDescent="0.3">
      <c r="A56" s="63" t="s">
        <v>314</v>
      </c>
      <c r="B56" s="64">
        <f>VLOOKUP($A56,'Return Data'!$B$7:$R$2700,3,0)</f>
        <v>44118</v>
      </c>
      <c r="C56" s="65">
        <f>VLOOKUP($A56,'Return Data'!$B$7:$R$2700,4,0)</f>
        <v>8.7524999999999995</v>
      </c>
      <c r="D56" s="65">
        <f>VLOOKUP($A56,'Return Data'!$B$7:$R$2700,10,0)</f>
        <v>12.3527</v>
      </c>
      <c r="E56" s="66">
        <f t="shared" si="5"/>
        <v>24</v>
      </c>
      <c r="F56" s="65">
        <f>VLOOKUP($A56,'Return Data'!$B$7:$R$2700,11,0)</f>
        <v>32.302900000000001</v>
      </c>
      <c r="G56" s="66">
        <f t="shared" si="6"/>
        <v>15</v>
      </c>
      <c r="H56" s="65">
        <f>VLOOKUP($A56,'Return Data'!$B$7:$R$2700,12,0)</f>
        <v>-9.1791</v>
      </c>
      <c r="I56" s="66">
        <f t="shared" si="7"/>
        <v>54</v>
      </c>
      <c r="J56" s="65">
        <f>VLOOKUP($A56,'Return Data'!$B$7:$R$2700,13,0)</f>
        <v>-1.5035000000000001</v>
      </c>
      <c r="K56" s="66">
        <f t="shared" si="8"/>
        <v>56</v>
      </c>
      <c r="L56" s="65">
        <f>VLOOKUP($A56,'Return Data'!$B$7:$R$2700,17,0)</f>
        <v>-6.7302999999999997</v>
      </c>
      <c r="M56" s="66">
        <f t="shared" si="9"/>
        <v>59</v>
      </c>
      <c r="N56" s="65">
        <f>VLOOKUP($A56,'Return Data'!$B$7:$R$2700,14,0)</f>
        <v>-12.0214</v>
      </c>
      <c r="O56" s="66">
        <f t="shared" si="10"/>
        <v>51</v>
      </c>
      <c r="P56" s="65"/>
      <c r="Q56" s="66"/>
      <c r="R56" s="65">
        <f>VLOOKUP($A56,'Return Data'!$B$7:$R$2700,16,0)</f>
        <v>-3.3531</v>
      </c>
      <c r="S56" s="67">
        <f t="shared" si="12"/>
        <v>59</v>
      </c>
    </row>
    <row r="57" spans="1:19" x14ac:dyDescent="0.3">
      <c r="A57" s="63" t="s">
        <v>315</v>
      </c>
      <c r="B57" s="64">
        <f>VLOOKUP($A57,'Return Data'!$B$7:$R$2700,3,0)</f>
        <v>44118</v>
      </c>
      <c r="C57" s="65">
        <f>VLOOKUP($A57,'Return Data'!$B$7:$R$2700,4,0)</f>
        <v>7.4562999999999997</v>
      </c>
      <c r="D57" s="65">
        <f>VLOOKUP($A57,'Return Data'!$B$7:$R$2700,10,0)</f>
        <v>11.725</v>
      </c>
      <c r="E57" s="66">
        <f t="shared" si="5"/>
        <v>32</v>
      </c>
      <c r="F57" s="65">
        <f>VLOOKUP($A57,'Return Data'!$B$7:$R$2700,11,0)</f>
        <v>32.302399999999999</v>
      </c>
      <c r="G57" s="66">
        <f t="shared" si="6"/>
        <v>16</v>
      </c>
      <c r="H57" s="65">
        <f>VLOOKUP($A57,'Return Data'!$B$7:$R$2700,12,0)</f>
        <v>-9.5800999999999998</v>
      </c>
      <c r="I57" s="66">
        <f t="shared" si="7"/>
        <v>56</v>
      </c>
      <c r="J57" s="65">
        <f>VLOOKUP($A57,'Return Data'!$B$7:$R$2700,13,0)</f>
        <v>-1.4745999999999999</v>
      </c>
      <c r="K57" s="66">
        <f t="shared" si="8"/>
        <v>55</v>
      </c>
      <c r="L57" s="65">
        <f>VLOOKUP($A57,'Return Data'!$B$7:$R$2700,17,0)</f>
        <v>-6.8874000000000004</v>
      </c>
      <c r="M57" s="66">
        <f t="shared" si="9"/>
        <v>60</v>
      </c>
      <c r="N57" s="65">
        <f>VLOOKUP($A57,'Return Data'!$B$7:$R$2700,14,0)</f>
        <v>-12.3551</v>
      </c>
      <c r="O57" s="66">
        <f t="shared" si="10"/>
        <v>52</v>
      </c>
      <c r="P57" s="65"/>
      <c r="Q57" s="66"/>
      <c r="R57" s="65">
        <f>VLOOKUP($A57,'Return Data'!$B$7:$R$2700,16,0)</f>
        <v>-7.9108000000000001</v>
      </c>
      <c r="S57" s="67">
        <f t="shared" si="12"/>
        <v>63</v>
      </c>
    </row>
    <row r="58" spans="1:19" x14ac:dyDescent="0.3">
      <c r="A58" s="63" t="s">
        <v>316</v>
      </c>
      <c r="B58" s="64">
        <f>VLOOKUP($A58,'Return Data'!$B$7:$R$2700,3,0)</f>
        <v>44118</v>
      </c>
      <c r="C58" s="65">
        <f>VLOOKUP($A58,'Return Data'!$B$7:$R$2700,4,0)</f>
        <v>6.7099000000000002</v>
      </c>
      <c r="D58" s="65">
        <f>VLOOKUP($A58,'Return Data'!$B$7:$R$2700,10,0)</f>
        <v>12.1457</v>
      </c>
      <c r="E58" s="66">
        <f t="shared" si="5"/>
        <v>27</v>
      </c>
      <c r="F58" s="65">
        <f>VLOOKUP($A58,'Return Data'!$B$7:$R$2700,11,0)</f>
        <v>33.9542</v>
      </c>
      <c r="G58" s="66">
        <f t="shared" si="6"/>
        <v>11</v>
      </c>
      <c r="H58" s="65">
        <f>VLOOKUP($A58,'Return Data'!$B$7:$R$2700,12,0)</f>
        <v>-11.6013</v>
      </c>
      <c r="I58" s="66">
        <f t="shared" si="7"/>
        <v>62</v>
      </c>
      <c r="J58" s="65">
        <f>VLOOKUP($A58,'Return Data'!$B$7:$R$2700,13,0)</f>
        <v>-2.907</v>
      </c>
      <c r="K58" s="66">
        <f t="shared" si="8"/>
        <v>60</v>
      </c>
      <c r="L58" s="65">
        <f>VLOOKUP($A58,'Return Data'!$B$7:$R$2700,17,0)</f>
        <v>-8.1066000000000003</v>
      </c>
      <c r="M58" s="66">
        <f t="shared" si="9"/>
        <v>62</v>
      </c>
      <c r="N58" s="65"/>
      <c r="O58" s="66"/>
      <c r="P58" s="65"/>
      <c r="Q58" s="66"/>
      <c r="R58" s="65">
        <f>VLOOKUP($A58,'Return Data'!$B$7:$R$2700,16,0)</f>
        <v>-12.2753</v>
      </c>
      <c r="S58" s="67">
        <f t="shared" si="12"/>
        <v>66</v>
      </c>
    </row>
    <row r="59" spans="1:19" x14ac:dyDescent="0.3">
      <c r="A59" s="63" t="s">
        <v>317</v>
      </c>
      <c r="B59" s="64">
        <f>VLOOKUP($A59,'Return Data'!$B$7:$R$2700,3,0)</f>
        <v>44118</v>
      </c>
      <c r="C59" s="65">
        <f>VLOOKUP($A59,'Return Data'!$B$7:$R$2700,4,0)</f>
        <v>7.2853000000000003</v>
      </c>
      <c r="D59" s="65">
        <f>VLOOKUP($A59,'Return Data'!$B$7:$R$2700,10,0)</f>
        <v>13.411099999999999</v>
      </c>
      <c r="E59" s="66">
        <f t="shared" si="5"/>
        <v>17</v>
      </c>
      <c r="F59" s="65">
        <f>VLOOKUP($A59,'Return Data'!$B$7:$R$2700,11,0)</f>
        <v>33.589399999999998</v>
      </c>
      <c r="G59" s="66">
        <f t="shared" si="6"/>
        <v>12</v>
      </c>
      <c r="H59" s="65">
        <f>VLOOKUP($A59,'Return Data'!$B$7:$R$2700,12,0)</f>
        <v>-10.0358</v>
      </c>
      <c r="I59" s="66">
        <f t="shared" si="7"/>
        <v>59</v>
      </c>
      <c r="J59" s="65">
        <f>VLOOKUP($A59,'Return Data'!$B$7:$R$2700,13,0)</f>
        <v>-0.96919999999999995</v>
      </c>
      <c r="K59" s="66">
        <f t="shared" si="8"/>
        <v>51</v>
      </c>
      <c r="L59" s="65">
        <f>VLOOKUP($A59,'Return Data'!$B$7:$R$2700,17,0)</f>
        <v>-7.0180999999999996</v>
      </c>
      <c r="M59" s="66">
        <f t="shared" si="9"/>
        <v>61</v>
      </c>
      <c r="N59" s="65">
        <f>VLOOKUP($A59,'Return Data'!$B$7:$R$2700,14,0)</f>
        <v>-11.021699999999999</v>
      </c>
      <c r="O59" s="66">
        <f t="shared" ref="O59" si="17">RANK(N59,N$8:N$73,0)</f>
        <v>50</v>
      </c>
      <c r="P59" s="65"/>
      <c r="Q59" s="66"/>
      <c r="R59" s="65">
        <f>VLOOKUP($A59,'Return Data'!$B$7:$R$2700,16,0)</f>
        <v>-9.2062000000000008</v>
      </c>
      <c r="S59" s="67">
        <f t="shared" si="12"/>
        <v>64</v>
      </c>
    </row>
    <row r="60" spans="1:19" x14ac:dyDescent="0.3">
      <c r="A60" s="63" t="s">
        <v>318</v>
      </c>
      <c r="B60" s="64">
        <f>VLOOKUP($A60,'Return Data'!$B$7:$R$2700,3,0)</f>
        <v>44118</v>
      </c>
      <c r="C60" s="65">
        <f>VLOOKUP($A60,'Return Data'!$B$7:$R$2700,4,0)</f>
        <v>7.3212000000000002</v>
      </c>
      <c r="D60" s="65">
        <f>VLOOKUP($A60,'Return Data'!$B$7:$R$2700,10,0)</f>
        <v>13.7027</v>
      </c>
      <c r="E60" s="66">
        <f t="shared" si="5"/>
        <v>16</v>
      </c>
      <c r="F60" s="65">
        <f>VLOOKUP($A60,'Return Data'!$B$7:$R$2700,11,0)</f>
        <v>30.901700000000002</v>
      </c>
      <c r="G60" s="66">
        <f t="shared" si="6"/>
        <v>25</v>
      </c>
      <c r="H60" s="65">
        <f>VLOOKUP($A60,'Return Data'!$B$7:$R$2700,12,0)</f>
        <v>-10.210100000000001</v>
      </c>
      <c r="I60" s="66">
        <f t="shared" si="7"/>
        <v>60</v>
      </c>
      <c r="J60" s="65">
        <f>VLOOKUP($A60,'Return Data'!$B$7:$R$2700,13,0)</f>
        <v>-1.8303</v>
      </c>
      <c r="K60" s="66">
        <f t="shared" si="8"/>
        <v>58</v>
      </c>
      <c r="L60" s="65">
        <f>VLOOKUP($A60,'Return Data'!$B$7:$R$2700,17,0)</f>
        <v>-5.1050000000000004</v>
      </c>
      <c r="M60" s="66">
        <f t="shared" si="9"/>
        <v>56</v>
      </c>
      <c r="N60" s="65"/>
      <c r="O60" s="66"/>
      <c r="P60" s="65"/>
      <c r="Q60" s="66"/>
      <c r="R60" s="65">
        <f>VLOOKUP($A60,'Return Data'!$B$7:$R$2700,16,0)</f>
        <v>-11.5069</v>
      </c>
      <c r="S60" s="67">
        <f t="shared" si="12"/>
        <v>65</v>
      </c>
    </row>
    <row r="61" spans="1:19" x14ac:dyDescent="0.3">
      <c r="A61" s="63" t="s">
        <v>319</v>
      </c>
      <c r="B61" s="64">
        <f>VLOOKUP($A61,'Return Data'!$B$7:$R$2700,3,0)</f>
        <v>44118</v>
      </c>
      <c r="C61" s="65">
        <f>VLOOKUP($A61,'Return Data'!$B$7:$R$2700,4,0)</f>
        <v>15.2364</v>
      </c>
      <c r="D61" s="65">
        <f>VLOOKUP($A61,'Return Data'!$B$7:$R$2700,10,0)</f>
        <v>11.671900000000001</v>
      </c>
      <c r="E61" s="66">
        <f t="shared" si="5"/>
        <v>35</v>
      </c>
      <c r="F61" s="65">
        <f>VLOOKUP($A61,'Return Data'!$B$7:$R$2700,11,0)</f>
        <v>33.159700000000001</v>
      </c>
      <c r="G61" s="66">
        <f t="shared" si="6"/>
        <v>13</v>
      </c>
      <c r="H61" s="65">
        <f>VLOOKUP($A61,'Return Data'!$B$7:$R$2700,12,0)</f>
        <v>-2.8086000000000002</v>
      </c>
      <c r="I61" s="66">
        <f t="shared" si="7"/>
        <v>28</v>
      </c>
      <c r="J61" s="65">
        <f>VLOOKUP($A61,'Return Data'!$B$7:$R$2700,13,0)</f>
        <v>8.3809000000000005</v>
      </c>
      <c r="K61" s="66">
        <f t="shared" si="8"/>
        <v>21</v>
      </c>
      <c r="L61" s="65">
        <f>VLOOKUP($A61,'Return Data'!$B$7:$R$2700,17,0)</f>
        <v>5.8319999999999999</v>
      </c>
      <c r="M61" s="66">
        <f t="shared" si="9"/>
        <v>25</v>
      </c>
      <c r="N61" s="65">
        <f>VLOOKUP($A61,'Return Data'!$B$7:$R$2700,14,0)</f>
        <v>3.4018999999999999</v>
      </c>
      <c r="O61" s="66">
        <f t="shared" si="10"/>
        <v>18</v>
      </c>
      <c r="P61" s="65"/>
      <c r="Q61" s="66"/>
      <c r="R61" s="65">
        <f>VLOOKUP($A61,'Return Data'!$B$7:$R$2700,16,0)</f>
        <v>9.6526999999999994</v>
      </c>
      <c r="S61" s="67">
        <f t="shared" si="12"/>
        <v>37</v>
      </c>
    </row>
    <row r="62" spans="1:19" x14ac:dyDescent="0.3">
      <c r="A62" s="63" t="s">
        <v>320</v>
      </c>
      <c r="B62" s="64">
        <f>VLOOKUP($A62,'Return Data'!$B$7:$R$2700,3,0)</f>
        <v>44118</v>
      </c>
      <c r="C62" s="65">
        <f>VLOOKUP($A62,'Return Data'!$B$7:$R$2700,4,0)</f>
        <v>13.835800000000001</v>
      </c>
      <c r="D62" s="65">
        <f>VLOOKUP($A62,'Return Data'!$B$7:$R$2700,10,0)</f>
        <v>11.1158</v>
      </c>
      <c r="E62" s="66">
        <f t="shared" si="5"/>
        <v>41</v>
      </c>
      <c r="F62" s="65">
        <f>VLOOKUP($A62,'Return Data'!$B$7:$R$2700,11,0)</f>
        <v>32.7761</v>
      </c>
      <c r="G62" s="66">
        <f t="shared" si="6"/>
        <v>14</v>
      </c>
      <c r="H62" s="65">
        <f>VLOOKUP($A62,'Return Data'!$B$7:$R$2700,12,0)</f>
        <v>-3.7214999999999998</v>
      </c>
      <c r="I62" s="66">
        <f t="shared" si="7"/>
        <v>34</v>
      </c>
      <c r="J62" s="65">
        <f>VLOOKUP($A62,'Return Data'!$B$7:$R$2700,13,0)</f>
        <v>6.6811999999999996</v>
      </c>
      <c r="K62" s="66">
        <f t="shared" si="8"/>
        <v>27</v>
      </c>
      <c r="L62" s="65">
        <f>VLOOKUP($A62,'Return Data'!$B$7:$R$2700,17,0)</f>
        <v>4.7225000000000001</v>
      </c>
      <c r="M62" s="66">
        <f t="shared" si="9"/>
        <v>31</v>
      </c>
      <c r="N62" s="65">
        <f>VLOOKUP($A62,'Return Data'!$B$7:$R$2700,14,0)</f>
        <v>2.5028999999999999</v>
      </c>
      <c r="O62" s="66">
        <f t="shared" si="10"/>
        <v>25</v>
      </c>
      <c r="P62" s="65">
        <f>VLOOKUP($A62,'Return Data'!$B$7:$R$2700,15,0)</f>
        <v>7.4518000000000004</v>
      </c>
      <c r="Q62" s="66">
        <f t="shared" si="11"/>
        <v>22</v>
      </c>
      <c r="R62" s="65">
        <f>VLOOKUP($A62,'Return Data'!$B$7:$R$2700,16,0)</f>
        <v>6.0145999999999997</v>
      </c>
      <c r="S62" s="67">
        <f t="shared" si="12"/>
        <v>47</v>
      </c>
    </row>
    <row r="63" spans="1:19" x14ac:dyDescent="0.3">
      <c r="A63" s="63" t="s">
        <v>321</v>
      </c>
      <c r="B63" s="64">
        <f>VLOOKUP($A63,'Return Data'!$B$7:$R$2700,3,0)</f>
        <v>44118</v>
      </c>
      <c r="C63" s="65">
        <f>VLOOKUP($A63,'Return Data'!$B$7:$R$2700,4,0)</f>
        <v>8.5355000000000008</v>
      </c>
      <c r="D63" s="65">
        <f>VLOOKUP($A63,'Return Data'!$B$7:$R$2700,10,0)</f>
        <v>12.0541</v>
      </c>
      <c r="E63" s="66">
        <f t="shared" si="5"/>
        <v>28</v>
      </c>
      <c r="F63" s="65">
        <f>VLOOKUP($A63,'Return Data'!$B$7:$R$2700,11,0)</f>
        <v>28.863</v>
      </c>
      <c r="G63" s="66">
        <f t="shared" si="6"/>
        <v>43</v>
      </c>
      <c r="H63" s="65">
        <f>VLOOKUP($A63,'Return Data'!$B$7:$R$2700,12,0)</f>
        <v>-9.9365000000000006</v>
      </c>
      <c r="I63" s="66">
        <f t="shared" si="7"/>
        <v>58</v>
      </c>
      <c r="J63" s="65">
        <f>VLOOKUP($A63,'Return Data'!$B$7:$R$2700,13,0)</f>
        <v>-1.0124</v>
      </c>
      <c r="K63" s="66">
        <f t="shared" si="8"/>
        <v>52</v>
      </c>
      <c r="L63" s="65">
        <f>VLOOKUP($A63,'Return Data'!$B$7:$R$2700,17,0)</f>
        <v>-5.2842000000000002</v>
      </c>
      <c r="M63" s="66">
        <f t="shared" ref="M63" si="18">RANK(L63,L$8:L$73,0)</f>
        <v>57</v>
      </c>
      <c r="N63" s="65"/>
      <c r="O63" s="66"/>
      <c r="P63" s="65"/>
      <c r="Q63" s="66"/>
      <c r="R63" s="65">
        <f>VLOOKUP($A63,'Return Data'!$B$7:$R$2700,16,0)</f>
        <v>-6.6646999999999998</v>
      </c>
      <c r="S63" s="67">
        <f t="shared" si="12"/>
        <v>62</v>
      </c>
    </row>
    <row r="64" spans="1:19" x14ac:dyDescent="0.3">
      <c r="A64" s="63" t="s">
        <v>322</v>
      </c>
      <c r="B64" s="64">
        <f>VLOOKUP($A64,'Return Data'!$B$7:$R$2700,3,0)</f>
        <v>44118</v>
      </c>
      <c r="C64" s="65">
        <f>VLOOKUP($A64,'Return Data'!$B$7:$R$2700,4,0)</f>
        <v>18.538900000000002</v>
      </c>
      <c r="D64" s="65">
        <f>VLOOKUP($A64,'Return Data'!$B$7:$R$2700,10,0)</f>
        <v>12.4872</v>
      </c>
      <c r="E64" s="66">
        <f t="shared" si="5"/>
        <v>23</v>
      </c>
      <c r="F64" s="65">
        <f>VLOOKUP($A64,'Return Data'!$B$7:$R$2700,11,0)</f>
        <v>28.6477</v>
      </c>
      <c r="G64" s="66">
        <f t="shared" si="6"/>
        <v>46</v>
      </c>
      <c r="H64" s="65">
        <f>VLOOKUP($A64,'Return Data'!$B$7:$R$2700,12,0)</f>
        <v>-5.1131000000000002</v>
      </c>
      <c r="I64" s="66">
        <f t="shared" si="7"/>
        <v>41</v>
      </c>
      <c r="J64" s="65">
        <f>VLOOKUP($A64,'Return Data'!$B$7:$R$2700,13,0)</f>
        <v>3.4982000000000002</v>
      </c>
      <c r="K64" s="66">
        <f t="shared" si="8"/>
        <v>36</v>
      </c>
      <c r="L64" s="65">
        <f>VLOOKUP($A64,'Return Data'!$B$7:$R$2700,17,0)</f>
        <v>7.8936999999999999</v>
      </c>
      <c r="M64" s="66">
        <f t="shared" si="9"/>
        <v>20</v>
      </c>
      <c r="N64" s="65">
        <f>VLOOKUP($A64,'Return Data'!$B$7:$R$2700,14,0)</f>
        <v>2.5194000000000001</v>
      </c>
      <c r="O64" s="66">
        <f t="shared" si="10"/>
        <v>24</v>
      </c>
      <c r="P64" s="65">
        <f>VLOOKUP($A64,'Return Data'!$B$7:$R$2700,15,0)</f>
        <v>9.1781000000000006</v>
      </c>
      <c r="Q64" s="66">
        <f t="shared" si="11"/>
        <v>12</v>
      </c>
      <c r="R64" s="65">
        <f>VLOOKUP($A64,'Return Data'!$B$7:$R$2700,16,0)</f>
        <v>10.820399999999999</v>
      </c>
      <c r="S64" s="67">
        <f t="shared" si="12"/>
        <v>30</v>
      </c>
    </row>
    <row r="65" spans="1:19" x14ac:dyDescent="0.3">
      <c r="A65" s="63" t="s">
        <v>323</v>
      </c>
      <c r="B65" s="64">
        <f>VLOOKUP($A65,'Return Data'!$B$7:$R$2700,3,0)</f>
        <v>44118</v>
      </c>
      <c r="C65" s="65">
        <f>VLOOKUP($A65,'Return Data'!$B$7:$R$2700,4,0)</f>
        <v>125.330358742006</v>
      </c>
      <c r="D65" s="65">
        <f>VLOOKUP($A65,'Return Data'!$B$7:$R$2700,10,0)</f>
        <v>12.8847</v>
      </c>
      <c r="E65" s="66">
        <f t="shared" si="5"/>
        <v>22</v>
      </c>
      <c r="F65" s="65">
        <f>VLOOKUP($A65,'Return Data'!$B$7:$R$2700,11,0)</f>
        <v>30.338000000000001</v>
      </c>
      <c r="G65" s="66">
        <f t="shared" si="6"/>
        <v>31</v>
      </c>
      <c r="H65" s="65">
        <f>VLOOKUP($A65,'Return Data'!$B$7:$R$2700,12,0)</f>
        <v>2.4199999999999999E-2</v>
      </c>
      <c r="I65" s="66">
        <f t="shared" si="7"/>
        <v>17</v>
      </c>
      <c r="J65" s="65">
        <f>VLOOKUP($A65,'Return Data'!$B$7:$R$2700,13,0)</f>
        <v>8.5206999999999997</v>
      </c>
      <c r="K65" s="66">
        <f t="shared" si="8"/>
        <v>19</v>
      </c>
      <c r="L65" s="65">
        <f>VLOOKUP($A65,'Return Data'!$B$7:$R$2700,17,0)</f>
        <v>5.9542000000000002</v>
      </c>
      <c r="M65" s="66">
        <f t="shared" si="9"/>
        <v>23</v>
      </c>
      <c r="N65" s="65">
        <f>VLOOKUP($A65,'Return Data'!$B$7:$R$2700,14,0)</f>
        <v>4.8647999999999998</v>
      </c>
      <c r="O65" s="66">
        <f t="shared" si="10"/>
        <v>11</v>
      </c>
      <c r="P65" s="65">
        <f>VLOOKUP($A65,'Return Data'!$B$7:$R$2700,15,0)</f>
        <v>9.3459000000000003</v>
      </c>
      <c r="Q65" s="66">
        <f t="shared" si="11"/>
        <v>9</v>
      </c>
      <c r="R65" s="65">
        <f>VLOOKUP($A65,'Return Data'!$B$7:$R$2700,16,0)</f>
        <v>10.845000000000001</v>
      </c>
      <c r="S65" s="67">
        <f t="shared" si="12"/>
        <v>29</v>
      </c>
    </row>
    <row r="66" spans="1:19" x14ac:dyDescent="0.3">
      <c r="A66" s="63" t="s">
        <v>324</v>
      </c>
      <c r="B66" s="64">
        <f>VLOOKUP($A66,'Return Data'!$B$7:$R$2700,3,0)</f>
        <v>44118</v>
      </c>
      <c r="C66" s="65">
        <f>VLOOKUP($A66,'Return Data'!$B$7:$R$2700,4,0)</f>
        <v>26.84</v>
      </c>
      <c r="D66" s="65">
        <f>VLOOKUP($A66,'Return Data'!$B$7:$R$2700,10,0)</f>
        <v>13.248900000000001</v>
      </c>
      <c r="E66" s="66">
        <f t="shared" si="5"/>
        <v>18</v>
      </c>
      <c r="F66" s="65">
        <f>VLOOKUP($A66,'Return Data'!$B$7:$R$2700,11,0)</f>
        <v>31.8919</v>
      </c>
      <c r="G66" s="66">
        <f t="shared" si="6"/>
        <v>17</v>
      </c>
      <c r="H66" s="65">
        <f>VLOOKUP($A66,'Return Data'!$B$7:$R$2700,12,0)</f>
        <v>2.4819</v>
      </c>
      <c r="I66" s="66">
        <f t="shared" si="7"/>
        <v>13</v>
      </c>
      <c r="J66" s="65">
        <f>VLOOKUP($A66,'Return Data'!$B$7:$R$2700,13,0)</f>
        <v>10.1806</v>
      </c>
      <c r="K66" s="66">
        <f t="shared" si="8"/>
        <v>14</v>
      </c>
      <c r="L66" s="65">
        <f>VLOOKUP($A66,'Return Data'!$B$7:$R$2700,17,0)</f>
        <v>9.5442999999999998</v>
      </c>
      <c r="M66" s="66">
        <f t="shared" si="9"/>
        <v>13</v>
      </c>
      <c r="N66" s="65">
        <f>VLOOKUP($A66,'Return Data'!$B$7:$R$2700,14,0)</f>
        <v>5.0138999999999996</v>
      </c>
      <c r="O66" s="66">
        <f t="shared" si="10"/>
        <v>10</v>
      </c>
      <c r="P66" s="65">
        <f>VLOOKUP($A66,'Return Data'!$B$7:$R$2700,15,0)</f>
        <v>6.0316999999999998</v>
      </c>
      <c r="Q66" s="66">
        <f t="shared" si="11"/>
        <v>30</v>
      </c>
      <c r="R66" s="65">
        <f>VLOOKUP($A66,'Return Data'!$B$7:$R$2700,16,0)</f>
        <v>11.849600000000001</v>
      </c>
      <c r="S66" s="67">
        <f t="shared" si="12"/>
        <v>27</v>
      </c>
    </row>
    <row r="67" spans="1:19" x14ac:dyDescent="0.3">
      <c r="A67" s="63" t="s">
        <v>325</v>
      </c>
      <c r="B67" s="64">
        <f>VLOOKUP($A67,'Return Data'!$B$7:$R$2700,3,0)</f>
        <v>44118</v>
      </c>
      <c r="C67" s="65">
        <f>VLOOKUP($A67,'Return Data'!$B$7:$R$2700,4,0)</f>
        <v>13.3658</v>
      </c>
      <c r="D67" s="65">
        <f>VLOOKUP($A67,'Return Data'!$B$7:$R$2700,10,0)</f>
        <v>11.163</v>
      </c>
      <c r="E67" s="66">
        <f t="shared" si="5"/>
        <v>39</v>
      </c>
      <c r="F67" s="65">
        <f>VLOOKUP($A67,'Return Data'!$B$7:$R$2700,11,0)</f>
        <v>37.4983</v>
      </c>
      <c r="G67" s="66">
        <f t="shared" si="6"/>
        <v>8</v>
      </c>
      <c r="H67" s="65">
        <f>VLOOKUP($A67,'Return Data'!$B$7:$R$2700,12,0)</f>
        <v>-3.2654999999999998</v>
      </c>
      <c r="I67" s="66">
        <f t="shared" si="7"/>
        <v>31</v>
      </c>
      <c r="J67" s="65">
        <f>VLOOKUP($A67,'Return Data'!$B$7:$R$2700,13,0)</f>
        <v>5.2888999999999999</v>
      </c>
      <c r="K67" s="66">
        <f t="shared" si="8"/>
        <v>34</v>
      </c>
      <c r="L67" s="65">
        <f>VLOOKUP($A67,'Return Data'!$B$7:$R$2700,17,0)</f>
        <v>2.8622000000000001</v>
      </c>
      <c r="M67" s="66">
        <f t="shared" si="9"/>
        <v>42</v>
      </c>
      <c r="N67" s="65">
        <f>VLOOKUP($A67,'Return Data'!$B$7:$R$2700,14,0)</f>
        <v>-1.1505000000000001</v>
      </c>
      <c r="O67" s="66">
        <f t="shared" si="10"/>
        <v>43</v>
      </c>
      <c r="P67" s="65"/>
      <c r="Q67" s="66"/>
      <c r="R67" s="65">
        <f>VLOOKUP($A67,'Return Data'!$B$7:$R$2700,16,0)</f>
        <v>6.5542999999999996</v>
      </c>
      <c r="S67" s="67">
        <f t="shared" si="12"/>
        <v>46</v>
      </c>
    </row>
    <row r="68" spans="1:19" x14ac:dyDescent="0.3">
      <c r="A68" s="63" t="s">
        <v>326</v>
      </c>
      <c r="B68" s="64">
        <f>VLOOKUP($A68,'Return Data'!$B$7:$R$2700,3,0)</f>
        <v>44118</v>
      </c>
      <c r="C68" s="65">
        <f>VLOOKUP($A68,'Return Data'!$B$7:$R$2700,4,0)</f>
        <v>9.4902999999999995</v>
      </c>
      <c r="D68" s="65">
        <f>VLOOKUP($A68,'Return Data'!$B$7:$R$2700,10,0)</f>
        <v>9.5625</v>
      </c>
      <c r="E68" s="66">
        <f t="shared" si="5"/>
        <v>52</v>
      </c>
      <c r="F68" s="65">
        <f>VLOOKUP($A68,'Return Data'!$B$7:$R$2700,11,0)</f>
        <v>30.429300000000001</v>
      </c>
      <c r="G68" s="66">
        <f t="shared" si="6"/>
        <v>30</v>
      </c>
      <c r="H68" s="65">
        <f>VLOOKUP($A68,'Return Data'!$B$7:$R$2700,12,0)</f>
        <v>-9.8557000000000006</v>
      </c>
      <c r="I68" s="66">
        <f t="shared" si="7"/>
        <v>57</v>
      </c>
      <c r="J68" s="65">
        <f>VLOOKUP($A68,'Return Data'!$B$7:$R$2700,13,0)</f>
        <v>-1.7221</v>
      </c>
      <c r="K68" s="66">
        <f t="shared" si="8"/>
        <v>57</v>
      </c>
      <c r="L68" s="65">
        <f>VLOOKUP($A68,'Return Data'!$B$7:$R$2700,17,0)</f>
        <v>-0.1492</v>
      </c>
      <c r="M68" s="66">
        <f t="shared" si="9"/>
        <v>52</v>
      </c>
      <c r="N68" s="65">
        <f>VLOOKUP($A68,'Return Data'!$B$7:$R$2700,14,0)</f>
        <v>-6.0488</v>
      </c>
      <c r="O68" s="66">
        <f t="shared" si="10"/>
        <v>48</v>
      </c>
      <c r="P68" s="65"/>
      <c r="Q68" s="66"/>
      <c r="R68" s="65">
        <f>VLOOKUP($A68,'Return Data'!$B$7:$R$2700,16,0)</f>
        <v>-1.3963000000000001</v>
      </c>
      <c r="S68" s="67">
        <f t="shared" si="12"/>
        <v>56</v>
      </c>
    </row>
    <row r="69" spans="1:19" x14ac:dyDescent="0.3">
      <c r="A69" s="63" t="s">
        <v>327</v>
      </c>
      <c r="B69" s="64">
        <f>VLOOKUP($A69,'Return Data'!$B$7:$R$2700,3,0)</f>
        <v>44118</v>
      </c>
      <c r="C69" s="65">
        <f>VLOOKUP($A69,'Return Data'!$B$7:$R$2700,4,0)</f>
        <v>8.8968000000000007</v>
      </c>
      <c r="D69" s="65">
        <f>VLOOKUP($A69,'Return Data'!$B$7:$R$2700,10,0)</f>
        <v>8.3839000000000006</v>
      </c>
      <c r="E69" s="66">
        <f t="shared" si="5"/>
        <v>61</v>
      </c>
      <c r="F69" s="65">
        <f>VLOOKUP($A69,'Return Data'!$B$7:$R$2700,11,0)</f>
        <v>29.114999999999998</v>
      </c>
      <c r="G69" s="66">
        <f t="shared" si="6"/>
        <v>40</v>
      </c>
      <c r="H69" s="65">
        <f>VLOOKUP($A69,'Return Data'!$B$7:$R$2700,12,0)</f>
        <v>-7.9225000000000003</v>
      </c>
      <c r="I69" s="66">
        <f t="shared" si="7"/>
        <v>51</v>
      </c>
      <c r="J69" s="65">
        <f>VLOOKUP($A69,'Return Data'!$B$7:$R$2700,13,0)</f>
        <v>-0.1313</v>
      </c>
      <c r="K69" s="66">
        <f t="shared" si="8"/>
        <v>50</v>
      </c>
      <c r="L69" s="65">
        <f>VLOOKUP($A69,'Return Data'!$B$7:$R$2700,17,0)</f>
        <v>-0.182</v>
      </c>
      <c r="M69" s="66">
        <f t="shared" si="9"/>
        <v>53</v>
      </c>
      <c r="N69" s="65">
        <f>VLOOKUP($A69,'Return Data'!$B$7:$R$2700,14,0)</f>
        <v>-4.5269000000000004</v>
      </c>
      <c r="O69" s="66">
        <f t="shared" si="10"/>
        <v>47</v>
      </c>
      <c r="P69" s="65"/>
      <c r="Q69" s="66"/>
      <c r="R69" s="65">
        <f>VLOOKUP($A69,'Return Data'!$B$7:$R$2700,16,0)</f>
        <v>-3.2410000000000001</v>
      </c>
      <c r="S69" s="67">
        <f t="shared" si="12"/>
        <v>58</v>
      </c>
    </row>
    <row r="70" spans="1:19" x14ac:dyDescent="0.3">
      <c r="A70" s="63" t="s">
        <v>328</v>
      </c>
      <c r="B70" s="64">
        <f>VLOOKUP($A70,'Return Data'!$B$7:$R$2700,3,0)</f>
        <v>44118</v>
      </c>
      <c r="C70" s="65">
        <f>VLOOKUP($A70,'Return Data'!$B$7:$R$2700,4,0)</f>
        <v>8.2977000000000007</v>
      </c>
      <c r="D70" s="65">
        <f>VLOOKUP($A70,'Return Data'!$B$7:$R$2700,10,0)</f>
        <v>4.5762</v>
      </c>
      <c r="E70" s="66">
        <f t="shared" si="5"/>
        <v>65</v>
      </c>
      <c r="F70" s="65">
        <f>VLOOKUP($A70,'Return Data'!$B$7:$R$2700,11,0)</f>
        <v>30.8187</v>
      </c>
      <c r="G70" s="66">
        <f t="shared" si="6"/>
        <v>27</v>
      </c>
      <c r="H70" s="65">
        <f>VLOOKUP($A70,'Return Data'!$B$7:$R$2700,12,0)</f>
        <v>-0.82110000000000005</v>
      </c>
      <c r="I70" s="66">
        <f t="shared" si="7"/>
        <v>21</v>
      </c>
      <c r="J70" s="65">
        <f>VLOOKUP($A70,'Return Data'!$B$7:$R$2700,13,0)</f>
        <v>8.4085999999999999</v>
      </c>
      <c r="K70" s="66">
        <f t="shared" si="8"/>
        <v>20</v>
      </c>
      <c r="L70" s="65">
        <f>VLOOKUP($A70,'Return Data'!$B$7:$R$2700,17,0)</f>
        <v>0.2029</v>
      </c>
      <c r="M70" s="66">
        <f t="shared" si="9"/>
        <v>50</v>
      </c>
      <c r="N70" s="65"/>
      <c r="O70" s="66"/>
      <c r="P70" s="65"/>
      <c r="Q70" s="66"/>
      <c r="R70" s="65">
        <f>VLOOKUP($A70,'Return Data'!$B$7:$R$2700,16,0)</f>
        <v>-6.5843999999999996</v>
      </c>
      <c r="S70" s="67">
        <f t="shared" si="12"/>
        <v>61</v>
      </c>
    </row>
    <row r="71" spans="1:19" x14ac:dyDescent="0.3">
      <c r="A71" s="63" t="s">
        <v>329</v>
      </c>
      <c r="B71" s="64">
        <f>VLOOKUP($A71,'Return Data'!$B$7:$R$2700,3,0)</f>
        <v>44118</v>
      </c>
      <c r="C71" s="65">
        <f>VLOOKUP($A71,'Return Data'!$B$7:$R$2700,4,0)</f>
        <v>8.7063000000000006</v>
      </c>
      <c r="D71" s="65">
        <f>VLOOKUP($A71,'Return Data'!$B$7:$R$2700,10,0)</f>
        <v>4.3958000000000004</v>
      </c>
      <c r="E71" s="66">
        <f t="shared" si="5"/>
        <v>66</v>
      </c>
      <c r="F71" s="65">
        <f>VLOOKUP($A71,'Return Data'!$B$7:$R$2700,11,0)</f>
        <v>30.531199999999998</v>
      </c>
      <c r="G71" s="66">
        <f t="shared" si="6"/>
        <v>29</v>
      </c>
      <c r="H71" s="65">
        <f>VLOOKUP($A71,'Return Data'!$B$7:$R$2700,12,0)</f>
        <v>-0.62780000000000002</v>
      </c>
      <c r="I71" s="66">
        <f t="shared" si="7"/>
        <v>19</v>
      </c>
      <c r="J71" s="65">
        <f>VLOOKUP($A71,'Return Data'!$B$7:$R$2700,13,0)</f>
        <v>9.3096999999999994</v>
      </c>
      <c r="K71" s="66">
        <f t="shared" si="8"/>
        <v>16</v>
      </c>
      <c r="L71" s="65">
        <f>VLOOKUP($A71,'Return Data'!$B$7:$R$2700,17,0)</f>
        <v>1.8048999999999999</v>
      </c>
      <c r="M71" s="66">
        <f t="shared" si="9"/>
        <v>49</v>
      </c>
      <c r="N71" s="65"/>
      <c r="O71" s="66"/>
      <c r="P71" s="65"/>
      <c r="Q71" s="66"/>
      <c r="R71" s="65">
        <f>VLOOKUP($A71,'Return Data'!$B$7:$R$2700,16,0)</f>
        <v>-5.2809999999999997</v>
      </c>
      <c r="S71" s="67">
        <f t="shared" si="12"/>
        <v>60</v>
      </c>
    </row>
    <row r="72" spans="1:19" x14ac:dyDescent="0.3">
      <c r="A72" s="63" t="s">
        <v>330</v>
      </c>
      <c r="B72" s="64">
        <f>VLOOKUP($A72,'Return Data'!$B$7:$R$2700,3,0)</f>
        <v>44118</v>
      </c>
      <c r="C72" s="65">
        <f>VLOOKUP($A72,'Return Data'!$B$7:$R$2700,4,0)</f>
        <v>91.261300000000006</v>
      </c>
      <c r="D72" s="65">
        <f>VLOOKUP($A72,'Return Data'!$B$7:$R$2700,10,0)</f>
        <v>11.022399999999999</v>
      </c>
      <c r="E72" s="66">
        <f t="shared" si="5"/>
        <v>43</v>
      </c>
      <c r="F72" s="65">
        <f>VLOOKUP($A72,'Return Data'!$B$7:$R$2700,11,0)</f>
        <v>28.177199999999999</v>
      </c>
      <c r="G72" s="66">
        <f t="shared" si="6"/>
        <v>47</v>
      </c>
      <c r="H72" s="65">
        <f>VLOOKUP($A72,'Return Data'!$B$7:$R$2700,12,0)</f>
        <v>-3.1623000000000001</v>
      </c>
      <c r="I72" s="66">
        <f t="shared" si="7"/>
        <v>30</v>
      </c>
      <c r="J72" s="65">
        <f>VLOOKUP($A72,'Return Data'!$B$7:$R$2700,13,0)</f>
        <v>8.6096000000000004</v>
      </c>
      <c r="K72" s="66">
        <f t="shared" si="8"/>
        <v>18</v>
      </c>
      <c r="L72" s="65">
        <f>VLOOKUP($A72,'Return Data'!$B$7:$R$2700,17,0)</f>
        <v>7.1685999999999996</v>
      </c>
      <c r="M72" s="66">
        <f t="shared" si="9"/>
        <v>22</v>
      </c>
      <c r="N72" s="65">
        <f>VLOOKUP($A72,'Return Data'!$B$7:$R$2700,14,0)</f>
        <v>3.5221</v>
      </c>
      <c r="O72" s="66">
        <f t="shared" si="10"/>
        <v>16</v>
      </c>
      <c r="P72" s="65">
        <f>VLOOKUP($A72,'Return Data'!$B$7:$R$2700,15,0)</f>
        <v>7.0129000000000001</v>
      </c>
      <c r="Q72" s="66">
        <f t="shared" si="11"/>
        <v>25</v>
      </c>
      <c r="R72" s="65">
        <f>VLOOKUP($A72,'Return Data'!$B$7:$R$2700,16,0)</f>
        <v>10.029400000000001</v>
      </c>
      <c r="S72" s="67">
        <f t="shared" si="12"/>
        <v>34</v>
      </c>
    </row>
    <row r="73" spans="1:19" x14ac:dyDescent="0.3">
      <c r="A73" s="63" t="s">
        <v>331</v>
      </c>
      <c r="B73" s="64">
        <f>VLOOKUP($A73,'Return Data'!$B$7:$R$2700,3,0)</f>
        <v>44118</v>
      </c>
      <c r="C73" s="65">
        <f>VLOOKUP($A73,'Return Data'!$B$7:$R$2700,4,0)</f>
        <v>153.307018263278</v>
      </c>
      <c r="D73" s="65">
        <f>VLOOKUP($A73,'Return Data'!$B$7:$R$2700,10,0)</f>
        <v>11.721500000000001</v>
      </c>
      <c r="E73" s="66">
        <f t="shared" ref="E73" si="19">RANK(D73,D$8:D$73,0)</f>
        <v>33</v>
      </c>
      <c r="F73" s="65">
        <f>VLOOKUP($A73,'Return Data'!$B$7:$R$2700,11,0)</f>
        <v>28.856000000000002</v>
      </c>
      <c r="G73" s="66">
        <f t="shared" ref="G73" si="20">RANK(F73,F$8:F$73,0)</f>
        <v>44</v>
      </c>
      <c r="H73" s="65">
        <f>VLOOKUP($A73,'Return Data'!$B$7:$R$2700,12,0)</f>
        <v>-5.5082000000000004</v>
      </c>
      <c r="I73" s="66">
        <f t="shared" ref="I73" si="21">RANK(H73,H$8:H$73,0)</f>
        <v>45</v>
      </c>
      <c r="J73" s="65">
        <f>VLOOKUP($A73,'Return Data'!$B$7:$R$2700,13,0)</f>
        <v>3.0482999999999998</v>
      </c>
      <c r="K73" s="66">
        <f t="shared" ref="K73" si="22">RANK(J73,J$8:J$73,0)</f>
        <v>38</v>
      </c>
      <c r="L73" s="65">
        <f>VLOOKUP($A73,'Return Data'!$B$7:$R$2700,17,0)</f>
        <v>4.4858000000000002</v>
      </c>
      <c r="M73" s="66">
        <f t="shared" ref="M73" si="23">RANK(L73,L$8:L$73,0)</f>
        <v>32</v>
      </c>
      <c r="N73" s="65">
        <f>VLOOKUP($A73,'Return Data'!$B$7:$R$2700,14,0)</f>
        <v>2.3912</v>
      </c>
      <c r="O73" s="66">
        <f t="shared" ref="O73" si="24">RANK(N73,N$8:N$73,0)</f>
        <v>26</v>
      </c>
      <c r="P73" s="65">
        <f>VLOOKUP($A73,'Return Data'!$B$7:$R$2700,15,0)</f>
        <v>7.335</v>
      </c>
      <c r="Q73" s="66">
        <f t="shared" ref="Q73" si="25">RANK(P73,P$8:P$73,0)</f>
        <v>23</v>
      </c>
      <c r="R73" s="65">
        <f>VLOOKUP($A73,'Return Data'!$B$7:$R$2700,16,0)</f>
        <v>16.817699999999999</v>
      </c>
      <c r="S73" s="67">
        <f t="shared" ref="S73" si="26">RANK(R73,R$8:R$73,0)</f>
        <v>11</v>
      </c>
    </row>
    <row r="74" spans="1:19" x14ac:dyDescent="0.3">
      <c r="A74" s="69"/>
      <c r="B74" s="70"/>
      <c r="C74" s="70"/>
      <c r="D74" s="71"/>
      <c r="E74" s="70"/>
      <c r="F74" s="71"/>
      <c r="G74" s="70"/>
      <c r="H74" s="71"/>
      <c r="I74" s="70"/>
      <c r="J74" s="71"/>
      <c r="K74" s="70"/>
      <c r="L74" s="71"/>
      <c r="M74" s="70"/>
      <c r="N74" s="71"/>
      <c r="O74" s="70"/>
      <c r="P74" s="71"/>
      <c r="Q74" s="70"/>
      <c r="R74" s="71"/>
      <c r="S74" s="72"/>
    </row>
    <row r="75" spans="1:19" x14ac:dyDescent="0.3">
      <c r="A75" s="73" t="s">
        <v>27</v>
      </c>
      <c r="B75" s="74"/>
      <c r="C75" s="74"/>
      <c r="D75" s="75">
        <f>AVERAGE(D8:D73)</f>
        <v>12.238718181818184</v>
      </c>
      <c r="E75" s="74"/>
      <c r="F75" s="75">
        <f>AVERAGE(F8:F73)</f>
        <v>30.162760606060605</v>
      </c>
      <c r="G75" s="74"/>
      <c r="H75" s="75">
        <f>AVERAGE(H8:H73)</f>
        <v>-2.517618181818182</v>
      </c>
      <c r="I75" s="74"/>
      <c r="J75" s="75">
        <f>AVERAGE(J8:J73)</f>
        <v>6.1917384615384599</v>
      </c>
      <c r="K75" s="74"/>
      <c r="L75" s="75">
        <f>AVERAGE(L8:L73)</f>
        <v>5.1068661290322579</v>
      </c>
      <c r="M75" s="74"/>
      <c r="N75" s="75">
        <f>AVERAGE(N8:N73)</f>
        <v>1.5562365384615391</v>
      </c>
      <c r="O75" s="74"/>
      <c r="P75" s="75">
        <f>AVERAGE(P8:P73)</f>
        <v>7.9148564102564096</v>
      </c>
      <c r="Q75" s="74"/>
      <c r="R75" s="75">
        <f>AVERAGE(R8:R73)</f>
        <v>8.6034757575757563</v>
      </c>
      <c r="S75" s="76"/>
    </row>
    <row r="76" spans="1:19" x14ac:dyDescent="0.3">
      <c r="A76" s="73" t="s">
        <v>28</v>
      </c>
      <c r="B76" s="74"/>
      <c r="C76" s="74"/>
      <c r="D76" s="75">
        <f>MIN(D8:D73)</f>
        <v>4.3958000000000004</v>
      </c>
      <c r="E76" s="74"/>
      <c r="F76" s="75">
        <f>MIN(F8:F73)</f>
        <v>16.539300000000001</v>
      </c>
      <c r="G76" s="74"/>
      <c r="H76" s="75">
        <f>MIN(H8:H73)</f>
        <v>-18.718800000000002</v>
      </c>
      <c r="I76" s="74"/>
      <c r="J76" s="75">
        <f>MIN(J8:J73)</f>
        <v>-6.2310999999999996</v>
      </c>
      <c r="K76" s="74"/>
      <c r="L76" s="75">
        <f>MIN(L8:L73)</f>
        <v>-8.1066000000000003</v>
      </c>
      <c r="M76" s="74"/>
      <c r="N76" s="75">
        <f>MIN(N8:N73)</f>
        <v>-12.3551</v>
      </c>
      <c r="O76" s="74"/>
      <c r="P76" s="75">
        <f>MIN(P8:P73)</f>
        <v>1.0108999999999999</v>
      </c>
      <c r="Q76" s="74"/>
      <c r="R76" s="75">
        <f>MIN(R8:R73)</f>
        <v>-12.2753</v>
      </c>
      <c r="S76" s="76"/>
    </row>
    <row r="77" spans="1:19" ht="15" thickBot="1" x14ac:dyDescent="0.35">
      <c r="A77" s="77" t="s">
        <v>29</v>
      </c>
      <c r="B77" s="78"/>
      <c r="C77" s="78"/>
      <c r="D77" s="79">
        <f>MAX(D8:D73)</f>
        <v>21.046199999999999</v>
      </c>
      <c r="E77" s="78"/>
      <c r="F77" s="79">
        <f>MAX(F8:F73)</f>
        <v>48.366999999999997</v>
      </c>
      <c r="G77" s="78"/>
      <c r="H77" s="79">
        <f>MAX(H8:H73)</f>
        <v>20.137599999999999</v>
      </c>
      <c r="I77" s="78"/>
      <c r="J77" s="79">
        <f>MAX(J8:J73)</f>
        <v>29.9909</v>
      </c>
      <c r="K77" s="78"/>
      <c r="L77" s="79">
        <f>MAX(L8:L73)</f>
        <v>24.3383</v>
      </c>
      <c r="M77" s="78"/>
      <c r="N77" s="79">
        <f>MAX(N8:N73)</f>
        <v>14.526899999999999</v>
      </c>
      <c r="O77" s="78"/>
      <c r="P77" s="79">
        <f>MAX(P8:P73)</f>
        <v>15.4198</v>
      </c>
      <c r="Q77" s="78"/>
      <c r="R77" s="79">
        <f>MAX(R8:R73)</f>
        <v>22.715800000000002</v>
      </c>
      <c r="S77" s="80"/>
    </row>
    <row r="78" spans="1:19" x14ac:dyDescent="0.3">
      <c r="A78" s="112" t="s">
        <v>433</v>
      </c>
    </row>
    <row r="79" spans="1:19" x14ac:dyDescent="0.3">
      <c r="A79" s="14" t="s">
        <v>340</v>
      </c>
    </row>
  </sheetData>
  <sheetProtection algorithmName="SHA-512" hashValue="u5WI4bCvxnSjvphyZyCYBisbdDP73hM4M72RP/krH13jrp/exYD8fPLYLkLThV+8bhPzvpLh0iW+FQ2qW/qHAw==" saltValue="ZyRCrHLr7lslO5lVZCWmWg==" spinCount="100000" sheet="1" objects="1" scenarios="1"/>
  <sortState xmlns:xlrd2="http://schemas.microsoft.com/office/spreadsheetml/2017/richdata2" ref="A8:T74">
    <sortCondition ref="A8"/>
  </sortState>
  <mergeCells count="11">
    <mergeCell ref="A2:A3"/>
    <mergeCell ref="R5:S5"/>
    <mergeCell ref="N5:O5"/>
    <mergeCell ref="P5:Q5"/>
    <mergeCell ref="B5:B6"/>
    <mergeCell ref="C5:C6"/>
    <mergeCell ref="D5:E5"/>
    <mergeCell ref="F5:G5"/>
    <mergeCell ref="H5:I5"/>
    <mergeCell ref="J5:K5"/>
    <mergeCell ref="L5:M5"/>
  </mergeCells>
  <hyperlinks>
    <hyperlink ref="A2" location="Index!A1" display="Back To Index" xr:uid="{00000000-0004-0000-0400-000000000000}"/>
  </hyperlink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R18"/>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2.88671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customWidth="1"/>
    <col min="11" max="11" width="5.33203125" style="3" bestFit="1" customWidth="1"/>
    <col min="12" max="12" width="11" style="3" customWidth="1"/>
    <col min="13" max="13" width="5.33203125" style="3" customWidth="1"/>
    <col min="14" max="14" width="11" style="3" customWidth="1"/>
    <col min="15" max="15" width="5.33203125" style="3" customWidth="1"/>
    <col min="16" max="16" width="15" style="3" bestFit="1" customWidth="1"/>
    <col min="17" max="17" width="5.33203125" style="3" bestFit="1" customWidth="1"/>
    <col min="18" max="16384" width="9.109375" style="3"/>
  </cols>
  <sheetData>
    <row r="1" spans="1:18" ht="15" thickBot="1" x14ac:dyDescent="0.35"/>
    <row r="2" spans="1:18" x14ac:dyDescent="0.3">
      <c r="A2" s="148" t="s">
        <v>347</v>
      </c>
    </row>
    <row r="3" spans="1:18" ht="15" thickBot="1" x14ac:dyDescent="0.35">
      <c r="A3" s="149"/>
      <c r="B3" s="153"/>
      <c r="C3" s="153"/>
      <c r="D3" s="154"/>
      <c r="E3" s="154"/>
      <c r="F3" s="154"/>
      <c r="G3" s="154"/>
      <c r="H3" s="154"/>
      <c r="I3" s="154"/>
      <c r="J3" s="154"/>
      <c r="K3" s="154"/>
      <c r="L3" s="109"/>
      <c r="M3" s="109"/>
      <c r="N3" s="109"/>
      <c r="O3" s="109"/>
      <c r="P3" s="26"/>
      <c r="Q3" s="27"/>
    </row>
    <row r="4" spans="1:18" ht="15" thickBot="1" x14ac:dyDescent="0.35">
      <c r="A4" s="26"/>
      <c r="B4" s="153"/>
      <c r="C4" s="153"/>
      <c r="D4" s="26"/>
      <c r="E4" s="26"/>
      <c r="F4" s="26"/>
      <c r="G4" s="26"/>
      <c r="H4" s="26"/>
      <c r="I4" s="26"/>
      <c r="J4" s="26"/>
      <c r="K4" s="26"/>
      <c r="L4" s="109"/>
      <c r="M4" s="109"/>
      <c r="N4" s="109"/>
      <c r="O4" s="109"/>
      <c r="P4" s="26"/>
      <c r="Q4" s="26"/>
    </row>
    <row r="5" spans="1:18" x14ac:dyDescent="0.3">
      <c r="A5" s="29" t="s">
        <v>346</v>
      </c>
      <c r="B5" s="146" t="s">
        <v>8</v>
      </c>
      <c r="C5" s="146" t="s">
        <v>9</v>
      </c>
      <c r="D5" s="152" t="s">
        <v>47</v>
      </c>
      <c r="E5" s="152"/>
      <c r="F5" s="152" t="s">
        <v>48</v>
      </c>
      <c r="G5" s="152"/>
      <c r="H5" s="152" t="s">
        <v>1</v>
      </c>
      <c r="I5" s="152"/>
      <c r="J5" s="152" t="s">
        <v>2</v>
      </c>
      <c r="K5" s="152"/>
      <c r="L5" s="152" t="s">
        <v>3</v>
      </c>
      <c r="M5" s="152"/>
      <c r="N5" s="152" t="s">
        <v>4</v>
      </c>
      <c r="O5" s="152"/>
      <c r="P5" s="150" t="s">
        <v>46</v>
      </c>
      <c r="Q5" s="151"/>
      <c r="R5" s="12"/>
    </row>
    <row r="6" spans="1:18" x14ac:dyDescent="0.3">
      <c r="A6" s="31" t="s">
        <v>7</v>
      </c>
      <c r="B6" s="147"/>
      <c r="C6" s="147"/>
      <c r="D6" s="57" t="s">
        <v>430</v>
      </c>
      <c r="E6" s="57" t="s">
        <v>10</v>
      </c>
      <c r="F6" s="57" t="s">
        <v>430</v>
      </c>
      <c r="G6" s="57" t="s">
        <v>10</v>
      </c>
      <c r="H6" s="57" t="s">
        <v>430</v>
      </c>
      <c r="I6" s="57" t="s">
        <v>10</v>
      </c>
      <c r="J6" s="57" t="s">
        <v>430</v>
      </c>
      <c r="K6" s="57" t="s">
        <v>10</v>
      </c>
      <c r="L6" s="57" t="s">
        <v>430</v>
      </c>
      <c r="M6" s="57" t="s">
        <v>10</v>
      </c>
      <c r="N6" s="57" t="s">
        <v>430</v>
      </c>
      <c r="O6" s="57" t="s">
        <v>10</v>
      </c>
      <c r="P6" s="32" t="s">
        <v>432</v>
      </c>
      <c r="Q6" s="33" t="s">
        <v>10</v>
      </c>
      <c r="R6" s="12"/>
    </row>
    <row r="7" spans="1:18" x14ac:dyDescent="0.3">
      <c r="A7" s="34"/>
      <c r="B7" s="35"/>
      <c r="C7" s="35"/>
      <c r="D7" s="35"/>
      <c r="E7" s="35"/>
      <c r="F7" s="35"/>
      <c r="G7" s="35"/>
      <c r="H7" s="35"/>
      <c r="I7" s="35"/>
      <c r="J7" s="35"/>
      <c r="K7" s="35"/>
      <c r="L7" s="35"/>
      <c r="M7" s="35"/>
      <c r="N7" s="35"/>
      <c r="O7" s="35"/>
      <c r="P7" s="35"/>
      <c r="Q7" s="36"/>
    </row>
    <row r="8" spans="1:18" x14ac:dyDescent="0.3">
      <c r="A8" s="63" t="s">
        <v>377</v>
      </c>
      <c r="B8" s="64">
        <f>VLOOKUP($A8,'Return Data'!$B$7:$R$2700,3,0)</f>
        <v>44118</v>
      </c>
      <c r="C8" s="65">
        <f>VLOOKUP($A8,'Return Data'!$B$7:$R$2700,4,0)</f>
        <v>11.23</v>
      </c>
      <c r="D8" s="65">
        <f>VLOOKUP($A8,'Return Data'!$B$7:$R$2700,8,0)</f>
        <v>3.9815</v>
      </c>
      <c r="E8" s="66">
        <f>RANK(D8,D$8:D$10,0)</f>
        <v>3</v>
      </c>
      <c r="F8" s="65">
        <f>VLOOKUP($A8,'Return Data'!$B$7:$R$2700,9,0)</f>
        <v>3.7892999999999999</v>
      </c>
      <c r="G8" s="66">
        <f t="shared" ref="G8" si="0">RANK(F8,F$8:F$10,0)</f>
        <v>1</v>
      </c>
      <c r="H8" s="65">
        <f>VLOOKUP($A8,'Return Data'!$B$7:$R$2700,10,0)</f>
        <v>7.9808000000000003</v>
      </c>
      <c r="I8" s="66">
        <f t="shared" ref="I8" si="1">RANK(H8,H$8:H$10,0)</f>
        <v>3</v>
      </c>
      <c r="J8" s="65">
        <f>VLOOKUP($A8,'Return Data'!$B$7:$R$2700,11,0)</f>
        <v>20.8827</v>
      </c>
      <c r="K8" s="66">
        <f t="shared" ref="K8" si="2">RANK(J8,J$8:J$10,0)</f>
        <v>3</v>
      </c>
      <c r="L8" s="65"/>
      <c r="M8" s="66"/>
      <c r="N8" s="65"/>
      <c r="O8" s="66"/>
      <c r="P8" s="65">
        <f>VLOOKUP($A8,'Return Data'!$B$7:$R$2700,16,0)</f>
        <v>12.3</v>
      </c>
      <c r="Q8" s="67">
        <f>RANK(P8,P$8:P$10,0)</f>
        <v>1</v>
      </c>
    </row>
    <row r="9" spans="1:18" x14ac:dyDescent="0.3">
      <c r="A9" s="63" t="s">
        <v>49</v>
      </c>
      <c r="B9" s="64">
        <f>VLOOKUP($A9,'Return Data'!$B$7:$R$2700,3,0)</f>
        <v>44118</v>
      </c>
      <c r="C9" s="65">
        <f>VLOOKUP($A9,'Return Data'!$B$7:$R$2700,4,0)</f>
        <v>11.29</v>
      </c>
      <c r="D9" s="65">
        <f>VLOOKUP($A9,'Return Data'!$B$7:$R$2700,8,0)</f>
        <v>4.4402999999999997</v>
      </c>
      <c r="E9" s="66">
        <f t="shared" ref="E9:E10" si="3">RANK(D9,D$8:D$10,0)</f>
        <v>2</v>
      </c>
      <c r="F9" s="65">
        <f>VLOOKUP($A9,'Return Data'!$B$7:$R$2700,9,0)</f>
        <v>2.8233000000000001</v>
      </c>
      <c r="G9" s="66">
        <f t="shared" ref="G9" si="4">RANK(F9,F$8:F$10,0)</f>
        <v>3</v>
      </c>
      <c r="H9" s="65">
        <f>VLOOKUP($A9,'Return Data'!$B$7:$R$2700,10,0)</f>
        <v>13.9253</v>
      </c>
      <c r="I9" s="66">
        <f t="shared" ref="I9:O10" si="5">RANK(H9,H$8:H$10,0)</f>
        <v>1</v>
      </c>
      <c r="J9" s="65">
        <f>VLOOKUP($A9,'Return Data'!$B$7:$R$2700,11,0)</f>
        <v>34.404800000000002</v>
      </c>
      <c r="K9" s="66">
        <f t="shared" si="5"/>
        <v>1</v>
      </c>
      <c r="L9" s="65">
        <f>VLOOKUP($A9,'Return Data'!$B$7:$R$2700,12,0)</f>
        <v>3.5779999999999998</v>
      </c>
      <c r="M9" s="66">
        <f t="shared" si="5"/>
        <v>1</v>
      </c>
      <c r="N9" s="65">
        <f>VLOOKUP($A9,'Return Data'!$B$7:$R$2700,13,0)</f>
        <v>11.7822</v>
      </c>
      <c r="O9" s="66">
        <f t="shared" ref="O9" si="6">RANK(N9,N$8:N$10,0)</f>
        <v>1</v>
      </c>
      <c r="P9" s="65">
        <f>VLOOKUP($A9,'Return Data'!$B$7:$R$2700,16,0)</f>
        <v>10.1061</v>
      </c>
      <c r="Q9" s="67">
        <f t="shared" ref="Q9:Q10" si="7">RANK(P9,P$8:P$10,0)</f>
        <v>3</v>
      </c>
    </row>
    <row r="10" spans="1:18" x14ac:dyDescent="0.3">
      <c r="A10" s="63" t="s">
        <v>50</v>
      </c>
      <c r="B10" s="64">
        <f>VLOOKUP($A10,'Return Data'!$B$7:$R$2700,3,0)</f>
        <v>44118</v>
      </c>
      <c r="C10" s="65">
        <f>VLOOKUP($A10,'Return Data'!$B$7:$R$2700,4,0)</f>
        <v>116.464</v>
      </c>
      <c r="D10" s="65">
        <f>VLOOKUP($A10,'Return Data'!$B$7:$R$2700,8,0)</f>
        <v>4.8436000000000003</v>
      </c>
      <c r="E10" s="66">
        <f t="shared" si="3"/>
        <v>1</v>
      </c>
      <c r="F10" s="65">
        <f>VLOOKUP($A10,'Return Data'!$B$7:$R$2700,9,0)</f>
        <v>3.3363999999999998</v>
      </c>
      <c r="G10" s="66">
        <f t="shared" ref="G10" si="8">RANK(F10,F$8:F$10,0)</f>
        <v>2</v>
      </c>
      <c r="H10" s="65">
        <f>VLOOKUP($A10,'Return Data'!$B$7:$R$2700,10,0)</f>
        <v>11.5878</v>
      </c>
      <c r="I10" s="66">
        <f t="shared" si="5"/>
        <v>2</v>
      </c>
      <c r="J10" s="65">
        <f>VLOOKUP($A10,'Return Data'!$B$7:$R$2700,11,0)</f>
        <v>31.4621</v>
      </c>
      <c r="K10" s="66">
        <f t="shared" si="5"/>
        <v>2</v>
      </c>
      <c r="L10" s="65">
        <f>VLOOKUP($A10,'Return Data'!$B$7:$R$2700,12,0)</f>
        <v>-4.4576000000000002</v>
      </c>
      <c r="M10" s="66">
        <f t="shared" si="5"/>
        <v>2</v>
      </c>
      <c r="N10" s="65">
        <f>VLOOKUP($A10,'Return Data'!$B$7:$R$2700,13,0)</f>
        <v>3.7357999999999998</v>
      </c>
      <c r="O10" s="66">
        <f t="shared" si="5"/>
        <v>2</v>
      </c>
      <c r="P10" s="65">
        <f>VLOOKUP($A10,'Return Data'!$B$7:$R$2700,16,0)</f>
        <v>11.9839</v>
      </c>
      <c r="Q10" s="67">
        <f t="shared" si="7"/>
        <v>2</v>
      </c>
    </row>
    <row r="11" spans="1:18" x14ac:dyDescent="0.3">
      <c r="A11" s="69"/>
      <c r="B11" s="70"/>
      <c r="C11" s="70"/>
      <c r="D11" s="71"/>
      <c r="E11" s="70"/>
      <c r="F11" s="71"/>
      <c r="G11" s="70"/>
      <c r="H11" s="71"/>
      <c r="I11" s="70"/>
      <c r="J11" s="71"/>
      <c r="K11" s="70"/>
      <c r="L11" s="70"/>
      <c r="M11" s="70"/>
      <c r="N11" s="70"/>
      <c r="O11" s="70"/>
      <c r="P11" s="71"/>
      <c r="Q11" s="72"/>
    </row>
    <row r="12" spans="1:18" x14ac:dyDescent="0.3">
      <c r="A12" s="73" t="s">
        <v>27</v>
      </c>
      <c r="B12" s="74"/>
      <c r="C12" s="74"/>
      <c r="D12" s="75">
        <f>AVERAGE(D8:D10)</f>
        <v>4.4218000000000002</v>
      </c>
      <c r="E12" s="74"/>
      <c r="F12" s="75">
        <f>AVERAGE(F8:F10)</f>
        <v>3.3163333333333331</v>
      </c>
      <c r="G12" s="74"/>
      <c r="H12" s="75">
        <f>AVERAGE(H8:H10)</f>
        <v>11.164633333333335</v>
      </c>
      <c r="I12" s="74"/>
      <c r="J12" s="75">
        <f>AVERAGE(J8:J10)</f>
        <v>28.916533333333334</v>
      </c>
      <c r="K12" s="74"/>
      <c r="L12" s="75">
        <f>AVERAGE(L8:L10)</f>
        <v>-0.43980000000000019</v>
      </c>
      <c r="M12" s="74"/>
      <c r="N12" s="75">
        <f>AVERAGE(N8:N10)</f>
        <v>7.7589999999999995</v>
      </c>
      <c r="O12" s="74"/>
      <c r="P12" s="75">
        <f>AVERAGE(P8:P10)</f>
        <v>11.463333333333333</v>
      </c>
      <c r="Q12" s="76"/>
    </row>
    <row r="13" spans="1:18" x14ac:dyDescent="0.3">
      <c r="A13" s="73" t="s">
        <v>28</v>
      </c>
      <c r="B13" s="74"/>
      <c r="C13" s="74"/>
      <c r="D13" s="75">
        <f>MIN(D8:D10)</f>
        <v>3.9815</v>
      </c>
      <c r="E13" s="74"/>
      <c r="F13" s="75">
        <f>MIN(F8:F10)</f>
        <v>2.8233000000000001</v>
      </c>
      <c r="G13" s="74"/>
      <c r="H13" s="75">
        <f>MIN(H8:H10)</f>
        <v>7.9808000000000003</v>
      </c>
      <c r="I13" s="74"/>
      <c r="J13" s="75">
        <f>MIN(J8:J10)</f>
        <v>20.8827</v>
      </c>
      <c r="K13" s="74"/>
      <c r="L13" s="75">
        <f>MIN(L8:L10)</f>
        <v>-4.4576000000000002</v>
      </c>
      <c r="M13" s="74"/>
      <c r="N13" s="75">
        <f>MIN(N8:N10)</f>
        <v>3.7357999999999998</v>
      </c>
      <c r="O13" s="74"/>
      <c r="P13" s="75">
        <f>MIN(P8:P10)</f>
        <v>10.1061</v>
      </c>
      <c r="Q13" s="76"/>
    </row>
    <row r="14" spans="1:18" ht="15" thickBot="1" x14ac:dyDescent="0.35">
      <c r="A14" s="77" t="s">
        <v>29</v>
      </c>
      <c r="B14" s="78"/>
      <c r="C14" s="78"/>
      <c r="D14" s="79">
        <f>MAX(D8:D10)</f>
        <v>4.8436000000000003</v>
      </c>
      <c r="E14" s="78"/>
      <c r="F14" s="79">
        <f>MAX(F8:F10)</f>
        <v>3.7892999999999999</v>
      </c>
      <c r="G14" s="78"/>
      <c r="H14" s="79">
        <f>MAX(H8:H10)</f>
        <v>13.9253</v>
      </c>
      <c r="I14" s="78"/>
      <c r="J14" s="79">
        <f>MAX(J8:J10)</f>
        <v>34.404800000000002</v>
      </c>
      <c r="K14" s="78"/>
      <c r="L14" s="79">
        <f>MAX(L8:L10)</f>
        <v>3.5779999999999998</v>
      </c>
      <c r="M14" s="78"/>
      <c r="N14" s="79">
        <f>MAX(N8:N10)</f>
        <v>11.7822</v>
      </c>
      <c r="O14" s="78"/>
      <c r="P14" s="79">
        <f>MAX(P8:P10)</f>
        <v>12.3</v>
      </c>
      <c r="Q14" s="80"/>
    </row>
    <row r="15" spans="1:18" x14ac:dyDescent="0.3">
      <c r="A15" s="112" t="s">
        <v>433</v>
      </c>
    </row>
    <row r="16" spans="1:18" x14ac:dyDescent="0.3">
      <c r="A16" s="14" t="s">
        <v>340</v>
      </c>
    </row>
    <row r="17" spans="1:1" x14ac:dyDescent="0.3">
      <c r="A17" s="112"/>
    </row>
    <row r="18" spans="1:1" ht="15" customHeight="1" x14ac:dyDescent="0.3"/>
  </sheetData>
  <sheetProtection algorithmName="SHA-512" hashValue="zr4ypvTrpHe6n4n8rq7CI47OSLz9y6HTxa47AaryT7PjAqdpkQCdgrz30VbDGT8AdioIt8nQtjRq+Q+54BgvEA==" saltValue="8iWDdMD7bLw1ww5sOdq93g==" spinCount="100000" sheet="1" objects="1" scenarios="1"/>
  <mergeCells count="16">
    <mergeCell ref="A2:A3"/>
    <mergeCell ref="D5:E5"/>
    <mergeCell ref="F5:G5"/>
    <mergeCell ref="H5:I5"/>
    <mergeCell ref="J5:K5"/>
    <mergeCell ref="B5:B6"/>
    <mergeCell ref="C5:C6"/>
    <mergeCell ref="P5:Q5"/>
    <mergeCell ref="B3:B4"/>
    <mergeCell ref="C3:C4"/>
    <mergeCell ref="D3:E3"/>
    <mergeCell ref="F3:G3"/>
    <mergeCell ref="H3:I3"/>
    <mergeCell ref="J3:K3"/>
    <mergeCell ref="L5:M5"/>
    <mergeCell ref="N5:O5"/>
  </mergeCells>
  <hyperlinks>
    <hyperlink ref="A2" location="Index!A1" display="Back To Index" xr:uid="{00000000-0004-0000-0500-000000000000}"/>
  </hyperlink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Q1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2.664062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5" width="9.109375" style="3"/>
    <col min="16" max="16" width="15" style="3" bestFit="1" customWidth="1"/>
    <col min="17" max="16384" width="9.109375" style="3"/>
  </cols>
  <sheetData>
    <row r="1" spans="1:17" ht="15" thickBot="1" x14ac:dyDescent="0.35"/>
    <row r="2" spans="1:17" x14ac:dyDescent="0.3">
      <c r="A2" s="148" t="s">
        <v>347</v>
      </c>
    </row>
    <row r="3" spans="1:17" ht="15" thickBot="1" x14ac:dyDescent="0.35">
      <c r="A3" s="149"/>
      <c r="B3" s="153"/>
      <c r="C3" s="153"/>
      <c r="D3" s="154"/>
      <c r="E3" s="154"/>
      <c r="F3" s="154"/>
      <c r="G3" s="154"/>
      <c r="H3" s="154"/>
      <c r="I3" s="154"/>
      <c r="J3" s="154"/>
      <c r="K3" s="154"/>
      <c r="L3" s="26"/>
      <c r="M3" s="27"/>
    </row>
    <row r="4" spans="1:17" ht="15" thickBot="1" x14ac:dyDescent="0.35">
      <c r="A4" s="26"/>
      <c r="B4" s="153"/>
      <c r="C4" s="153"/>
      <c r="D4" s="26"/>
      <c r="E4" s="26"/>
      <c r="F4" s="26"/>
      <c r="G4" s="26"/>
      <c r="H4" s="26"/>
      <c r="I4" s="26"/>
      <c r="J4" s="26"/>
      <c r="K4" s="26"/>
      <c r="L4" s="26"/>
      <c r="M4" s="26"/>
    </row>
    <row r="5" spans="1:17" x14ac:dyDescent="0.3">
      <c r="A5" s="29" t="s">
        <v>345</v>
      </c>
      <c r="B5" s="146" t="s">
        <v>8</v>
      </c>
      <c r="C5" s="146" t="s">
        <v>9</v>
      </c>
      <c r="D5" s="152" t="s">
        <v>47</v>
      </c>
      <c r="E5" s="152"/>
      <c r="F5" s="152" t="s">
        <v>48</v>
      </c>
      <c r="G5" s="152"/>
      <c r="H5" s="152" t="s">
        <v>1</v>
      </c>
      <c r="I5" s="152"/>
      <c r="J5" s="152" t="s">
        <v>2</v>
      </c>
      <c r="K5" s="152"/>
      <c r="L5" s="152" t="s">
        <v>3</v>
      </c>
      <c r="M5" s="152"/>
      <c r="N5" s="152" t="s">
        <v>4</v>
      </c>
      <c r="O5" s="152"/>
      <c r="P5" s="150" t="s">
        <v>46</v>
      </c>
      <c r="Q5" s="151"/>
    </row>
    <row r="6" spans="1:17" x14ac:dyDescent="0.3">
      <c r="A6" s="31" t="s">
        <v>7</v>
      </c>
      <c r="B6" s="147"/>
      <c r="C6" s="147"/>
      <c r="D6" s="57" t="s">
        <v>430</v>
      </c>
      <c r="E6" s="57" t="s">
        <v>10</v>
      </c>
      <c r="F6" s="57" t="s">
        <v>430</v>
      </c>
      <c r="G6" s="57" t="s">
        <v>10</v>
      </c>
      <c r="H6" s="57" t="s">
        <v>430</v>
      </c>
      <c r="I6" s="57" t="s">
        <v>10</v>
      </c>
      <c r="J6" s="57" t="s">
        <v>430</v>
      </c>
      <c r="K6" s="57" t="s">
        <v>10</v>
      </c>
      <c r="L6" s="57" t="s">
        <v>430</v>
      </c>
      <c r="M6" s="57" t="s">
        <v>10</v>
      </c>
      <c r="N6" s="57" t="s">
        <v>430</v>
      </c>
      <c r="O6" s="57" t="s">
        <v>10</v>
      </c>
      <c r="P6" s="32" t="s">
        <v>432</v>
      </c>
      <c r="Q6" s="33" t="s">
        <v>10</v>
      </c>
    </row>
    <row r="7" spans="1:17" x14ac:dyDescent="0.3">
      <c r="A7" s="30"/>
      <c r="B7" s="35"/>
      <c r="C7" s="35"/>
      <c r="D7" s="35"/>
      <c r="E7" s="35"/>
      <c r="F7" s="35"/>
      <c r="G7" s="35"/>
      <c r="H7" s="35"/>
      <c r="I7" s="35"/>
      <c r="J7" s="35"/>
      <c r="K7" s="35"/>
      <c r="L7" s="35"/>
      <c r="M7" s="35"/>
      <c r="N7" s="35"/>
      <c r="O7" s="35"/>
      <c r="P7" s="35"/>
      <c r="Q7" s="36"/>
    </row>
    <row r="8" spans="1:17" x14ac:dyDescent="0.3">
      <c r="A8" s="63" t="s">
        <v>379</v>
      </c>
      <c r="B8" s="64">
        <f>VLOOKUP($A8,'Return Data'!$B$7:$R$2700,3,0)</f>
        <v>44118</v>
      </c>
      <c r="C8" s="65">
        <f>VLOOKUP($A8,'Return Data'!$B$7:$R$2700,4,0)</f>
        <v>11.11</v>
      </c>
      <c r="D8" s="65">
        <f>VLOOKUP($A8,'Return Data'!$B$7:$R$2700,8,0)</f>
        <v>3.9289000000000001</v>
      </c>
      <c r="E8" s="66">
        <f>RANK(D8,D$8:D$10,0)</f>
        <v>3</v>
      </c>
      <c r="F8" s="65">
        <f>VLOOKUP($A8,'Return Data'!$B$7:$R$2700,9,0)</f>
        <v>3.6381000000000001</v>
      </c>
      <c r="G8" s="66">
        <f t="shared" ref="G8:G10" si="0">RANK(F8,F$8:F$10,0)</f>
        <v>1</v>
      </c>
      <c r="H8" s="65">
        <f>VLOOKUP($A8,'Return Data'!$B$7:$R$2700,10,0)</f>
        <v>7.5507999999999997</v>
      </c>
      <c r="I8" s="66">
        <f t="shared" ref="I8" si="1">RANK(H8,H$8:H$10,0)</f>
        <v>3</v>
      </c>
      <c r="J8" s="65">
        <f>VLOOKUP($A8,'Return Data'!$B$7:$R$2700,11,0)</f>
        <v>19.849</v>
      </c>
      <c r="K8" s="66">
        <f t="shared" ref="K8" si="2">RANK(J8,J$8:J$10,0)</f>
        <v>3</v>
      </c>
      <c r="L8" s="65"/>
      <c r="M8" s="66"/>
      <c r="N8" s="65"/>
      <c r="O8" s="66"/>
      <c r="P8" s="65">
        <f>VLOOKUP($A8,'Return Data'!$B$7:$R$2700,16,0)</f>
        <v>11.1</v>
      </c>
      <c r="Q8" s="67">
        <f>RANK(P8,P$8:P$10,0)</f>
        <v>2</v>
      </c>
    </row>
    <row r="9" spans="1:17" x14ac:dyDescent="0.3">
      <c r="A9" s="63" t="s">
        <v>51</v>
      </c>
      <c r="B9" s="64">
        <f>VLOOKUP($A9,'Return Data'!$B$7:$R$2700,3,0)</f>
        <v>44118</v>
      </c>
      <c r="C9" s="65">
        <f>VLOOKUP($A9,'Return Data'!$B$7:$R$2700,4,0)</f>
        <v>11.21</v>
      </c>
      <c r="D9" s="65">
        <f>VLOOKUP($A9,'Return Data'!$B$7:$R$2700,8,0)</f>
        <v>4.3761999999999999</v>
      </c>
      <c r="E9" s="66">
        <f t="shared" ref="E9:E10" si="3">RANK(D9,D$8:D$10,0)</f>
        <v>2</v>
      </c>
      <c r="F9" s="65">
        <f>VLOOKUP($A9,'Return Data'!$B$7:$R$2700,9,0)</f>
        <v>2.7498</v>
      </c>
      <c r="G9" s="66">
        <f t="shared" si="0"/>
        <v>3</v>
      </c>
      <c r="H9" s="65">
        <f>VLOOKUP($A9,'Return Data'!$B$7:$R$2700,10,0)</f>
        <v>13.8071</v>
      </c>
      <c r="I9" s="66">
        <f t="shared" ref="I9:O10" si="4">RANK(H9,H$8:H$10,0)</f>
        <v>1</v>
      </c>
      <c r="J9" s="65">
        <f>VLOOKUP($A9,'Return Data'!$B$7:$R$2700,11,0)</f>
        <v>33.930700000000002</v>
      </c>
      <c r="K9" s="66">
        <f t="shared" si="4"/>
        <v>1</v>
      </c>
      <c r="L9" s="65">
        <f>VLOOKUP($A9,'Return Data'!$B$7:$R$2700,12,0)</f>
        <v>3.1278999999999999</v>
      </c>
      <c r="M9" s="66">
        <f t="shared" si="4"/>
        <v>1</v>
      </c>
      <c r="N9" s="65">
        <f>VLOOKUP($A9,'Return Data'!$B$7:$R$2700,13,0)</f>
        <v>11.100099999999999</v>
      </c>
      <c r="O9" s="66">
        <f t="shared" ref="O9" si="5">RANK(N9,N$8:N$10,0)</f>
        <v>1</v>
      </c>
      <c r="P9" s="65">
        <f>VLOOKUP($A9,'Return Data'!$B$7:$R$2700,16,0)</f>
        <v>9.4865999999999993</v>
      </c>
      <c r="Q9" s="67">
        <f t="shared" ref="Q9:Q10" si="6">RANK(P9,P$8:P$10,0)</f>
        <v>3</v>
      </c>
    </row>
    <row r="10" spans="1:17" x14ac:dyDescent="0.3">
      <c r="A10" s="63" t="s">
        <v>52</v>
      </c>
      <c r="B10" s="64">
        <f>VLOOKUP($A10,'Return Data'!$B$7:$R$2700,3,0)</f>
        <v>44118</v>
      </c>
      <c r="C10" s="65">
        <f>VLOOKUP($A10,'Return Data'!$B$7:$R$2700,4,0)</f>
        <v>484.335596798898</v>
      </c>
      <c r="D10" s="65">
        <f>VLOOKUP($A10,'Return Data'!$B$7:$R$2700,8,0)</f>
        <v>4.8132000000000001</v>
      </c>
      <c r="E10" s="66">
        <f t="shared" si="3"/>
        <v>1</v>
      </c>
      <c r="F10" s="65">
        <f>VLOOKUP($A10,'Return Data'!$B$7:$R$2700,9,0)</f>
        <v>3.2732999999999999</v>
      </c>
      <c r="G10" s="66">
        <f t="shared" si="0"/>
        <v>2</v>
      </c>
      <c r="H10" s="65">
        <f>VLOOKUP($A10,'Return Data'!$B$7:$R$2700,10,0)</f>
        <v>11.3893</v>
      </c>
      <c r="I10" s="66">
        <f t="shared" si="4"/>
        <v>2</v>
      </c>
      <c r="J10" s="65">
        <f>VLOOKUP($A10,'Return Data'!$B$7:$R$2700,11,0)</f>
        <v>30.947299999999998</v>
      </c>
      <c r="K10" s="66">
        <f t="shared" si="4"/>
        <v>2</v>
      </c>
      <c r="L10" s="65">
        <f>VLOOKUP($A10,'Return Data'!$B$7:$R$2700,12,0)</f>
        <v>-5.0157999999999996</v>
      </c>
      <c r="M10" s="66">
        <f t="shared" si="4"/>
        <v>2</v>
      </c>
      <c r="N10" s="65">
        <f>VLOOKUP($A10,'Return Data'!$B$7:$R$2700,13,0)</f>
        <v>2.9125000000000001</v>
      </c>
      <c r="O10" s="66">
        <f t="shared" si="4"/>
        <v>2</v>
      </c>
      <c r="P10" s="65">
        <f>VLOOKUP($A10,'Return Data'!$B$7:$R$2700,16,0)</f>
        <v>13.9038</v>
      </c>
      <c r="Q10" s="67">
        <f t="shared" si="6"/>
        <v>1</v>
      </c>
    </row>
    <row r="11" spans="1:17" x14ac:dyDescent="0.3">
      <c r="A11" s="69"/>
      <c r="B11" s="70"/>
      <c r="C11" s="70"/>
      <c r="D11" s="71"/>
      <c r="E11" s="70"/>
      <c r="F11" s="71"/>
      <c r="G11" s="70"/>
      <c r="H11" s="71"/>
      <c r="I11" s="70"/>
      <c r="J11" s="71"/>
      <c r="K11" s="70"/>
      <c r="L11" s="70"/>
      <c r="M11" s="70"/>
      <c r="N11" s="70"/>
      <c r="O11" s="70"/>
      <c r="P11" s="71"/>
      <c r="Q11" s="72"/>
    </row>
    <row r="12" spans="1:17" x14ac:dyDescent="0.3">
      <c r="A12" s="73" t="s">
        <v>27</v>
      </c>
      <c r="B12" s="74"/>
      <c r="C12" s="74"/>
      <c r="D12" s="75">
        <f>AVERAGE(D8:D10)</f>
        <v>4.3727666666666662</v>
      </c>
      <c r="E12" s="74"/>
      <c r="F12" s="75">
        <f>AVERAGE(F8:F10)</f>
        <v>3.2204000000000002</v>
      </c>
      <c r="G12" s="74"/>
      <c r="H12" s="75">
        <f>AVERAGE(H8:H10)</f>
        <v>10.915733333333334</v>
      </c>
      <c r="I12" s="74"/>
      <c r="J12" s="75">
        <f>AVERAGE(J8:J10)</f>
        <v>28.242333333333335</v>
      </c>
      <c r="K12" s="74"/>
      <c r="L12" s="75">
        <f>AVERAGE(L8:L10)</f>
        <v>-0.94394999999999984</v>
      </c>
      <c r="M12" s="74"/>
      <c r="N12" s="75">
        <f>AVERAGE(N8:N10)</f>
        <v>7.0062999999999995</v>
      </c>
      <c r="O12" s="74"/>
      <c r="P12" s="75">
        <f>AVERAGE(P8:P10)</f>
        <v>11.496799999999999</v>
      </c>
      <c r="Q12" s="76"/>
    </row>
    <row r="13" spans="1:17" x14ac:dyDescent="0.3">
      <c r="A13" s="73" t="s">
        <v>28</v>
      </c>
      <c r="B13" s="74"/>
      <c r="C13" s="74"/>
      <c r="D13" s="75">
        <f>MIN(D8:D10)</f>
        <v>3.9289000000000001</v>
      </c>
      <c r="E13" s="74"/>
      <c r="F13" s="75">
        <f>MIN(F8:F10)</f>
        <v>2.7498</v>
      </c>
      <c r="G13" s="74"/>
      <c r="H13" s="75">
        <f>MIN(H8:H10)</f>
        <v>7.5507999999999997</v>
      </c>
      <c r="I13" s="74"/>
      <c r="J13" s="75">
        <f>MIN(J8:J10)</f>
        <v>19.849</v>
      </c>
      <c r="K13" s="74"/>
      <c r="L13" s="75">
        <f>MIN(L8:L10)</f>
        <v>-5.0157999999999996</v>
      </c>
      <c r="M13" s="74"/>
      <c r="N13" s="75">
        <f>MIN(N8:N10)</f>
        <v>2.9125000000000001</v>
      </c>
      <c r="O13" s="74"/>
      <c r="P13" s="75">
        <f>MIN(P8:P10)</f>
        <v>9.4865999999999993</v>
      </c>
      <c r="Q13" s="76"/>
    </row>
    <row r="14" spans="1:17" ht="15" thickBot="1" x14ac:dyDescent="0.35">
      <c r="A14" s="77" t="s">
        <v>29</v>
      </c>
      <c r="B14" s="78"/>
      <c r="C14" s="78"/>
      <c r="D14" s="79">
        <f>MAX(D8:D10)</f>
        <v>4.8132000000000001</v>
      </c>
      <c r="E14" s="78"/>
      <c r="F14" s="79">
        <f>MAX(F8:F10)</f>
        <v>3.6381000000000001</v>
      </c>
      <c r="G14" s="78"/>
      <c r="H14" s="79">
        <f>MAX(H8:H10)</f>
        <v>13.8071</v>
      </c>
      <c r="I14" s="78"/>
      <c r="J14" s="79">
        <f>MAX(J8:J10)</f>
        <v>33.930700000000002</v>
      </c>
      <c r="K14" s="78"/>
      <c r="L14" s="79">
        <f>MAX(L8:L10)</f>
        <v>3.1278999999999999</v>
      </c>
      <c r="M14" s="78"/>
      <c r="N14" s="79">
        <f>MAX(N8:N10)</f>
        <v>11.100099999999999</v>
      </c>
      <c r="O14" s="78"/>
      <c r="P14" s="79">
        <f>MAX(P8:P10)</f>
        <v>13.9038</v>
      </c>
      <c r="Q14" s="80"/>
    </row>
    <row r="15" spans="1:17" x14ac:dyDescent="0.3">
      <c r="A15" s="112" t="s">
        <v>433</v>
      </c>
    </row>
    <row r="16" spans="1:17" x14ac:dyDescent="0.3">
      <c r="A16" s="14" t="s">
        <v>340</v>
      </c>
    </row>
  </sheetData>
  <sheetProtection algorithmName="SHA-512" hashValue="YSu4goGaynS4HiOVg8fKgcnv0Wh+Vbchn5n6PlcTx04n/G7ImMGZT5a9QShYtaQCEdfEy/YLa31E4WlXoCG49w==" saltValue="ES8qKBI8v5lJYs+vYAPXaQ==" spinCount="100000" sheet="1" objects="1" scenarios="1"/>
  <mergeCells count="16">
    <mergeCell ref="N5:O5"/>
    <mergeCell ref="P5:Q5"/>
    <mergeCell ref="J3:K3"/>
    <mergeCell ref="B5:B6"/>
    <mergeCell ref="C5:C6"/>
    <mergeCell ref="A2:A3"/>
    <mergeCell ref="L5:M5"/>
    <mergeCell ref="B3:B4"/>
    <mergeCell ref="C3:C4"/>
    <mergeCell ref="D3:E3"/>
    <mergeCell ref="F3:G3"/>
    <mergeCell ref="H3:I3"/>
    <mergeCell ref="D5:E5"/>
    <mergeCell ref="F5:G5"/>
    <mergeCell ref="H5:I5"/>
    <mergeCell ref="J5:K5"/>
  </mergeCells>
  <hyperlinks>
    <hyperlink ref="A2" location="Index!A1" display="Back To Index" xr:uid="{00000000-0004-0000-0600-000000000000}"/>
  </hyperlink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D60A1C-F6F2-47E1-82E3-1E7C51D4633F}">
  <sheetPr codeName="Sheet45"/>
  <dimension ref="A1:S3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441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8" t="s">
        <v>347</v>
      </c>
    </row>
    <row r="3" spans="1:19" ht="15" thickBot="1" x14ac:dyDescent="0.35">
      <c r="A3" s="149"/>
    </row>
    <row r="4" spans="1:19" ht="15" thickBot="1" x14ac:dyDescent="0.35"/>
    <row r="5" spans="1:19" x14ac:dyDescent="0.3">
      <c r="A5" s="29" t="s">
        <v>1682</v>
      </c>
      <c r="B5" s="146" t="s">
        <v>8</v>
      </c>
      <c r="C5" s="146" t="s">
        <v>9</v>
      </c>
      <c r="D5" s="152" t="s">
        <v>48</v>
      </c>
      <c r="E5" s="152"/>
      <c r="F5" s="152" t="s">
        <v>1</v>
      </c>
      <c r="G5" s="152"/>
      <c r="H5" s="152" t="s">
        <v>2</v>
      </c>
      <c r="I5" s="152"/>
      <c r="J5" s="152" t="s">
        <v>3</v>
      </c>
      <c r="K5" s="152"/>
      <c r="L5" s="152" t="s">
        <v>4</v>
      </c>
      <c r="M5" s="152"/>
      <c r="N5" s="152" t="s">
        <v>382</v>
      </c>
      <c r="O5" s="152"/>
      <c r="P5" s="152" t="s">
        <v>5</v>
      </c>
      <c r="Q5" s="152"/>
      <c r="R5" s="152" t="s">
        <v>46</v>
      </c>
      <c r="S5" s="155"/>
    </row>
    <row r="6" spans="1:19" x14ac:dyDescent="0.3">
      <c r="A6" s="17" t="s">
        <v>7</v>
      </c>
      <c r="B6" s="147"/>
      <c r="C6" s="147"/>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1476</v>
      </c>
      <c r="B8" s="64">
        <f>VLOOKUP($A8,'Return Data'!$B$7:$R$2700,3,0)</f>
        <v>44118</v>
      </c>
      <c r="C8" s="65">
        <f>VLOOKUP($A8,'Return Data'!$B$7:$R$2700,4,0)</f>
        <v>37.664400000000001</v>
      </c>
      <c r="D8" s="65">
        <f>VLOOKUP($A8,'Return Data'!$B$7:$R$2700,9,0)</f>
        <v>15.2881</v>
      </c>
      <c r="E8" s="66">
        <f t="shared" ref="E8:E33" si="0">RANK(D8,D$8:D$33,0)</f>
        <v>5</v>
      </c>
      <c r="F8" s="65">
        <f>VLOOKUP($A8,'Return Data'!$B$7:$R$2700,10,0)</f>
        <v>11.738799999999999</v>
      </c>
      <c r="G8" s="66">
        <f t="shared" ref="G8:G33" si="1">RANK(F8,F$8:F$33,0)</f>
        <v>1</v>
      </c>
      <c r="H8" s="65">
        <f>VLOOKUP($A8,'Return Data'!$B$7:$R$2700,11,0)</f>
        <v>18.426100000000002</v>
      </c>
      <c r="I8" s="66">
        <f t="shared" ref="I8:I33" si="2">RANK(H8,H$8:H$33,0)</f>
        <v>1</v>
      </c>
      <c r="J8" s="65">
        <f>VLOOKUP($A8,'Return Data'!$B$7:$R$2700,12,0)</f>
        <v>12.757899999999999</v>
      </c>
      <c r="K8" s="66">
        <f t="shared" ref="K8:K33" si="3">RANK(J8,J$8:J$33,0)</f>
        <v>1</v>
      </c>
      <c r="L8" s="65">
        <f>VLOOKUP($A8,'Return Data'!$B$7:$R$2700,13,0)</f>
        <v>11.276400000000001</v>
      </c>
      <c r="M8" s="66">
        <f t="shared" ref="M8:M33" si="4">RANK(L8,L$8:L$33,0)</f>
        <v>5</v>
      </c>
      <c r="N8" s="65">
        <f>VLOOKUP($A8,'Return Data'!$B$7:$R$2700,17,0)</f>
        <v>10.9359</v>
      </c>
      <c r="O8" s="66">
        <f t="shared" ref="O8:O24" si="5">RANK(N8,N$8:N$33,0)</f>
        <v>5</v>
      </c>
      <c r="P8" s="65">
        <f>VLOOKUP($A8,'Return Data'!$B$7:$R$2700,14,0)</f>
        <v>8.9572000000000003</v>
      </c>
      <c r="Q8" s="66">
        <f t="shared" ref="Q8:Q24" si="6">RANK(P8,P$8:P$33,0)</f>
        <v>5</v>
      </c>
      <c r="R8" s="65">
        <f>VLOOKUP($A8,'Return Data'!$B$7:$R$2700,16,0)</f>
        <v>9.7841000000000005</v>
      </c>
      <c r="S8" s="67">
        <f t="shared" ref="S8:S33" si="7">RANK(R8,R$8:R$33,0)</f>
        <v>2</v>
      </c>
    </row>
    <row r="9" spans="1:19" x14ac:dyDescent="0.3">
      <c r="A9" s="82" t="s">
        <v>1477</v>
      </c>
      <c r="B9" s="64">
        <f>VLOOKUP($A9,'Return Data'!$B$7:$R$2700,3,0)</f>
        <v>44118</v>
      </c>
      <c r="C9" s="65">
        <f>VLOOKUP($A9,'Return Data'!$B$7:$R$2700,4,0)</f>
        <v>24.921700000000001</v>
      </c>
      <c r="D9" s="65">
        <f>VLOOKUP($A9,'Return Data'!$B$7:$R$2700,9,0)</f>
        <v>13.2758</v>
      </c>
      <c r="E9" s="66">
        <f t="shared" si="0"/>
        <v>19</v>
      </c>
      <c r="F9" s="65">
        <f>VLOOKUP($A9,'Return Data'!$B$7:$R$2700,10,0)</f>
        <v>6.5636999999999999</v>
      </c>
      <c r="G9" s="66">
        <f t="shared" si="1"/>
        <v>8</v>
      </c>
      <c r="H9" s="65">
        <f>VLOOKUP($A9,'Return Data'!$B$7:$R$2700,11,0)</f>
        <v>14.4451</v>
      </c>
      <c r="I9" s="66">
        <f t="shared" si="2"/>
        <v>10</v>
      </c>
      <c r="J9" s="65">
        <f>VLOOKUP($A9,'Return Data'!$B$7:$R$2700,12,0)</f>
        <v>11.8453</v>
      </c>
      <c r="K9" s="66">
        <f t="shared" si="3"/>
        <v>6</v>
      </c>
      <c r="L9" s="65">
        <f>VLOOKUP($A9,'Return Data'!$B$7:$R$2700,13,0)</f>
        <v>11.2774</v>
      </c>
      <c r="M9" s="66">
        <f t="shared" si="4"/>
        <v>4</v>
      </c>
      <c r="N9" s="65">
        <f>VLOOKUP($A9,'Return Data'!$B$7:$R$2700,17,0)</f>
        <v>11.072699999999999</v>
      </c>
      <c r="O9" s="66">
        <f t="shared" si="5"/>
        <v>3</v>
      </c>
      <c r="P9" s="65">
        <f>VLOOKUP($A9,'Return Data'!$B$7:$R$2700,14,0)</f>
        <v>9.0938999999999997</v>
      </c>
      <c r="Q9" s="66">
        <f t="shared" si="6"/>
        <v>1</v>
      </c>
      <c r="R9" s="65">
        <f>VLOOKUP($A9,'Return Data'!$B$7:$R$2700,16,0)</f>
        <v>9.2363999999999997</v>
      </c>
      <c r="S9" s="67">
        <f t="shared" si="7"/>
        <v>4</v>
      </c>
    </row>
    <row r="10" spans="1:19" x14ac:dyDescent="0.3">
      <c r="A10" s="82" t="s">
        <v>1480</v>
      </c>
      <c r="B10" s="64">
        <f>VLOOKUP($A10,'Return Data'!$B$7:$R$2700,3,0)</f>
        <v>44118</v>
      </c>
      <c r="C10" s="65">
        <f>VLOOKUP($A10,'Return Data'!$B$7:$R$2700,4,0)</f>
        <v>23.629300000000001</v>
      </c>
      <c r="D10" s="65">
        <f>VLOOKUP($A10,'Return Data'!$B$7:$R$2700,9,0)</f>
        <v>9.3864000000000001</v>
      </c>
      <c r="E10" s="66">
        <f t="shared" si="0"/>
        <v>25</v>
      </c>
      <c r="F10" s="65">
        <f>VLOOKUP($A10,'Return Data'!$B$7:$R$2700,10,0)</f>
        <v>7.2404000000000002</v>
      </c>
      <c r="G10" s="66">
        <f t="shared" si="1"/>
        <v>3</v>
      </c>
      <c r="H10" s="65">
        <f>VLOOKUP($A10,'Return Data'!$B$7:$R$2700,11,0)</f>
        <v>9.9804999999999993</v>
      </c>
      <c r="I10" s="66">
        <f t="shared" si="2"/>
        <v>22</v>
      </c>
      <c r="J10" s="65">
        <f>VLOOKUP($A10,'Return Data'!$B$7:$R$2700,12,0)</f>
        <v>8.9146000000000001</v>
      </c>
      <c r="K10" s="66">
        <f t="shared" si="3"/>
        <v>22</v>
      </c>
      <c r="L10" s="65">
        <f>VLOOKUP($A10,'Return Data'!$B$7:$R$2700,13,0)</f>
        <v>8.8960000000000008</v>
      </c>
      <c r="M10" s="66">
        <f t="shared" si="4"/>
        <v>20</v>
      </c>
      <c r="N10" s="65">
        <f>VLOOKUP($A10,'Return Data'!$B$7:$R$2700,17,0)</f>
        <v>9.4646000000000008</v>
      </c>
      <c r="O10" s="66">
        <f t="shared" si="5"/>
        <v>15</v>
      </c>
      <c r="P10" s="65">
        <f>VLOOKUP($A10,'Return Data'!$B$7:$R$2700,14,0)</f>
        <v>8.4984000000000002</v>
      </c>
      <c r="Q10" s="66">
        <f t="shared" si="6"/>
        <v>10</v>
      </c>
      <c r="R10" s="65">
        <f>VLOOKUP($A10,'Return Data'!$B$7:$R$2700,16,0)</f>
        <v>9.1024999999999991</v>
      </c>
      <c r="S10" s="67">
        <f t="shared" si="7"/>
        <v>6</v>
      </c>
    </row>
    <row r="11" spans="1:19" x14ac:dyDescent="0.3">
      <c r="A11" s="82" t="s">
        <v>1482</v>
      </c>
      <c r="B11" s="64">
        <f>VLOOKUP($A11,'Return Data'!$B$7:$R$2700,3,0)</f>
        <v>44118</v>
      </c>
      <c r="C11" s="65">
        <f>VLOOKUP($A11,'Return Data'!$B$7:$R$2700,4,0)</f>
        <v>25.296500000000002</v>
      </c>
      <c r="D11" s="65">
        <f>VLOOKUP($A11,'Return Data'!$B$7:$R$2700,9,0)</f>
        <v>17.158899999999999</v>
      </c>
      <c r="E11" s="66">
        <f t="shared" si="0"/>
        <v>2</v>
      </c>
      <c r="F11" s="65">
        <f>VLOOKUP($A11,'Return Data'!$B$7:$R$2700,10,0)</f>
        <v>6.8815999999999997</v>
      </c>
      <c r="G11" s="66">
        <f t="shared" si="1"/>
        <v>6</v>
      </c>
      <c r="H11" s="65">
        <f>VLOOKUP($A11,'Return Data'!$B$7:$R$2700,11,0)</f>
        <v>14.789199999999999</v>
      </c>
      <c r="I11" s="66">
        <f t="shared" si="2"/>
        <v>6</v>
      </c>
      <c r="J11" s="65">
        <f>VLOOKUP($A11,'Return Data'!$B$7:$R$2700,12,0)</f>
        <v>11.774800000000001</v>
      </c>
      <c r="K11" s="66">
        <f t="shared" si="3"/>
        <v>8</v>
      </c>
      <c r="L11" s="65">
        <f>VLOOKUP($A11,'Return Data'!$B$7:$R$2700,13,0)</f>
        <v>11.270200000000001</v>
      </c>
      <c r="M11" s="66">
        <f t="shared" si="4"/>
        <v>6</v>
      </c>
      <c r="N11" s="65">
        <f>VLOOKUP($A11,'Return Data'!$B$7:$R$2700,17,0)</f>
        <v>9.8385999999999996</v>
      </c>
      <c r="O11" s="66">
        <f t="shared" si="5"/>
        <v>14</v>
      </c>
      <c r="P11" s="65">
        <f>VLOOKUP($A11,'Return Data'!$B$7:$R$2700,14,0)</f>
        <v>8.3565000000000005</v>
      </c>
      <c r="Q11" s="66">
        <f t="shared" si="6"/>
        <v>13</v>
      </c>
      <c r="R11" s="65">
        <f>VLOOKUP($A11,'Return Data'!$B$7:$R$2700,16,0)</f>
        <v>8.7649000000000008</v>
      </c>
      <c r="S11" s="67">
        <f t="shared" si="7"/>
        <v>14</v>
      </c>
    </row>
    <row r="12" spans="1:19" x14ac:dyDescent="0.3">
      <c r="A12" s="82" t="s">
        <v>1483</v>
      </c>
      <c r="B12" s="64">
        <f>VLOOKUP($A12,'Return Data'!$B$7:$R$2700,3,0)</f>
        <v>44118</v>
      </c>
      <c r="C12" s="65">
        <f>VLOOKUP($A12,'Return Data'!$B$7:$R$2700,4,0)</f>
        <v>17.921700000000001</v>
      </c>
      <c r="D12" s="65">
        <f>VLOOKUP($A12,'Return Data'!$B$7:$R$2700,9,0)</f>
        <v>11.741400000000001</v>
      </c>
      <c r="E12" s="66">
        <f t="shared" si="0"/>
        <v>23</v>
      </c>
      <c r="F12" s="65">
        <f>VLOOKUP($A12,'Return Data'!$B$7:$R$2700,10,0)</f>
        <v>5.4600999999999997</v>
      </c>
      <c r="G12" s="66">
        <f t="shared" si="1"/>
        <v>14</v>
      </c>
      <c r="H12" s="65">
        <f>VLOOKUP($A12,'Return Data'!$B$7:$R$2700,11,0)</f>
        <v>-9.6258999999999997</v>
      </c>
      <c r="I12" s="66">
        <f t="shared" si="2"/>
        <v>26</v>
      </c>
      <c r="J12" s="65">
        <f>VLOOKUP($A12,'Return Data'!$B$7:$R$2700,12,0)</f>
        <v>-2.3483000000000001</v>
      </c>
      <c r="K12" s="66">
        <f t="shared" si="3"/>
        <v>25</v>
      </c>
      <c r="L12" s="65">
        <f>VLOOKUP($A12,'Return Data'!$B$7:$R$2700,13,0)</f>
        <v>0.63560000000000005</v>
      </c>
      <c r="M12" s="66">
        <f t="shared" si="4"/>
        <v>25</v>
      </c>
      <c r="N12" s="65">
        <f>VLOOKUP($A12,'Return Data'!$B$7:$R$2700,17,0)</f>
        <v>-6.4297000000000004</v>
      </c>
      <c r="O12" s="66">
        <f t="shared" si="5"/>
        <v>25</v>
      </c>
      <c r="P12" s="65">
        <f>VLOOKUP($A12,'Return Data'!$B$7:$R$2700,14,0)</f>
        <v>-2.6911</v>
      </c>
      <c r="Q12" s="66">
        <f t="shared" si="6"/>
        <v>24</v>
      </c>
      <c r="R12" s="65">
        <f>VLOOKUP($A12,'Return Data'!$B$7:$R$2700,16,0)</f>
        <v>4.6921999999999997</v>
      </c>
      <c r="S12" s="67">
        <f t="shared" si="7"/>
        <v>26</v>
      </c>
    </row>
    <row r="13" spans="1:19" x14ac:dyDescent="0.3">
      <c r="A13" s="82" t="s">
        <v>1485</v>
      </c>
      <c r="B13" s="64">
        <f>VLOOKUP($A13,'Return Data'!$B$7:$R$2700,3,0)</f>
        <v>44118</v>
      </c>
      <c r="C13" s="65">
        <f>VLOOKUP($A13,'Return Data'!$B$7:$R$2700,4,0)</f>
        <v>21.189599999999999</v>
      </c>
      <c r="D13" s="65">
        <f>VLOOKUP($A13,'Return Data'!$B$7:$R$2700,9,0)</f>
        <v>12.53</v>
      </c>
      <c r="E13" s="66">
        <f t="shared" si="0"/>
        <v>21</v>
      </c>
      <c r="F13" s="65">
        <f>VLOOKUP($A13,'Return Data'!$B$7:$R$2700,10,0)</f>
        <v>4.9592000000000001</v>
      </c>
      <c r="G13" s="66">
        <f t="shared" si="1"/>
        <v>20</v>
      </c>
      <c r="H13" s="65">
        <f>VLOOKUP($A13,'Return Data'!$B$7:$R$2700,11,0)</f>
        <v>12.7194</v>
      </c>
      <c r="I13" s="66">
        <f t="shared" si="2"/>
        <v>20</v>
      </c>
      <c r="J13" s="65">
        <f>VLOOKUP($A13,'Return Data'!$B$7:$R$2700,12,0)</f>
        <v>10.497299999999999</v>
      </c>
      <c r="K13" s="66">
        <f t="shared" si="3"/>
        <v>19</v>
      </c>
      <c r="L13" s="65">
        <f>VLOOKUP($A13,'Return Data'!$B$7:$R$2700,13,0)</f>
        <v>9.8155999999999999</v>
      </c>
      <c r="M13" s="66">
        <f t="shared" si="4"/>
        <v>17</v>
      </c>
      <c r="N13" s="65">
        <f>VLOOKUP($A13,'Return Data'!$B$7:$R$2700,17,0)</f>
        <v>9.9389000000000003</v>
      </c>
      <c r="O13" s="66">
        <f t="shared" si="5"/>
        <v>13</v>
      </c>
      <c r="P13" s="65">
        <f>VLOOKUP($A13,'Return Data'!$B$7:$R$2700,14,0)</f>
        <v>8.1255000000000006</v>
      </c>
      <c r="Q13" s="66">
        <f t="shared" si="6"/>
        <v>14</v>
      </c>
      <c r="R13" s="65">
        <f>VLOOKUP($A13,'Return Data'!$B$7:$R$2700,16,0)</f>
        <v>8.1722999999999999</v>
      </c>
      <c r="S13" s="67">
        <f t="shared" si="7"/>
        <v>18</v>
      </c>
    </row>
    <row r="14" spans="1:19" x14ac:dyDescent="0.3">
      <c r="A14" s="82" t="s">
        <v>1487</v>
      </c>
      <c r="B14" s="64">
        <f>VLOOKUP($A14,'Return Data'!$B$7:$R$2700,3,0)</f>
        <v>44118</v>
      </c>
      <c r="C14" s="65">
        <f>VLOOKUP($A14,'Return Data'!$B$7:$R$2700,4,0)</f>
        <v>38.241599999999998</v>
      </c>
      <c r="D14" s="65">
        <f>VLOOKUP($A14,'Return Data'!$B$7:$R$2700,9,0)</f>
        <v>16.870100000000001</v>
      </c>
      <c r="E14" s="66">
        <f t="shared" si="0"/>
        <v>3</v>
      </c>
      <c r="F14" s="65">
        <f>VLOOKUP($A14,'Return Data'!$B$7:$R$2700,10,0)</f>
        <v>6.2651000000000003</v>
      </c>
      <c r="G14" s="66">
        <f t="shared" si="1"/>
        <v>10</v>
      </c>
      <c r="H14" s="65">
        <f>VLOOKUP($A14,'Return Data'!$B$7:$R$2700,11,0)</f>
        <v>14.033300000000001</v>
      </c>
      <c r="I14" s="66">
        <f t="shared" si="2"/>
        <v>11</v>
      </c>
      <c r="J14" s="65">
        <f>VLOOKUP($A14,'Return Data'!$B$7:$R$2700,12,0)</f>
        <v>11.1347</v>
      </c>
      <c r="K14" s="66">
        <f t="shared" si="3"/>
        <v>14</v>
      </c>
      <c r="L14" s="65">
        <f>VLOOKUP($A14,'Return Data'!$B$7:$R$2700,13,0)</f>
        <v>10.4232</v>
      </c>
      <c r="M14" s="66">
        <f t="shared" si="4"/>
        <v>15</v>
      </c>
      <c r="N14" s="65">
        <f>VLOOKUP($A14,'Return Data'!$B$7:$R$2700,17,0)</f>
        <v>10.586</v>
      </c>
      <c r="O14" s="66">
        <f t="shared" si="5"/>
        <v>9</v>
      </c>
      <c r="P14" s="65">
        <f>VLOOKUP($A14,'Return Data'!$B$7:$R$2700,14,0)</f>
        <v>8.42</v>
      </c>
      <c r="Q14" s="66">
        <f t="shared" si="6"/>
        <v>11</v>
      </c>
      <c r="R14" s="65">
        <f>VLOOKUP($A14,'Return Data'!$B$7:$R$2700,16,0)</f>
        <v>8.9859000000000009</v>
      </c>
      <c r="S14" s="67">
        <f t="shared" si="7"/>
        <v>11</v>
      </c>
    </row>
    <row r="15" spans="1:19" x14ac:dyDescent="0.3">
      <c r="A15" s="82" t="s">
        <v>1497</v>
      </c>
      <c r="B15" s="64">
        <f>VLOOKUP($A15,'Return Data'!$B$7:$R$2700,3,0)</f>
        <v>44118</v>
      </c>
      <c r="C15" s="65">
        <f>VLOOKUP($A15,'Return Data'!$B$7:$R$2700,4,0)</f>
        <v>3872.9029</v>
      </c>
      <c r="D15" s="65">
        <f>VLOOKUP($A15,'Return Data'!$B$7:$R$2700,9,0)</f>
        <v>22.2059</v>
      </c>
      <c r="E15" s="66">
        <f t="shared" si="0"/>
        <v>1</v>
      </c>
      <c r="F15" s="65">
        <f>VLOOKUP($A15,'Return Data'!$B$7:$R$2700,10,0)</f>
        <v>-13.3162</v>
      </c>
      <c r="G15" s="66">
        <f t="shared" si="1"/>
        <v>26</v>
      </c>
      <c r="H15" s="65">
        <f>VLOOKUP($A15,'Return Data'!$B$7:$R$2700,11,0)</f>
        <v>-7.9545000000000003</v>
      </c>
      <c r="I15" s="66">
        <f t="shared" si="2"/>
        <v>25</v>
      </c>
      <c r="J15" s="65">
        <f>VLOOKUP($A15,'Return Data'!$B$7:$R$2700,12,0)</f>
        <v>-13.885</v>
      </c>
      <c r="K15" s="66">
        <f t="shared" si="3"/>
        <v>26</v>
      </c>
      <c r="L15" s="65">
        <f>VLOOKUP($A15,'Return Data'!$B$7:$R$2700,13,0)</f>
        <v>-9.8030000000000008</v>
      </c>
      <c r="M15" s="66">
        <f t="shared" si="4"/>
        <v>26</v>
      </c>
      <c r="N15" s="65">
        <f>VLOOKUP($A15,'Return Data'!$B$7:$R$2700,17,0)</f>
        <v>-1.0095000000000001</v>
      </c>
      <c r="O15" s="66">
        <f t="shared" si="5"/>
        <v>24</v>
      </c>
      <c r="P15" s="65">
        <f>VLOOKUP($A15,'Return Data'!$B$7:$R$2700,14,0)</f>
        <v>1.5</v>
      </c>
      <c r="Q15" s="66">
        <f t="shared" si="6"/>
        <v>23</v>
      </c>
      <c r="R15" s="65">
        <f>VLOOKUP($A15,'Return Data'!$B$7:$R$2700,16,0)</f>
        <v>6.8975999999999997</v>
      </c>
      <c r="S15" s="67">
        <f t="shared" si="7"/>
        <v>25</v>
      </c>
    </row>
    <row r="16" spans="1:19" x14ac:dyDescent="0.3">
      <c r="A16" s="82" t="s">
        <v>1499</v>
      </c>
      <c r="B16" s="64">
        <f>VLOOKUP($A16,'Return Data'!$B$7:$R$2700,3,0)</f>
        <v>44118</v>
      </c>
      <c r="C16" s="65">
        <f>VLOOKUP($A16,'Return Data'!$B$7:$R$2700,4,0)</f>
        <v>24.47</v>
      </c>
      <c r="D16" s="65">
        <f>VLOOKUP($A16,'Return Data'!$B$7:$R$2700,9,0)</f>
        <v>14.8874</v>
      </c>
      <c r="E16" s="66">
        <f t="shared" si="0"/>
        <v>8</v>
      </c>
      <c r="F16" s="65">
        <f>VLOOKUP($A16,'Return Data'!$B$7:$R$2700,10,0)</f>
        <v>7.125</v>
      </c>
      <c r="G16" s="66">
        <f t="shared" si="1"/>
        <v>4</v>
      </c>
      <c r="H16" s="65">
        <f>VLOOKUP($A16,'Return Data'!$B$7:$R$2700,11,0)</f>
        <v>15.7081</v>
      </c>
      <c r="I16" s="66">
        <f t="shared" si="2"/>
        <v>3</v>
      </c>
      <c r="J16" s="65">
        <f>VLOOKUP($A16,'Return Data'!$B$7:$R$2700,12,0)</f>
        <v>12.2881</v>
      </c>
      <c r="K16" s="66">
        <f t="shared" si="3"/>
        <v>3</v>
      </c>
      <c r="L16" s="65">
        <f>VLOOKUP($A16,'Return Data'!$B$7:$R$2700,13,0)</f>
        <v>11.606999999999999</v>
      </c>
      <c r="M16" s="66">
        <f t="shared" si="4"/>
        <v>2</v>
      </c>
      <c r="N16" s="65">
        <f>VLOOKUP($A16,'Return Data'!$B$7:$R$2700,17,0)</f>
        <v>10.9176</v>
      </c>
      <c r="O16" s="66">
        <f t="shared" si="5"/>
        <v>6</v>
      </c>
      <c r="P16" s="65">
        <f>VLOOKUP($A16,'Return Data'!$B$7:$R$2700,14,0)</f>
        <v>9.0772999999999993</v>
      </c>
      <c r="Q16" s="66">
        <f t="shared" si="6"/>
        <v>2</v>
      </c>
      <c r="R16" s="65">
        <f>VLOOKUP($A16,'Return Data'!$B$7:$R$2700,16,0)</f>
        <v>9.0654000000000003</v>
      </c>
      <c r="S16" s="67">
        <f t="shared" si="7"/>
        <v>7</v>
      </c>
    </row>
    <row r="17" spans="1:19" x14ac:dyDescent="0.3">
      <c r="A17" s="82" t="s">
        <v>1501</v>
      </c>
      <c r="B17" s="64">
        <f>VLOOKUP($A17,'Return Data'!$B$7:$R$2700,3,0)</f>
        <v>44118</v>
      </c>
      <c r="C17" s="65">
        <f>VLOOKUP($A17,'Return Data'!$B$7:$R$2700,4,0)</f>
        <v>32.867699999999999</v>
      </c>
      <c r="D17" s="65">
        <f>VLOOKUP($A17,'Return Data'!$B$7:$R$2700,9,0)</f>
        <v>12.184699999999999</v>
      </c>
      <c r="E17" s="66">
        <f t="shared" si="0"/>
        <v>22</v>
      </c>
      <c r="F17" s="65">
        <f>VLOOKUP($A17,'Return Data'!$B$7:$R$2700,10,0)</f>
        <v>3.9264999999999999</v>
      </c>
      <c r="G17" s="66">
        <f t="shared" si="1"/>
        <v>25</v>
      </c>
      <c r="H17" s="65">
        <f>VLOOKUP($A17,'Return Data'!$B$7:$R$2700,11,0)</f>
        <v>6.4406999999999996</v>
      </c>
      <c r="I17" s="66">
        <f t="shared" si="2"/>
        <v>24</v>
      </c>
      <c r="J17" s="65">
        <f>VLOOKUP($A17,'Return Data'!$B$7:$R$2700,12,0)</f>
        <v>6.4851000000000001</v>
      </c>
      <c r="K17" s="66">
        <f t="shared" si="3"/>
        <v>24</v>
      </c>
      <c r="L17" s="65">
        <f>VLOOKUP($A17,'Return Data'!$B$7:$R$2700,13,0)</f>
        <v>6.7263999999999999</v>
      </c>
      <c r="M17" s="66">
        <f t="shared" si="4"/>
        <v>23</v>
      </c>
      <c r="N17" s="65">
        <f>VLOOKUP($A17,'Return Data'!$B$7:$R$2700,17,0)</f>
        <v>3.8109999999999999</v>
      </c>
      <c r="O17" s="66">
        <f t="shared" si="5"/>
        <v>21</v>
      </c>
      <c r="P17" s="65">
        <f>VLOOKUP($A17,'Return Data'!$B$7:$R$2700,14,0)</f>
        <v>4.1311999999999998</v>
      </c>
      <c r="Q17" s="66">
        <f t="shared" si="6"/>
        <v>21</v>
      </c>
      <c r="R17" s="65">
        <f>VLOOKUP($A17,'Return Data'!$B$7:$R$2700,16,0)</f>
        <v>7.1102999999999996</v>
      </c>
      <c r="S17" s="67">
        <f t="shared" si="7"/>
        <v>24</v>
      </c>
    </row>
    <row r="18" spans="1:19" x14ac:dyDescent="0.3">
      <c r="A18" s="82" t="s">
        <v>1503</v>
      </c>
      <c r="B18" s="64">
        <f>VLOOKUP($A18,'Return Data'!$B$7:$R$2700,3,0)</f>
        <v>44118</v>
      </c>
      <c r="C18" s="65">
        <f>VLOOKUP($A18,'Return Data'!$B$7:$R$2700,4,0)</f>
        <v>47.5075</v>
      </c>
      <c r="D18" s="65">
        <f>VLOOKUP($A18,'Return Data'!$B$7:$R$2700,9,0)</f>
        <v>14.5861</v>
      </c>
      <c r="E18" s="66">
        <f t="shared" si="0"/>
        <v>13</v>
      </c>
      <c r="F18" s="65">
        <f>VLOOKUP($A18,'Return Data'!$B$7:$R$2700,10,0)</f>
        <v>7.0183</v>
      </c>
      <c r="G18" s="66">
        <f t="shared" si="1"/>
        <v>5</v>
      </c>
      <c r="H18" s="65">
        <f>VLOOKUP($A18,'Return Data'!$B$7:$R$2700,11,0)</f>
        <v>15.7057</v>
      </c>
      <c r="I18" s="66">
        <f t="shared" si="2"/>
        <v>4</v>
      </c>
      <c r="J18" s="65">
        <f>VLOOKUP($A18,'Return Data'!$B$7:$R$2700,12,0)</f>
        <v>12.3546</v>
      </c>
      <c r="K18" s="66">
        <f t="shared" si="3"/>
        <v>2</v>
      </c>
      <c r="L18" s="65">
        <f>VLOOKUP($A18,'Return Data'!$B$7:$R$2700,13,0)</f>
        <v>11.773199999999999</v>
      </c>
      <c r="M18" s="66">
        <f t="shared" si="4"/>
        <v>1</v>
      </c>
      <c r="N18" s="65">
        <f>VLOOKUP($A18,'Return Data'!$B$7:$R$2700,17,0)</f>
        <v>11.1953</v>
      </c>
      <c r="O18" s="66">
        <f t="shared" si="5"/>
        <v>1</v>
      </c>
      <c r="P18" s="65">
        <f>VLOOKUP($A18,'Return Data'!$B$7:$R$2700,14,0)</f>
        <v>9.0391999999999992</v>
      </c>
      <c r="Q18" s="66">
        <f t="shared" si="6"/>
        <v>4</v>
      </c>
      <c r="R18" s="65">
        <f>VLOOKUP($A18,'Return Data'!$B$7:$R$2700,16,0)</f>
        <v>9.4951000000000008</v>
      </c>
      <c r="S18" s="67">
        <f t="shared" si="7"/>
        <v>3</v>
      </c>
    </row>
    <row r="19" spans="1:19" x14ac:dyDescent="0.3">
      <c r="A19" s="82" t="s">
        <v>1505</v>
      </c>
      <c r="B19" s="64">
        <f>VLOOKUP($A19,'Return Data'!$B$7:$R$2700,3,0)</f>
        <v>44118</v>
      </c>
      <c r="C19" s="65">
        <f>VLOOKUP($A19,'Return Data'!$B$7:$R$2700,4,0)</f>
        <v>20.960599999999999</v>
      </c>
      <c r="D19" s="65">
        <f>VLOOKUP($A19,'Return Data'!$B$7:$R$2700,9,0)</f>
        <v>7.9516</v>
      </c>
      <c r="E19" s="66">
        <f t="shared" si="0"/>
        <v>26</v>
      </c>
      <c r="F19" s="65">
        <f>VLOOKUP($A19,'Return Data'!$B$7:$R$2700,10,0)</f>
        <v>8.7163000000000004</v>
      </c>
      <c r="G19" s="66">
        <f t="shared" si="1"/>
        <v>2</v>
      </c>
      <c r="H19" s="65">
        <f>VLOOKUP($A19,'Return Data'!$B$7:$R$2700,11,0)</f>
        <v>16.154299999999999</v>
      </c>
      <c r="I19" s="66">
        <f t="shared" si="2"/>
        <v>2</v>
      </c>
      <c r="J19" s="65">
        <f>VLOOKUP($A19,'Return Data'!$B$7:$R$2700,12,0)</f>
        <v>11.346399999999999</v>
      </c>
      <c r="K19" s="66">
        <f t="shared" si="3"/>
        <v>11</v>
      </c>
      <c r="L19" s="65">
        <f>VLOOKUP($A19,'Return Data'!$B$7:$R$2700,13,0)</f>
        <v>7.7255000000000003</v>
      </c>
      <c r="M19" s="66">
        <f t="shared" si="4"/>
        <v>22</v>
      </c>
      <c r="N19" s="65">
        <f>VLOOKUP($A19,'Return Data'!$B$7:$R$2700,17,0)</f>
        <v>6.0782999999999996</v>
      </c>
      <c r="O19" s="66">
        <f t="shared" si="5"/>
        <v>18</v>
      </c>
      <c r="P19" s="65">
        <f>VLOOKUP($A19,'Return Data'!$B$7:$R$2700,14,0)</f>
        <v>6.0202999999999998</v>
      </c>
      <c r="Q19" s="66">
        <f t="shared" si="6"/>
        <v>17</v>
      </c>
      <c r="R19" s="65">
        <f>VLOOKUP($A19,'Return Data'!$B$7:$R$2700,16,0)</f>
        <v>7.7161</v>
      </c>
      <c r="S19" s="67">
        <f t="shared" si="7"/>
        <v>20</v>
      </c>
    </row>
    <row r="20" spans="1:19" x14ac:dyDescent="0.3">
      <c r="A20" s="82" t="s">
        <v>1506</v>
      </c>
      <c r="B20" s="64">
        <f>VLOOKUP($A20,'Return Data'!$B$7:$R$2700,3,0)</f>
        <v>44118</v>
      </c>
      <c r="C20" s="65">
        <f>VLOOKUP($A20,'Return Data'!$B$7:$R$2700,4,0)</f>
        <v>46.156199999999998</v>
      </c>
      <c r="D20" s="65">
        <f>VLOOKUP($A20,'Return Data'!$B$7:$R$2700,9,0)</f>
        <v>13.666499999999999</v>
      </c>
      <c r="E20" s="66">
        <f t="shared" si="0"/>
        <v>17</v>
      </c>
      <c r="F20" s="65">
        <f>VLOOKUP($A20,'Return Data'!$B$7:$R$2700,10,0)</f>
        <v>6.4226000000000001</v>
      </c>
      <c r="G20" s="66">
        <f t="shared" si="1"/>
        <v>9</v>
      </c>
      <c r="H20" s="65">
        <f>VLOOKUP($A20,'Return Data'!$B$7:$R$2700,11,0)</f>
        <v>13.8969</v>
      </c>
      <c r="I20" s="66">
        <f t="shared" si="2"/>
        <v>15</v>
      </c>
      <c r="J20" s="65">
        <f>VLOOKUP($A20,'Return Data'!$B$7:$R$2700,12,0)</f>
        <v>11.434799999999999</v>
      </c>
      <c r="K20" s="66">
        <f t="shared" si="3"/>
        <v>10</v>
      </c>
      <c r="L20" s="65">
        <f>VLOOKUP($A20,'Return Data'!$B$7:$R$2700,13,0)</f>
        <v>10.773999999999999</v>
      </c>
      <c r="M20" s="66">
        <f t="shared" si="4"/>
        <v>9</v>
      </c>
      <c r="N20" s="65">
        <f>VLOOKUP($A20,'Return Data'!$B$7:$R$2700,17,0)</f>
        <v>10.998699999999999</v>
      </c>
      <c r="O20" s="66">
        <f t="shared" si="5"/>
        <v>4</v>
      </c>
      <c r="P20" s="65">
        <f>VLOOKUP($A20,'Return Data'!$B$7:$R$2700,14,0)</f>
        <v>8.8765999999999998</v>
      </c>
      <c r="Q20" s="66">
        <f t="shared" si="6"/>
        <v>6</v>
      </c>
      <c r="R20" s="65">
        <f>VLOOKUP($A20,'Return Data'!$B$7:$R$2700,16,0)</f>
        <v>9.0106000000000002</v>
      </c>
      <c r="S20" s="67">
        <f t="shared" si="7"/>
        <v>9</v>
      </c>
    </row>
    <row r="21" spans="1:19" x14ac:dyDescent="0.3">
      <c r="A21" s="82" t="s">
        <v>1509</v>
      </c>
      <c r="B21" s="64">
        <f>VLOOKUP($A21,'Return Data'!$B$7:$R$2700,3,0)</f>
        <v>44118</v>
      </c>
      <c r="C21" s="65">
        <f>VLOOKUP($A21,'Return Data'!$B$7:$R$2700,4,0)</f>
        <v>1817.1609000000001</v>
      </c>
      <c r="D21" s="65">
        <f>VLOOKUP($A21,'Return Data'!$B$7:$R$2700,9,0)</f>
        <v>14.571400000000001</v>
      </c>
      <c r="E21" s="66">
        <f t="shared" si="0"/>
        <v>14</v>
      </c>
      <c r="F21" s="65">
        <f>VLOOKUP($A21,'Return Data'!$B$7:$R$2700,10,0)</f>
        <v>4.8940000000000001</v>
      </c>
      <c r="G21" s="66">
        <f t="shared" si="1"/>
        <v>21</v>
      </c>
      <c r="H21" s="65">
        <f>VLOOKUP($A21,'Return Data'!$B$7:$R$2700,11,0)</f>
        <v>8.9367000000000001</v>
      </c>
      <c r="I21" s="66">
        <f t="shared" si="2"/>
        <v>23</v>
      </c>
      <c r="J21" s="65">
        <f>VLOOKUP($A21,'Return Data'!$B$7:$R$2700,12,0)</f>
        <v>8.0122999999999998</v>
      </c>
      <c r="K21" s="66">
        <f t="shared" si="3"/>
        <v>23</v>
      </c>
      <c r="L21" s="65">
        <f>VLOOKUP($A21,'Return Data'!$B$7:$R$2700,13,0)</f>
        <v>6.4824000000000002</v>
      </c>
      <c r="M21" s="66">
        <f t="shared" si="4"/>
        <v>24</v>
      </c>
      <c r="N21" s="65">
        <f>VLOOKUP($A21,'Return Data'!$B$7:$R$2700,17,0)</f>
        <v>7.4550000000000001</v>
      </c>
      <c r="O21" s="66">
        <f t="shared" si="5"/>
        <v>17</v>
      </c>
      <c r="P21" s="65">
        <f>VLOOKUP($A21,'Return Data'!$B$7:$R$2700,14,0)</f>
        <v>7.1776</v>
      </c>
      <c r="Q21" s="66">
        <f t="shared" si="6"/>
        <v>15</v>
      </c>
      <c r="R21" s="65">
        <f>VLOOKUP($A21,'Return Data'!$B$7:$R$2700,16,0)</f>
        <v>8.7611000000000008</v>
      </c>
      <c r="S21" s="67">
        <f t="shared" si="7"/>
        <v>15</v>
      </c>
    </row>
    <row r="22" spans="1:19" x14ac:dyDescent="0.3">
      <c r="A22" s="82" t="s">
        <v>1511</v>
      </c>
      <c r="B22" s="64">
        <f>VLOOKUP($A22,'Return Data'!$B$7:$R$2700,3,0)</f>
        <v>44118</v>
      </c>
      <c r="C22" s="65">
        <f>VLOOKUP($A22,'Return Data'!$B$7:$R$2700,4,0)</f>
        <v>2983.7489999999998</v>
      </c>
      <c r="D22" s="65">
        <f>VLOOKUP($A22,'Return Data'!$B$7:$R$2700,9,0)</f>
        <v>13.9625</v>
      </c>
      <c r="E22" s="66">
        <f t="shared" si="0"/>
        <v>16</v>
      </c>
      <c r="F22" s="65">
        <f>VLOOKUP($A22,'Return Data'!$B$7:$R$2700,10,0)</f>
        <v>4.2468000000000004</v>
      </c>
      <c r="G22" s="66">
        <f t="shared" si="1"/>
        <v>24</v>
      </c>
      <c r="H22" s="65">
        <f>VLOOKUP($A22,'Return Data'!$B$7:$R$2700,11,0)</f>
        <v>13.954000000000001</v>
      </c>
      <c r="I22" s="66">
        <f t="shared" si="2"/>
        <v>12</v>
      </c>
      <c r="J22" s="65">
        <f>VLOOKUP($A22,'Return Data'!$B$7:$R$2700,12,0)</f>
        <v>11.291499999999999</v>
      </c>
      <c r="K22" s="66">
        <f t="shared" si="3"/>
        <v>12</v>
      </c>
      <c r="L22" s="65">
        <f>VLOOKUP($A22,'Return Data'!$B$7:$R$2700,13,0)</f>
        <v>10.529</v>
      </c>
      <c r="M22" s="66">
        <f t="shared" si="4"/>
        <v>11</v>
      </c>
      <c r="N22" s="65">
        <f>VLOOKUP($A22,'Return Data'!$B$7:$R$2700,17,0)</f>
        <v>10.7502</v>
      </c>
      <c r="O22" s="66">
        <f t="shared" si="5"/>
        <v>7</v>
      </c>
      <c r="P22" s="65">
        <f>VLOOKUP($A22,'Return Data'!$B$7:$R$2700,14,0)</f>
        <v>8.5701000000000001</v>
      </c>
      <c r="Q22" s="66">
        <f t="shared" si="6"/>
        <v>9</v>
      </c>
      <c r="R22" s="65">
        <f>VLOOKUP($A22,'Return Data'!$B$7:$R$2700,16,0)</f>
        <v>8.6622000000000003</v>
      </c>
      <c r="S22" s="67">
        <f t="shared" si="7"/>
        <v>16</v>
      </c>
    </row>
    <row r="23" spans="1:19" x14ac:dyDescent="0.3">
      <c r="A23" s="82" t="s">
        <v>1515</v>
      </c>
      <c r="B23" s="64">
        <f>VLOOKUP($A23,'Return Data'!$B$7:$R$2700,3,0)</f>
        <v>44118</v>
      </c>
      <c r="C23" s="65">
        <f>VLOOKUP($A23,'Return Data'!$B$7:$R$2700,4,0)</f>
        <v>42.766800000000003</v>
      </c>
      <c r="D23" s="65">
        <f>VLOOKUP($A23,'Return Data'!$B$7:$R$2700,9,0)</f>
        <v>14.6432</v>
      </c>
      <c r="E23" s="66">
        <f t="shared" si="0"/>
        <v>12</v>
      </c>
      <c r="F23" s="65">
        <f>VLOOKUP($A23,'Return Data'!$B$7:$R$2700,10,0)</f>
        <v>6.0541</v>
      </c>
      <c r="G23" s="66">
        <f t="shared" si="1"/>
        <v>13</v>
      </c>
      <c r="H23" s="65">
        <f>VLOOKUP($A23,'Return Data'!$B$7:$R$2700,11,0)</f>
        <v>14.471500000000001</v>
      </c>
      <c r="I23" s="66">
        <f t="shared" si="2"/>
        <v>9</v>
      </c>
      <c r="J23" s="65">
        <f>VLOOKUP($A23,'Return Data'!$B$7:$R$2700,12,0)</f>
        <v>11.747400000000001</v>
      </c>
      <c r="K23" s="66">
        <f t="shared" si="3"/>
        <v>9</v>
      </c>
      <c r="L23" s="65">
        <f>VLOOKUP($A23,'Return Data'!$B$7:$R$2700,13,0)</f>
        <v>11.052</v>
      </c>
      <c r="M23" s="66">
        <f t="shared" si="4"/>
        <v>7</v>
      </c>
      <c r="N23" s="65">
        <f>VLOOKUP($A23,'Return Data'!$B$7:$R$2700,17,0)</f>
        <v>11.143800000000001</v>
      </c>
      <c r="O23" s="66">
        <f t="shared" si="5"/>
        <v>2</v>
      </c>
      <c r="P23" s="65">
        <f>VLOOKUP($A23,'Return Data'!$B$7:$R$2700,14,0)</f>
        <v>9.0733999999999995</v>
      </c>
      <c r="Q23" s="66">
        <f t="shared" si="6"/>
        <v>3</v>
      </c>
      <c r="R23" s="65">
        <f>VLOOKUP($A23,'Return Data'!$B$7:$R$2700,16,0)</f>
        <v>9.1359999999999992</v>
      </c>
      <c r="S23" s="67">
        <f t="shared" si="7"/>
        <v>5</v>
      </c>
    </row>
    <row r="24" spans="1:19" x14ac:dyDescent="0.3">
      <c r="A24" s="82" t="s">
        <v>1516</v>
      </c>
      <c r="B24" s="64">
        <f>VLOOKUP($A24,'Return Data'!$B$7:$R$2700,3,0)</f>
        <v>44118</v>
      </c>
      <c r="C24" s="65">
        <f>VLOOKUP($A24,'Return Data'!$B$7:$R$2700,4,0)</f>
        <v>21.333500000000001</v>
      </c>
      <c r="D24" s="65">
        <f>VLOOKUP($A24,'Return Data'!$B$7:$R$2700,9,0)</f>
        <v>14.707100000000001</v>
      </c>
      <c r="E24" s="66">
        <f t="shared" si="0"/>
        <v>11</v>
      </c>
      <c r="F24" s="65">
        <f>VLOOKUP($A24,'Return Data'!$B$7:$R$2700,10,0)</f>
        <v>4.8472</v>
      </c>
      <c r="G24" s="66">
        <f t="shared" si="1"/>
        <v>22</v>
      </c>
      <c r="H24" s="65">
        <f>VLOOKUP($A24,'Return Data'!$B$7:$R$2700,11,0)</f>
        <v>12.7197</v>
      </c>
      <c r="I24" s="66">
        <f t="shared" si="2"/>
        <v>19</v>
      </c>
      <c r="J24" s="65">
        <f>VLOOKUP($A24,'Return Data'!$B$7:$R$2700,12,0)</f>
        <v>11.111700000000001</v>
      </c>
      <c r="K24" s="66">
        <f t="shared" si="3"/>
        <v>15</v>
      </c>
      <c r="L24" s="65">
        <f>VLOOKUP($A24,'Return Data'!$B$7:$R$2700,13,0)</f>
        <v>10.395099999999999</v>
      </c>
      <c r="M24" s="66">
        <f t="shared" si="4"/>
        <v>16</v>
      </c>
      <c r="N24" s="65">
        <f>VLOOKUP($A24,'Return Data'!$B$7:$R$2700,17,0)</f>
        <v>10.5403</v>
      </c>
      <c r="O24" s="66">
        <f t="shared" si="5"/>
        <v>11</v>
      </c>
      <c r="P24" s="65">
        <f>VLOOKUP($A24,'Return Data'!$B$7:$R$2700,14,0)</f>
        <v>8.7001000000000008</v>
      </c>
      <c r="Q24" s="66">
        <f t="shared" si="6"/>
        <v>7</v>
      </c>
      <c r="R24" s="65">
        <f>VLOOKUP($A24,'Return Data'!$B$7:$R$2700,16,0)</f>
        <v>8.8635000000000002</v>
      </c>
      <c r="S24" s="67">
        <f t="shared" si="7"/>
        <v>13</v>
      </c>
    </row>
    <row r="25" spans="1:19" x14ac:dyDescent="0.3">
      <c r="A25" s="82" t="s">
        <v>1518</v>
      </c>
      <c r="B25" s="64">
        <f>VLOOKUP($A25,'Return Data'!$B$7:$R$2700,3,0)</f>
        <v>44118</v>
      </c>
      <c r="C25" s="65">
        <f>VLOOKUP($A25,'Return Data'!$B$7:$R$2700,4,0)</f>
        <v>11.828099999999999</v>
      </c>
      <c r="D25" s="65">
        <f>VLOOKUP($A25,'Return Data'!$B$7:$R$2700,9,0)</f>
        <v>14.836600000000001</v>
      </c>
      <c r="E25" s="66">
        <f t="shared" si="0"/>
        <v>10</v>
      </c>
      <c r="F25" s="65">
        <f>VLOOKUP($A25,'Return Data'!$B$7:$R$2700,10,0)</f>
        <v>5.3369</v>
      </c>
      <c r="G25" s="66">
        <f t="shared" si="1"/>
        <v>15</v>
      </c>
      <c r="H25" s="65">
        <f>VLOOKUP($A25,'Return Data'!$B$7:$R$2700,11,0)</f>
        <v>13.2026</v>
      </c>
      <c r="I25" s="66">
        <f t="shared" si="2"/>
        <v>18</v>
      </c>
      <c r="J25" s="65">
        <f>VLOOKUP($A25,'Return Data'!$B$7:$R$2700,12,0)</f>
        <v>10.4345</v>
      </c>
      <c r="K25" s="66">
        <f t="shared" si="3"/>
        <v>20</v>
      </c>
      <c r="L25" s="65">
        <f>VLOOKUP($A25,'Return Data'!$B$7:$R$2700,13,0)</f>
        <v>9.6819000000000006</v>
      </c>
      <c r="M25" s="66">
        <f t="shared" si="4"/>
        <v>18</v>
      </c>
      <c r="N25" s="65"/>
      <c r="O25" s="66"/>
      <c r="P25" s="65"/>
      <c r="Q25" s="66"/>
      <c r="R25" s="65">
        <f>VLOOKUP($A25,'Return Data'!$B$7:$R$2700,16,0)</f>
        <v>10.3714</v>
      </c>
      <c r="S25" s="67">
        <f t="shared" si="7"/>
        <v>1</v>
      </c>
    </row>
    <row r="26" spans="1:19" x14ac:dyDescent="0.3">
      <c r="A26" s="82" t="s">
        <v>1521</v>
      </c>
      <c r="B26" s="64">
        <f>VLOOKUP($A26,'Return Data'!$B$7:$R$2700,3,0)</f>
        <v>44118</v>
      </c>
      <c r="C26" s="65">
        <f>VLOOKUP($A26,'Return Data'!$B$7:$R$2700,4,0)</f>
        <v>12.4907</v>
      </c>
      <c r="D26" s="65">
        <f>VLOOKUP($A26,'Return Data'!$B$7:$R$2700,9,0)</f>
        <v>12.965</v>
      </c>
      <c r="E26" s="66">
        <f t="shared" si="0"/>
        <v>20</v>
      </c>
      <c r="F26" s="65">
        <f>VLOOKUP($A26,'Return Data'!$B$7:$R$2700,10,0)</f>
        <v>5.1806000000000001</v>
      </c>
      <c r="G26" s="66">
        <f t="shared" si="1"/>
        <v>17</v>
      </c>
      <c r="H26" s="65">
        <f>VLOOKUP($A26,'Return Data'!$B$7:$R$2700,11,0)</f>
        <v>12.198399999999999</v>
      </c>
      <c r="I26" s="66">
        <f t="shared" si="2"/>
        <v>21</v>
      </c>
      <c r="J26" s="65">
        <f>VLOOKUP($A26,'Return Data'!$B$7:$R$2700,12,0)</f>
        <v>10.3226</v>
      </c>
      <c r="K26" s="66">
        <f t="shared" si="3"/>
        <v>21</v>
      </c>
      <c r="L26" s="65">
        <f>VLOOKUP($A26,'Return Data'!$B$7:$R$2700,13,0)</f>
        <v>9.6431000000000004</v>
      </c>
      <c r="M26" s="66">
        <f t="shared" si="4"/>
        <v>19</v>
      </c>
      <c r="N26" s="65">
        <f>VLOOKUP($A26,'Return Data'!$B$7:$R$2700,17,0)</f>
        <v>10.2248</v>
      </c>
      <c r="O26" s="66">
        <f t="shared" ref="O26:O33" si="8">RANK(N26,N$8:N$33,0)</f>
        <v>12</v>
      </c>
      <c r="P26" s="65"/>
      <c r="Q26" s="66"/>
      <c r="R26" s="65">
        <f>VLOOKUP($A26,'Return Data'!$B$7:$R$2700,16,0)</f>
        <v>8.9895999999999994</v>
      </c>
      <c r="S26" s="67">
        <f t="shared" si="7"/>
        <v>10</v>
      </c>
    </row>
    <row r="27" spans="1:19" x14ac:dyDescent="0.3">
      <c r="A27" s="82" t="s">
        <v>1523</v>
      </c>
      <c r="B27" s="64">
        <f>VLOOKUP($A27,'Return Data'!$B$7:$R$2700,3,0)</f>
        <v>44118</v>
      </c>
      <c r="C27" s="65">
        <f>VLOOKUP($A27,'Return Data'!$B$7:$R$2700,4,0)</f>
        <v>42.002800000000001</v>
      </c>
      <c r="D27" s="65">
        <f>VLOOKUP($A27,'Return Data'!$B$7:$R$2700,9,0)</f>
        <v>14.8772</v>
      </c>
      <c r="E27" s="66">
        <f t="shared" si="0"/>
        <v>9</v>
      </c>
      <c r="F27" s="65">
        <f>VLOOKUP($A27,'Return Data'!$B$7:$R$2700,10,0)</f>
        <v>6.8627000000000002</v>
      </c>
      <c r="G27" s="66">
        <f t="shared" si="1"/>
        <v>7</v>
      </c>
      <c r="H27" s="65">
        <f>VLOOKUP($A27,'Return Data'!$B$7:$R$2700,11,0)</f>
        <v>13.254300000000001</v>
      </c>
      <c r="I27" s="66">
        <f t="shared" si="2"/>
        <v>17</v>
      </c>
      <c r="J27" s="65">
        <f>VLOOKUP($A27,'Return Data'!$B$7:$R$2700,12,0)</f>
        <v>10.915900000000001</v>
      </c>
      <c r="K27" s="66">
        <f t="shared" si="3"/>
        <v>17</v>
      </c>
      <c r="L27" s="65">
        <f>VLOOKUP($A27,'Return Data'!$B$7:$R$2700,13,0)</f>
        <v>10.432700000000001</v>
      </c>
      <c r="M27" s="66">
        <f t="shared" si="4"/>
        <v>14</v>
      </c>
      <c r="N27" s="65">
        <f>VLOOKUP($A27,'Return Data'!$B$7:$R$2700,17,0)</f>
        <v>10.656700000000001</v>
      </c>
      <c r="O27" s="66">
        <f t="shared" si="8"/>
        <v>8</v>
      </c>
      <c r="P27" s="65">
        <f>VLOOKUP($A27,'Return Data'!$B$7:$R$2700,14,0)</f>
        <v>8.3643000000000001</v>
      </c>
      <c r="Q27" s="66">
        <f t="shared" ref="Q27:Q33" si="9">RANK(P27,P$8:P$33,0)</f>
        <v>12</v>
      </c>
      <c r="R27" s="65">
        <f>VLOOKUP($A27,'Return Data'!$B$7:$R$2700,16,0)</f>
        <v>9.0327999999999999</v>
      </c>
      <c r="S27" s="67">
        <f t="shared" si="7"/>
        <v>8</v>
      </c>
    </row>
    <row r="28" spans="1:19" x14ac:dyDescent="0.3">
      <c r="A28" s="82" t="s">
        <v>1525</v>
      </c>
      <c r="B28" s="64">
        <f>VLOOKUP($A28,'Return Data'!$B$7:$R$2700,3,0)</f>
        <v>44118</v>
      </c>
      <c r="C28" s="65">
        <f>VLOOKUP($A28,'Return Data'!$B$7:$R$2700,4,0)</f>
        <v>37.415799999999997</v>
      </c>
      <c r="D28" s="65">
        <f>VLOOKUP($A28,'Return Data'!$B$7:$R$2700,9,0)</f>
        <v>13.4932</v>
      </c>
      <c r="E28" s="66">
        <f t="shared" si="0"/>
        <v>18</v>
      </c>
      <c r="F28" s="65">
        <f>VLOOKUP($A28,'Return Data'!$B$7:$R$2700,10,0)</f>
        <v>6.0894000000000004</v>
      </c>
      <c r="G28" s="66">
        <f t="shared" si="1"/>
        <v>12</v>
      </c>
      <c r="H28" s="65">
        <f>VLOOKUP($A28,'Return Data'!$B$7:$R$2700,11,0)</f>
        <v>13.365399999999999</v>
      </c>
      <c r="I28" s="66">
        <f t="shared" si="2"/>
        <v>16</v>
      </c>
      <c r="J28" s="65">
        <f>VLOOKUP($A28,'Return Data'!$B$7:$R$2700,12,0)</f>
        <v>10.555099999999999</v>
      </c>
      <c r="K28" s="66">
        <f t="shared" si="3"/>
        <v>18</v>
      </c>
      <c r="L28" s="65">
        <f>VLOOKUP($A28,'Return Data'!$B$7:$R$2700,13,0)</f>
        <v>8.2844999999999995</v>
      </c>
      <c r="M28" s="66">
        <f t="shared" si="4"/>
        <v>21</v>
      </c>
      <c r="N28" s="65">
        <f>VLOOKUP($A28,'Return Data'!$B$7:$R$2700,17,0)</f>
        <v>4.8681999999999999</v>
      </c>
      <c r="O28" s="66">
        <f t="shared" si="8"/>
        <v>20</v>
      </c>
      <c r="P28" s="65">
        <f>VLOOKUP($A28,'Return Data'!$B$7:$R$2700,14,0)</f>
        <v>4.9179000000000004</v>
      </c>
      <c r="Q28" s="66">
        <f t="shared" si="9"/>
        <v>19</v>
      </c>
      <c r="R28" s="65">
        <f>VLOOKUP($A28,'Return Data'!$B$7:$R$2700,16,0)</f>
        <v>7.9855</v>
      </c>
      <c r="S28" s="67">
        <f t="shared" si="7"/>
        <v>19</v>
      </c>
    </row>
    <row r="29" spans="1:19" x14ac:dyDescent="0.3">
      <c r="A29" s="82" t="s">
        <v>1527</v>
      </c>
      <c r="B29" s="64">
        <f>VLOOKUP($A29,'Return Data'!$B$7:$R$2700,3,0)</f>
        <v>44118</v>
      </c>
      <c r="C29" s="65">
        <f>VLOOKUP($A29,'Return Data'!$B$7:$R$2700,4,0)</f>
        <v>35.8645</v>
      </c>
      <c r="D29" s="65">
        <f>VLOOKUP($A29,'Return Data'!$B$7:$R$2700,9,0)</f>
        <v>14.014099999999999</v>
      </c>
      <c r="E29" s="66">
        <f t="shared" si="0"/>
        <v>15</v>
      </c>
      <c r="F29" s="65">
        <f>VLOOKUP($A29,'Return Data'!$B$7:$R$2700,10,0)</f>
        <v>4.4318</v>
      </c>
      <c r="G29" s="66">
        <f t="shared" si="1"/>
        <v>23</v>
      </c>
      <c r="H29" s="65">
        <f>VLOOKUP($A29,'Return Data'!$B$7:$R$2700,11,0)</f>
        <v>14.7354</v>
      </c>
      <c r="I29" s="66">
        <f t="shared" si="2"/>
        <v>7</v>
      </c>
      <c r="J29" s="65">
        <f>VLOOKUP($A29,'Return Data'!$B$7:$R$2700,12,0)</f>
        <v>11.8185</v>
      </c>
      <c r="K29" s="66">
        <f t="shared" si="3"/>
        <v>7</v>
      </c>
      <c r="L29" s="65">
        <f>VLOOKUP($A29,'Return Data'!$B$7:$R$2700,13,0)</f>
        <v>10.5959</v>
      </c>
      <c r="M29" s="66">
        <f t="shared" si="4"/>
        <v>10</v>
      </c>
      <c r="N29" s="65">
        <f>VLOOKUP($A29,'Return Data'!$B$7:$R$2700,17,0)</f>
        <v>5.024</v>
      </c>
      <c r="O29" s="66">
        <f t="shared" si="8"/>
        <v>19</v>
      </c>
      <c r="P29" s="65">
        <f>VLOOKUP($A29,'Return Data'!$B$7:$R$2700,14,0)</f>
        <v>4.9939999999999998</v>
      </c>
      <c r="Q29" s="66">
        <f t="shared" si="9"/>
        <v>18</v>
      </c>
      <c r="R29" s="65">
        <f>VLOOKUP($A29,'Return Data'!$B$7:$R$2700,16,0)</f>
        <v>7.6391</v>
      </c>
      <c r="S29" s="67">
        <f t="shared" si="7"/>
        <v>21</v>
      </c>
    </row>
    <row r="30" spans="1:19" x14ac:dyDescent="0.3">
      <c r="A30" s="82" t="s">
        <v>1528</v>
      </c>
      <c r="B30" s="64">
        <f>VLOOKUP($A30,'Return Data'!$B$7:$R$2700,3,0)</f>
        <v>44118</v>
      </c>
      <c r="C30" s="65">
        <f>VLOOKUP($A30,'Return Data'!$B$7:$R$2700,4,0)</f>
        <v>25.666</v>
      </c>
      <c r="D30" s="65">
        <f>VLOOKUP($A30,'Return Data'!$B$7:$R$2700,9,0)</f>
        <v>15.3024</v>
      </c>
      <c r="E30" s="66">
        <f t="shared" si="0"/>
        <v>4</v>
      </c>
      <c r="F30" s="65">
        <f>VLOOKUP($A30,'Return Data'!$B$7:$R$2700,10,0)</f>
        <v>5.1025</v>
      </c>
      <c r="G30" s="66">
        <f t="shared" si="1"/>
        <v>18</v>
      </c>
      <c r="H30" s="65">
        <f>VLOOKUP($A30,'Return Data'!$B$7:$R$2700,11,0)</f>
        <v>13.925000000000001</v>
      </c>
      <c r="I30" s="66">
        <f t="shared" si="2"/>
        <v>14</v>
      </c>
      <c r="J30" s="65">
        <f>VLOOKUP($A30,'Return Data'!$B$7:$R$2700,12,0)</f>
        <v>11.031499999999999</v>
      </c>
      <c r="K30" s="66">
        <f t="shared" si="3"/>
        <v>16</v>
      </c>
      <c r="L30" s="65">
        <f>VLOOKUP($A30,'Return Data'!$B$7:$R$2700,13,0)</f>
        <v>10.462999999999999</v>
      </c>
      <c r="M30" s="66">
        <f t="shared" si="4"/>
        <v>12</v>
      </c>
      <c r="N30" s="65">
        <f>VLOOKUP($A30,'Return Data'!$B$7:$R$2700,17,0)</f>
        <v>10.584199999999999</v>
      </c>
      <c r="O30" s="66">
        <f t="shared" si="8"/>
        <v>10</v>
      </c>
      <c r="P30" s="65">
        <f>VLOOKUP($A30,'Return Data'!$B$7:$R$2700,14,0)</f>
        <v>8.5801999999999996</v>
      </c>
      <c r="Q30" s="66">
        <f t="shared" si="9"/>
        <v>8</v>
      </c>
      <c r="R30" s="65">
        <f>VLOOKUP($A30,'Return Data'!$B$7:$R$2700,16,0)</f>
        <v>8.8991000000000007</v>
      </c>
      <c r="S30" s="67">
        <f t="shared" si="7"/>
        <v>12</v>
      </c>
    </row>
    <row r="31" spans="1:19" x14ac:dyDescent="0.3">
      <c r="A31" s="82" t="s">
        <v>1531</v>
      </c>
      <c r="B31" s="64">
        <f>VLOOKUP($A31,'Return Data'!$B$7:$R$2700,3,0)</f>
        <v>44118</v>
      </c>
      <c r="C31" s="65">
        <f>VLOOKUP($A31,'Return Data'!$B$7:$R$2700,4,0)</f>
        <v>34.022799999999997</v>
      </c>
      <c r="D31" s="65">
        <f>VLOOKUP($A31,'Return Data'!$B$7:$R$2700,9,0)</f>
        <v>10.176</v>
      </c>
      <c r="E31" s="66">
        <f t="shared" si="0"/>
        <v>24</v>
      </c>
      <c r="F31" s="65">
        <f>VLOOKUP($A31,'Return Data'!$B$7:$R$2700,10,0)</f>
        <v>5.0293999999999999</v>
      </c>
      <c r="G31" s="66">
        <f t="shared" si="1"/>
        <v>19</v>
      </c>
      <c r="H31" s="65">
        <f>VLOOKUP($A31,'Return Data'!$B$7:$R$2700,11,0)</f>
        <v>13.9474</v>
      </c>
      <c r="I31" s="66">
        <f t="shared" si="2"/>
        <v>13</v>
      </c>
      <c r="J31" s="65">
        <f>VLOOKUP($A31,'Return Data'!$B$7:$R$2700,12,0)</f>
        <v>11.2425</v>
      </c>
      <c r="K31" s="66">
        <f t="shared" si="3"/>
        <v>13</v>
      </c>
      <c r="L31" s="65">
        <f>VLOOKUP($A31,'Return Data'!$B$7:$R$2700,13,0)</f>
        <v>10.4579</v>
      </c>
      <c r="M31" s="66">
        <f t="shared" si="4"/>
        <v>13</v>
      </c>
      <c r="N31" s="65">
        <f>VLOOKUP($A31,'Return Data'!$B$7:$R$2700,17,0)</f>
        <v>3.048</v>
      </c>
      <c r="O31" s="66">
        <f t="shared" si="8"/>
        <v>23</v>
      </c>
      <c r="P31" s="65">
        <f>VLOOKUP($A31,'Return Data'!$B$7:$R$2700,14,0)</f>
        <v>3.8826999999999998</v>
      </c>
      <c r="Q31" s="66">
        <f t="shared" si="9"/>
        <v>22</v>
      </c>
      <c r="R31" s="65">
        <f>VLOOKUP($A31,'Return Data'!$B$7:$R$2700,16,0)</f>
        <v>7.3337000000000003</v>
      </c>
      <c r="S31" s="67">
        <f t="shared" si="7"/>
        <v>23</v>
      </c>
    </row>
    <row r="32" spans="1:19" x14ac:dyDescent="0.3">
      <c r="A32" s="82" t="s">
        <v>1533</v>
      </c>
      <c r="B32" s="64">
        <f>VLOOKUP($A32,'Return Data'!$B$7:$R$2700,3,0)</f>
        <v>44118</v>
      </c>
      <c r="C32" s="65">
        <f>VLOOKUP($A32,'Return Data'!$B$7:$R$2700,4,0)</f>
        <v>39.853700000000003</v>
      </c>
      <c r="D32" s="65">
        <f>VLOOKUP($A32,'Return Data'!$B$7:$R$2700,9,0)</f>
        <v>14.941700000000001</v>
      </c>
      <c r="E32" s="66">
        <f t="shared" si="0"/>
        <v>7</v>
      </c>
      <c r="F32" s="65">
        <f>VLOOKUP($A32,'Return Data'!$B$7:$R$2700,10,0)</f>
        <v>5.1959</v>
      </c>
      <c r="G32" s="66">
        <f t="shared" si="1"/>
        <v>16</v>
      </c>
      <c r="H32" s="65">
        <f>VLOOKUP($A32,'Return Data'!$B$7:$R$2700,11,0)</f>
        <v>14.6221</v>
      </c>
      <c r="I32" s="66">
        <f t="shared" si="2"/>
        <v>8</v>
      </c>
      <c r="J32" s="65">
        <f>VLOOKUP($A32,'Return Data'!$B$7:$R$2700,12,0)</f>
        <v>11.942299999999999</v>
      </c>
      <c r="K32" s="66">
        <f t="shared" si="3"/>
        <v>5</v>
      </c>
      <c r="L32" s="65">
        <f>VLOOKUP($A32,'Return Data'!$B$7:$R$2700,13,0)</f>
        <v>10.9941</v>
      </c>
      <c r="M32" s="66">
        <f t="shared" si="4"/>
        <v>8</v>
      </c>
      <c r="N32" s="65">
        <f>VLOOKUP($A32,'Return Data'!$B$7:$R$2700,17,0)</f>
        <v>9.0889000000000006</v>
      </c>
      <c r="O32" s="66">
        <f t="shared" si="8"/>
        <v>16</v>
      </c>
      <c r="P32" s="65">
        <f>VLOOKUP($A32,'Return Data'!$B$7:$R$2700,14,0)</f>
        <v>6.6763000000000003</v>
      </c>
      <c r="Q32" s="66">
        <f t="shared" si="9"/>
        <v>16</v>
      </c>
      <c r="R32" s="65">
        <f>VLOOKUP($A32,'Return Data'!$B$7:$R$2700,16,0)</f>
        <v>8.4684000000000008</v>
      </c>
      <c r="S32" s="67">
        <f t="shared" si="7"/>
        <v>17</v>
      </c>
    </row>
    <row r="33" spans="1:19" x14ac:dyDescent="0.3">
      <c r="A33" s="82" t="s">
        <v>1534</v>
      </c>
      <c r="B33" s="64">
        <f>VLOOKUP($A33,'Return Data'!$B$7:$R$2700,3,0)</f>
        <v>44118</v>
      </c>
      <c r="C33" s="65">
        <f>VLOOKUP($A33,'Return Data'!$B$7:$R$2700,4,0)</f>
        <v>23.9497</v>
      </c>
      <c r="D33" s="65">
        <f>VLOOKUP($A33,'Return Data'!$B$7:$R$2700,9,0)</f>
        <v>15.0794</v>
      </c>
      <c r="E33" s="66">
        <f t="shared" si="0"/>
        <v>6</v>
      </c>
      <c r="F33" s="65">
        <f>VLOOKUP($A33,'Return Data'!$B$7:$R$2700,10,0)</f>
        <v>6.2237</v>
      </c>
      <c r="G33" s="66">
        <f t="shared" si="1"/>
        <v>11</v>
      </c>
      <c r="H33" s="65">
        <f>VLOOKUP($A33,'Return Data'!$B$7:$R$2700,11,0)</f>
        <v>15.0654</v>
      </c>
      <c r="I33" s="66">
        <f t="shared" si="2"/>
        <v>5</v>
      </c>
      <c r="J33" s="65">
        <f>VLOOKUP($A33,'Return Data'!$B$7:$R$2700,12,0)</f>
        <v>12.0909</v>
      </c>
      <c r="K33" s="66">
        <f t="shared" si="3"/>
        <v>4</v>
      </c>
      <c r="L33" s="65">
        <f>VLOOKUP($A33,'Return Data'!$B$7:$R$2700,13,0)</f>
        <v>11.2941</v>
      </c>
      <c r="M33" s="66">
        <f t="shared" si="4"/>
        <v>3</v>
      </c>
      <c r="N33" s="65">
        <f>VLOOKUP($A33,'Return Data'!$B$7:$R$2700,17,0)</f>
        <v>3.7974999999999999</v>
      </c>
      <c r="O33" s="66">
        <f t="shared" si="8"/>
        <v>22</v>
      </c>
      <c r="P33" s="65">
        <f>VLOOKUP($A33,'Return Data'!$B$7:$R$2700,14,0)</f>
        <v>4.1745999999999999</v>
      </c>
      <c r="Q33" s="66">
        <f t="shared" si="9"/>
        <v>20</v>
      </c>
      <c r="R33" s="65">
        <f>VLOOKUP($A33,'Return Data'!$B$7:$R$2700,16,0)</f>
        <v>7.4973000000000001</v>
      </c>
      <c r="S33" s="67">
        <f t="shared" si="7"/>
        <v>22</v>
      </c>
    </row>
    <row r="34" spans="1:19" x14ac:dyDescent="0.3">
      <c r="A34" s="83"/>
      <c r="B34" s="84"/>
      <c r="C34" s="84"/>
      <c r="D34" s="85"/>
      <c r="E34" s="84"/>
      <c r="F34" s="85"/>
      <c r="G34" s="84"/>
      <c r="H34" s="85"/>
      <c r="I34" s="84"/>
      <c r="J34" s="85"/>
      <c r="K34" s="84"/>
      <c r="L34" s="85"/>
      <c r="M34" s="84"/>
      <c r="N34" s="85"/>
      <c r="O34" s="84"/>
      <c r="P34" s="85"/>
      <c r="Q34" s="84"/>
      <c r="R34" s="85"/>
      <c r="S34" s="86"/>
    </row>
    <row r="35" spans="1:19" x14ac:dyDescent="0.3">
      <c r="A35" s="87" t="s">
        <v>27</v>
      </c>
      <c r="B35" s="88"/>
      <c r="C35" s="88"/>
      <c r="D35" s="89">
        <f>AVERAGE(D8:D33)</f>
        <v>14.050103846153847</v>
      </c>
      <c r="E35" s="88"/>
      <c r="F35" s="89">
        <f>AVERAGE(F8:F33)</f>
        <v>5.3267846153846161</v>
      </c>
      <c r="G35" s="88"/>
      <c r="H35" s="89">
        <f>AVERAGE(H8:H33)</f>
        <v>11.889107692307693</v>
      </c>
      <c r="I35" s="88"/>
      <c r="J35" s="89">
        <f>AVERAGE(J8:J33)</f>
        <v>9.5045000000000002</v>
      </c>
      <c r="K35" s="88"/>
      <c r="L35" s="89">
        <f>AVERAGE(L8:L33)</f>
        <v>8.9501230769230791</v>
      </c>
      <c r="M35" s="88"/>
      <c r="N35" s="89">
        <f>AVERAGE(N8:N33)</f>
        <v>7.7832000000000008</v>
      </c>
      <c r="O35" s="88"/>
      <c r="P35" s="89">
        <f>AVERAGE(P8:P33)</f>
        <v>6.7715083333333332</v>
      </c>
      <c r="Q35" s="88"/>
      <c r="R35" s="89">
        <f>AVERAGE(R8:R33)</f>
        <v>8.4489653846153843</v>
      </c>
      <c r="S35" s="90"/>
    </row>
    <row r="36" spans="1:19" x14ac:dyDescent="0.3">
      <c r="A36" s="87" t="s">
        <v>28</v>
      </c>
      <c r="B36" s="88"/>
      <c r="C36" s="88"/>
      <c r="D36" s="89">
        <f>MIN(D8:D33)</f>
        <v>7.9516</v>
      </c>
      <c r="E36" s="88"/>
      <c r="F36" s="89">
        <f>MIN(F8:F33)</f>
        <v>-13.3162</v>
      </c>
      <c r="G36" s="88"/>
      <c r="H36" s="89">
        <f>MIN(H8:H33)</f>
        <v>-9.6258999999999997</v>
      </c>
      <c r="I36" s="88"/>
      <c r="J36" s="89">
        <f>MIN(J8:J33)</f>
        <v>-13.885</v>
      </c>
      <c r="K36" s="88"/>
      <c r="L36" s="89">
        <f>MIN(L8:L33)</f>
        <v>-9.8030000000000008</v>
      </c>
      <c r="M36" s="88"/>
      <c r="N36" s="89">
        <f>MIN(N8:N33)</f>
        <v>-6.4297000000000004</v>
      </c>
      <c r="O36" s="88"/>
      <c r="P36" s="89">
        <f>MIN(P8:P33)</f>
        <v>-2.6911</v>
      </c>
      <c r="Q36" s="88"/>
      <c r="R36" s="89">
        <f>MIN(R8:R33)</f>
        <v>4.6921999999999997</v>
      </c>
      <c r="S36" s="90"/>
    </row>
    <row r="37" spans="1:19" ht="15" thickBot="1" x14ac:dyDescent="0.35">
      <c r="A37" s="91" t="s">
        <v>29</v>
      </c>
      <c r="B37" s="92"/>
      <c r="C37" s="92"/>
      <c r="D37" s="93">
        <f>MAX(D8:D33)</f>
        <v>22.2059</v>
      </c>
      <c r="E37" s="92"/>
      <c r="F37" s="93">
        <f>MAX(F8:F33)</f>
        <v>11.738799999999999</v>
      </c>
      <c r="G37" s="92"/>
      <c r="H37" s="93">
        <f>MAX(H8:H33)</f>
        <v>18.426100000000002</v>
      </c>
      <c r="I37" s="92"/>
      <c r="J37" s="93">
        <f>MAX(J8:J33)</f>
        <v>12.757899999999999</v>
      </c>
      <c r="K37" s="92"/>
      <c r="L37" s="93">
        <f>MAX(L8:L33)</f>
        <v>11.773199999999999</v>
      </c>
      <c r="M37" s="92"/>
      <c r="N37" s="93">
        <f>MAX(N8:N33)</f>
        <v>11.1953</v>
      </c>
      <c r="O37" s="92"/>
      <c r="P37" s="93">
        <f>MAX(P8:P33)</f>
        <v>9.0938999999999997</v>
      </c>
      <c r="Q37" s="92"/>
      <c r="R37" s="93">
        <f>MAX(R8:R33)</f>
        <v>10.3714</v>
      </c>
      <c r="S37" s="94"/>
    </row>
    <row r="38" spans="1:19" x14ac:dyDescent="0.3">
      <c r="A38" s="112" t="s">
        <v>434</v>
      </c>
    </row>
    <row r="39" spans="1:19" x14ac:dyDescent="0.3">
      <c r="A39" s="14" t="s">
        <v>340</v>
      </c>
    </row>
  </sheetData>
  <sheetProtection algorithmName="SHA-512" hashValue="LECafQ3tzJ5etAKKspWaXLdrl7oO2Wqba5vXiNY19EN3TFQDPFFaOoUq6K507qtEQ7kAkF3HRfI11LmJ4nM0Vw==" saltValue="aUhJvZMZk8rOp1xarbHUq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E603AAC1-5468-4F87-9EDA-77BB926DECA4}"/>
  </hyperlink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1DDF53-2E78-4F4A-9664-8760717A59E2}">
  <sheetPr codeName="Sheet46"/>
  <dimension ref="A1:S3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441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8" t="s">
        <v>347</v>
      </c>
    </row>
    <row r="3" spans="1:19" ht="15" thickBot="1" x14ac:dyDescent="0.35">
      <c r="A3" s="149"/>
    </row>
    <row r="4" spans="1:19" ht="15" thickBot="1" x14ac:dyDescent="0.35"/>
    <row r="5" spans="1:19" x14ac:dyDescent="0.3">
      <c r="A5" s="29" t="s">
        <v>1683</v>
      </c>
      <c r="B5" s="146" t="s">
        <v>8</v>
      </c>
      <c r="C5" s="146" t="s">
        <v>9</v>
      </c>
      <c r="D5" s="152" t="s">
        <v>48</v>
      </c>
      <c r="E5" s="152"/>
      <c r="F5" s="152" t="s">
        <v>1</v>
      </c>
      <c r="G5" s="152"/>
      <c r="H5" s="152" t="s">
        <v>2</v>
      </c>
      <c r="I5" s="152"/>
      <c r="J5" s="152" t="s">
        <v>3</v>
      </c>
      <c r="K5" s="152"/>
      <c r="L5" s="152" t="s">
        <v>4</v>
      </c>
      <c r="M5" s="152"/>
      <c r="N5" s="152" t="s">
        <v>382</v>
      </c>
      <c r="O5" s="152"/>
      <c r="P5" s="152" t="s">
        <v>5</v>
      </c>
      <c r="Q5" s="152"/>
      <c r="R5" s="152" t="s">
        <v>46</v>
      </c>
      <c r="S5" s="155"/>
    </row>
    <row r="6" spans="1:19" x14ac:dyDescent="0.3">
      <c r="A6" s="17" t="s">
        <v>7</v>
      </c>
      <c r="B6" s="147"/>
      <c r="C6" s="147"/>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1475</v>
      </c>
      <c r="B8" s="64">
        <f>VLOOKUP($A8,'Return Data'!$B$7:$R$2700,3,0)</f>
        <v>44118</v>
      </c>
      <c r="C8" s="65">
        <f>VLOOKUP($A8,'Return Data'!$B$7:$R$2700,4,0)</f>
        <v>35.928199999999997</v>
      </c>
      <c r="D8" s="65">
        <f>VLOOKUP($A8,'Return Data'!$B$7:$R$2700,9,0)</f>
        <v>14.557499999999999</v>
      </c>
      <c r="E8" s="66">
        <f t="shared" ref="E8:E33" si="0">RANK(D8,D$8:D$33,0)</f>
        <v>5</v>
      </c>
      <c r="F8" s="65">
        <f>VLOOKUP($A8,'Return Data'!$B$7:$R$2700,10,0)</f>
        <v>11.005000000000001</v>
      </c>
      <c r="G8" s="66">
        <f t="shared" ref="G8:G33" si="1">RANK(F8,F$8:F$33,0)</f>
        <v>1</v>
      </c>
      <c r="H8" s="65">
        <f>VLOOKUP($A8,'Return Data'!$B$7:$R$2700,11,0)</f>
        <v>17.6557</v>
      </c>
      <c r="I8" s="66">
        <f t="shared" ref="I8:I33" si="2">RANK(H8,H$8:H$33,0)</f>
        <v>1</v>
      </c>
      <c r="J8" s="65">
        <f>VLOOKUP($A8,'Return Data'!$B$7:$R$2700,12,0)</f>
        <v>11.998100000000001</v>
      </c>
      <c r="K8" s="66">
        <f t="shared" ref="K8:K33" si="3">RANK(J8,J$8:J$33,0)</f>
        <v>1</v>
      </c>
      <c r="L8" s="65">
        <f>VLOOKUP($A8,'Return Data'!$B$7:$R$2700,13,0)</f>
        <v>10.500500000000001</v>
      </c>
      <c r="M8" s="66">
        <f t="shared" ref="M8:M33" si="4">RANK(L8,L$8:L$33,0)</f>
        <v>5</v>
      </c>
      <c r="N8" s="65">
        <f>VLOOKUP($A8,'Return Data'!$B$7:$R$2700,17,0)</f>
        <v>10.1754</v>
      </c>
      <c r="O8" s="66">
        <f t="shared" ref="O8:O24" si="5">RANK(N8,N$8:N$33,0)</f>
        <v>6</v>
      </c>
      <c r="P8" s="65">
        <f>VLOOKUP($A8,'Return Data'!$B$7:$R$2700,14,0)</f>
        <v>8.2227999999999994</v>
      </c>
      <c r="Q8" s="66">
        <f t="shared" ref="Q8:Q24" si="6">RANK(P8,P$8:P$33,0)</f>
        <v>4</v>
      </c>
      <c r="R8" s="65">
        <f>VLOOKUP($A8,'Return Data'!$B$7:$R$2700,16,0)</f>
        <v>7.6059999999999999</v>
      </c>
      <c r="S8" s="67">
        <f t="shared" ref="S8:S33" si="7">RANK(R8,R$8:R$33,0)</f>
        <v>12</v>
      </c>
    </row>
    <row r="9" spans="1:19" x14ac:dyDescent="0.3">
      <c r="A9" s="82" t="s">
        <v>1478</v>
      </c>
      <c r="B9" s="64">
        <f>VLOOKUP($A9,'Return Data'!$B$7:$R$2700,3,0)</f>
        <v>44118</v>
      </c>
      <c r="C9" s="65">
        <f>VLOOKUP($A9,'Return Data'!$B$7:$R$2700,4,0)</f>
        <v>23.516200000000001</v>
      </c>
      <c r="D9" s="65">
        <f>VLOOKUP($A9,'Return Data'!$B$7:$R$2700,9,0)</f>
        <v>12.5556</v>
      </c>
      <c r="E9" s="66">
        <f t="shared" si="0"/>
        <v>19</v>
      </c>
      <c r="F9" s="65">
        <f>VLOOKUP($A9,'Return Data'!$B$7:$R$2700,10,0)</f>
        <v>5.8479999999999999</v>
      </c>
      <c r="G9" s="66">
        <f t="shared" si="1"/>
        <v>9</v>
      </c>
      <c r="H9" s="65">
        <f>VLOOKUP($A9,'Return Data'!$B$7:$R$2700,11,0)</f>
        <v>13.706</v>
      </c>
      <c r="I9" s="66">
        <f t="shared" si="2"/>
        <v>8</v>
      </c>
      <c r="J9" s="65">
        <f>VLOOKUP($A9,'Return Data'!$B$7:$R$2700,12,0)</f>
        <v>11.103400000000001</v>
      </c>
      <c r="K9" s="66">
        <f t="shared" si="3"/>
        <v>6</v>
      </c>
      <c r="L9" s="65">
        <f>VLOOKUP($A9,'Return Data'!$B$7:$R$2700,13,0)</f>
        <v>10.529</v>
      </c>
      <c r="M9" s="66">
        <f t="shared" si="4"/>
        <v>4</v>
      </c>
      <c r="N9" s="65">
        <f>VLOOKUP($A9,'Return Data'!$B$7:$R$2700,17,0)</f>
        <v>10.358700000000001</v>
      </c>
      <c r="O9" s="66">
        <f t="shared" si="5"/>
        <v>4</v>
      </c>
      <c r="P9" s="65">
        <f>VLOOKUP($A9,'Return Data'!$B$7:$R$2700,14,0)</f>
        <v>8.3710000000000004</v>
      </c>
      <c r="Q9" s="66">
        <f t="shared" si="6"/>
        <v>2</v>
      </c>
      <c r="R9" s="65">
        <f>VLOOKUP($A9,'Return Data'!$B$7:$R$2700,16,0)</f>
        <v>8.2919999999999998</v>
      </c>
      <c r="S9" s="67">
        <f t="shared" si="7"/>
        <v>4</v>
      </c>
    </row>
    <row r="10" spans="1:19" x14ac:dyDescent="0.3">
      <c r="A10" s="82" t="s">
        <v>1479</v>
      </c>
      <c r="B10" s="64">
        <f>VLOOKUP($A10,'Return Data'!$B$7:$R$2700,3,0)</f>
        <v>44118</v>
      </c>
      <c r="C10" s="65">
        <f>VLOOKUP($A10,'Return Data'!$B$7:$R$2700,4,0)</f>
        <v>22.491199999999999</v>
      </c>
      <c r="D10" s="65">
        <f>VLOOKUP($A10,'Return Data'!$B$7:$R$2700,9,0)</f>
        <v>8.6403999999999996</v>
      </c>
      <c r="E10" s="66">
        <f t="shared" si="0"/>
        <v>25</v>
      </c>
      <c r="F10" s="65">
        <f>VLOOKUP($A10,'Return Data'!$B$7:$R$2700,10,0)</f>
        <v>6.49</v>
      </c>
      <c r="G10" s="66">
        <f t="shared" si="1"/>
        <v>4</v>
      </c>
      <c r="H10" s="65">
        <f>VLOOKUP($A10,'Return Data'!$B$7:$R$2700,11,0)</f>
        <v>9.2205999999999992</v>
      </c>
      <c r="I10" s="66">
        <f t="shared" si="2"/>
        <v>22</v>
      </c>
      <c r="J10" s="65">
        <f>VLOOKUP($A10,'Return Data'!$B$7:$R$2700,12,0)</f>
        <v>8.1533999999999995</v>
      </c>
      <c r="K10" s="66">
        <f t="shared" si="3"/>
        <v>22</v>
      </c>
      <c r="L10" s="65">
        <f>VLOOKUP($A10,'Return Data'!$B$7:$R$2700,13,0)</f>
        <v>8.1297999999999995</v>
      </c>
      <c r="M10" s="66">
        <f t="shared" si="4"/>
        <v>20</v>
      </c>
      <c r="N10" s="65">
        <f>VLOOKUP($A10,'Return Data'!$B$7:$R$2700,17,0)</f>
        <v>8.7284000000000006</v>
      </c>
      <c r="O10" s="66">
        <f t="shared" si="5"/>
        <v>15</v>
      </c>
      <c r="P10" s="65">
        <f>VLOOKUP($A10,'Return Data'!$B$7:$R$2700,14,0)</f>
        <v>7.7530999999999999</v>
      </c>
      <c r="Q10" s="66">
        <f t="shared" si="6"/>
        <v>9</v>
      </c>
      <c r="R10" s="65">
        <f>VLOOKUP($A10,'Return Data'!$B$7:$R$2700,16,0)</f>
        <v>8.1883999999999997</v>
      </c>
      <c r="S10" s="67">
        <f t="shared" si="7"/>
        <v>6</v>
      </c>
    </row>
    <row r="11" spans="1:19" x14ac:dyDescent="0.3">
      <c r="A11" s="82" t="s">
        <v>1481</v>
      </c>
      <c r="B11" s="64">
        <f>VLOOKUP($A11,'Return Data'!$B$7:$R$2700,3,0)</f>
        <v>44118</v>
      </c>
      <c r="C11" s="65">
        <f>VLOOKUP($A11,'Return Data'!$B$7:$R$2700,4,0)</f>
        <v>24.128</v>
      </c>
      <c r="D11" s="65">
        <f>VLOOKUP($A11,'Return Data'!$B$7:$R$2700,9,0)</f>
        <v>16.446300000000001</v>
      </c>
      <c r="E11" s="66">
        <f t="shared" si="0"/>
        <v>2</v>
      </c>
      <c r="F11" s="65">
        <f>VLOOKUP($A11,'Return Data'!$B$7:$R$2700,10,0)</f>
        <v>6.2142999999999997</v>
      </c>
      <c r="G11" s="66">
        <f t="shared" si="1"/>
        <v>6</v>
      </c>
      <c r="H11" s="65">
        <f>VLOOKUP($A11,'Return Data'!$B$7:$R$2700,11,0)</f>
        <v>14.0916</v>
      </c>
      <c r="I11" s="66">
        <f t="shared" si="2"/>
        <v>7</v>
      </c>
      <c r="J11" s="65">
        <f>VLOOKUP($A11,'Return Data'!$B$7:$R$2700,12,0)</f>
        <v>11.001899999999999</v>
      </c>
      <c r="K11" s="66">
        <f t="shared" si="3"/>
        <v>7</v>
      </c>
      <c r="L11" s="65">
        <f>VLOOKUP($A11,'Return Data'!$B$7:$R$2700,13,0)</f>
        <v>10.446099999999999</v>
      </c>
      <c r="M11" s="66">
        <f t="shared" si="4"/>
        <v>6</v>
      </c>
      <c r="N11" s="65">
        <f>VLOOKUP($A11,'Return Data'!$B$7:$R$2700,17,0)</f>
        <v>8.9672999999999998</v>
      </c>
      <c r="O11" s="66">
        <f t="shared" si="5"/>
        <v>14</v>
      </c>
      <c r="P11" s="65">
        <f>VLOOKUP($A11,'Return Data'!$B$7:$R$2700,14,0)</f>
        <v>7.5358000000000001</v>
      </c>
      <c r="Q11" s="66">
        <f t="shared" si="6"/>
        <v>13</v>
      </c>
      <c r="R11" s="65">
        <f>VLOOKUP($A11,'Return Data'!$B$7:$R$2700,16,0)</f>
        <v>5.6246</v>
      </c>
      <c r="S11" s="67">
        <f t="shared" si="7"/>
        <v>25</v>
      </c>
    </row>
    <row r="12" spans="1:19" x14ac:dyDescent="0.3">
      <c r="A12" s="82" t="s">
        <v>1484</v>
      </c>
      <c r="B12" s="64">
        <f>VLOOKUP($A12,'Return Data'!$B$7:$R$2700,3,0)</f>
        <v>44118</v>
      </c>
      <c r="C12" s="65">
        <f>VLOOKUP($A12,'Return Data'!$B$7:$R$2700,4,0)</f>
        <v>16.841799999999999</v>
      </c>
      <c r="D12" s="65">
        <f>VLOOKUP($A12,'Return Data'!$B$7:$R$2700,9,0)</f>
        <v>11.1836</v>
      </c>
      <c r="E12" s="66">
        <f t="shared" si="0"/>
        <v>22</v>
      </c>
      <c r="F12" s="65">
        <f>VLOOKUP($A12,'Return Data'!$B$7:$R$2700,10,0)</f>
        <v>4.9055999999999997</v>
      </c>
      <c r="G12" s="66">
        <f t="shared" si="1"/>
        <v>14</v>
      </c>
      <c r="H12" s="65">
        <f>VLOOKUP($A12,'Return Data'!$B$7:$R$2700,11,0)</f>
        <v>-10.146599999999999</v>
      </c>
      <c r="I12" s="66">
        <f t="shared" si="2"/>
        <v>26</v>
      </c>
      <c r="J12" s="65">
        <f>VLOOKUP($A12,'Return Data'!$B$7:$R$2700,12,0)</f>
        <v>-2.9015</v>
      </c>
      <c r="K12" s="66">
        <f t="shared" si="3"/>
        <v>25</v>
      </c>
      <c r="L12" s="65">
        <f>VLOOKUP($A12,'Return Data'!$B$7:$R$2700,13,0)</f>
        <v>7.4099999999999999E-2</v>
      </c>
      <c r="M12" s="66">
        <f t="shared" si="4"/>
        <v>25</v>
      </c>
      <c r="N12" s="65">
        <f>VLOOKUP($A12,'Return Data'!$B$7:$R$2700,17,0)</f>
        <v>-6.9391999999999996</v>
      </c>
      <c r="O12" s="66">
        <f t="shared" si="5"/>
        <v>25</v>
      </c>
      <c r="P12" s="65">
        <f>VLOOKUP($A12,'Return Data'!$B$7:$R$2700,14,0)</f>
        <v>-3.2509000000000001</v>
      </c>
      <c r="Q12" s="66">
        <f t="shared" si="6"/>
        <v>24</v>
      </c>
      <c r="R12" s="65">
        <f>VLOOKUP($A12,'Return Data'!$B$7:$R$2700,16,0)</f>
        <v>4.5049000000000001</v>
      </c>
      <c r="S12" s="67">
        <f t="shared" si="7"/>
        <v>26</v>
      </c>
    </row>
    <row r="13" spans="1:19" x14ac:dyDescent="0.3">
      <c r="A13" s="82" t="s">
        <v>1486</v>
      </c>
      <c r="B13" s="64">
        <f>VLOOKUP($A13,'Return Data'!$B$7:$R$2700,3,0)</f>
        <v>44118</v>
      </c>
      <c r="C13" s="65">
        <f>VLOOKUP($A13,'Return Data'!$B$7:$R$2700,4,0)</f>
        <v>19.987500000000001</v>
      </c>
      <c r="D13" s="65">
        <f>VLOOKUP($A13,'Return Data'!$B$7:$R$2700,9,0)</f>
        <v>11.8813</v>
      </c>
      <c r="E13" s="66">
        <f t="shared" si="0"/>
        <v>21</v>
      </c>
      <c r="F13" s="65">
        <f>VLOOKUP($A13,'Return Data'!$B$7:$R$2700,10,0)</f>
        <v>4.3099999999999996</v>
      </c>
      <c r="G13" s="66">
        <f t="shared" si="1"/>
        <v>18</v>
      </c>
      <c r="H13" s="65">
        <f>VLOOKUP($A13,'Return Data'!$B$7:$R$2700,11,0)</f>
        <v>12.0253</v>
      </c>
      <c r="I13" s="66">
        <f t="shared" si="2"/>
        <v>20</v>
      </c>
      <c r="J13" s="65">
        <f>VLOOKUP($A13,'Return Data'!$B$7:$R$2700,12,0)</f>
        <v>9.8156999999999996</v>
      </c>
      <c r="K13" s="66">
        <f t="shared" si="3"/>
        <v>18</v>
      </c>
      <c r="L13" s="65">
        <f>VLOOKUP($A13,'Return Data'!$B$7:$R$2700,13,0)</f>
        <v>9.1021999999999998</v>
      </c>
      <c r="M13" s="66">
        <f t="shared" si="4"/>
        <v>17</v>
      </c>
      <c r="N13" s="65">
        <f>VLOOKUP($A13,'Return Data'!$B$7:$R$2700,17,0)</f>
        <v>9.1867000000000001</v>
      </c>
      <c r="O13" s="66">
        <f t="shared" si="5"/>
        <v>13</v>
      </c>
      <c r="P13" s="65">
        <f>VLOOKUP($A13,'Return Data'!$B$7:$R$2700,14,0)</f>
        <v>7.3688000000000002</v>
      </c>
      <c r="Q13" s="66">
        <f t="shared" si="6"/>
        <v>14</v>
      </c>
      <c r="R13" s="65">
        <f>VLOOKUP($A13,'Return Data'!$B$7:$R$2700,16,0)</f>
        <v>7.5789999999999997</v>
      </c>
      <c r="S13" s="67">
        <f t="shared" si="7"/>
        <v>13</v>
      </c>
    </row>
    <row r="14" spans="1:19" x14ac:dyDescent="0.3">
      <c r="A14" s="82" t="s">
        <v>1488</v>
      </c>
      <c r="B14" s="64">
        <f>VLOOKUP($A14,'Return Data'!$B$7:$R$2700,3,0)</f>
        <v>44118</v>
      </c>
      <c r="C14" s="65">
        <f>VLOOKUP($A14,'Return Data'!$B$7:$R$2700,4,0)</f>
        <v>36.240200000000002</v>
      </c>
      <c r="D14" s="65">
        <f>VLOOKUP($A14,'Return Data'!$B$7:$R$2700,9,0)</f>
        <v>16.262</v>
      </c>
      <c r="E14" s="66">
        <f t="shared" si="0"/>
        <v>3</v>
      </c>
      <c r="F14" s="65">
        <f>VLOOKUP($A14,'Return Data'!$B$7:$R$2700,10,0)</f>
        <v>5.6494</v>
      </c>
      <c r="G14" s="66">
        <f t="shared" si="1"/>
        <v>11</v>
      </c>
      <c r="H14" s="65">
        <f>VLOOKUP($A14,'Return Data'!$B$7:$R$2700,11,0)</f>
        <v>13.372299999999999</v>
      </c>
      <c r="I14" s="66">
        <f t="shared" si="2"/>
        <v>12</v>
      </c>
      <c r="J14" s="65">
        <f>VLOOKUP($A14,'Return Data'!$B$7:$R$2700,12,0)</f>
        <v>10.4657</v>
      </c>
      <c r="K14" s="66">
        <f t="shared" si="3"/>
        <v>15</v>
      </c>
      <c r="L14" s="65">
        <f>VLOOKUP($A14,'Return Data'!$B$7:$R$2700,13,0)</f>
        <v>9.7087000000000003</v>
      </c>
      <c r="M14" s="66">
        <f t="shared" si="4"/>
        <v>14</v>
      </c>
      <c r="N14" s="65">
        <f>VLOOKUP($A14,'Return Data'!$B$7:$R$2700,17,0)</f>
        <v>9.8148999999999997</v>
      </c>
      <c r="O14" s="66">
        <f t="shared" si="5"/>
        <v>11</v>
      </c>
      <c r="P14" s="65">
        <f>VLOOKUP($A14,'Return Data'!$B$7:$R$2700,14,0)</f>
        <v>7.6464999999999996</v>
      </c>
      <c r="Q14" s="66">
        <f t="shared" si="6"/>
        <v>11</v>
      </c>
      <c r="R14" s="65">
        <f>VLOOKUP($A14,'Return Data'!$B$7:$R$2700,16,0)</f>
        <v>7.3688000000000002</v>
      </c>
      <c r="S14" s="67">
        <f t="shared" si="7"/>
        <v>16</v>
      </c>
    </row>
    <row r="15" spans="1:19" x14ac:dyDescent="0.3">
      <c r="A15" s="82" t="s">
        <v>1496</v>
      </c>
      <c r="B15" s="64">
        <f>VLOOKUP($A15,'Return Data'!$B$7:$R$2700,3,0)</f>
        <v>44118</v>
      </c>
      <c r="C15" s="65">
        <f>VLOOKUP($A15,'Return Data'!$B$7:$R$2700,4,0)</f>
        <v>3661.8938755020099</v>
      </c>
      <c r="D15" s="65">
        <f>VLOOKUP($A15,'Return Data'!$B$7:$R$2700,9,0)</f>
        <v>21.442399999999999</v>
      </c>
      <c r="E15" s="66">
        <f t="shared" si="0"/>
        <v>1</v>
      </c>
      <c r="F15" s="65">
        <f>VLOOKUP($A15,'Return Data'!$B$7:$R$2700,10,0)</f>
        <v>-14.0403</v>
      </c>
      <c r="G15" s="66">
        <f t="shared" si="1"/>
        <v>26</v>
      </c>
      <c r="H15" s="65">
        <f>VLOOKUP($A15,'Return Data'!$B$7:$R$2700,11,0)</f>
        <v>-8.6715</v>
      </c>
      <c r="I15" s="66">
        <f t="shared" si="2"/>
        <v>25</v>
      </c>
      <c r="J15" s="65">
        <f>VLOOKUP($A15,'Return Data'!$B$7:$R$2700,12,0)</f>
        <v>-14.539400000000001</v>
      </c>
      <c r="K15" s="66">
        <f t="shared" si="3"/>
        <v>26</v>
      </c>
      <c r="L15" s="65">
        <f>VLOOKUP($A15,'Return Data'!$B$7:$R$2700,13,0)</f>
        <v>-10.464</v>
      </c>
      <c r="M15" s="66">
        <f t="shared" si="4"/>
        <v>26</v>
      </c>
      <c r="N15" s="65">
        <f>VLOOKUP($A15,'Return Data'!$B$7:$R$2700,17,0)</f>
        <v>-1.7561</v>
      </c>
      <c r="O15" s="66">
        <f t="shared" si="5"/>
        <v>24</v>
      </c>
      <c r="P15" s="65">
        <f>VLOOKUP($A15,'Return Data'!$B$7:$R$2700,14,0)</f>
        <v>0.74399999999999999</v>
      </c>
      <c r="Q15" s="66">
        <f t="shared" si="6"/>
        <v>23</v>
      </c>
      <c r="R15" s="65">
        <f>VLOOKUP($A15,'Return Data'!$B$7:$R$2700,16,0)</f>
        <v>7.1816000000000004</v>
      </c>
      <c r="S15" s="67">
        <f t="shared" si="7"/>
        <v>20</v>
      </c>
    </row>
    <row r="16" spans="1:19" x14ac:dyDescent="0.3">
      <c r="A16" s="82" t="s">
        <v>1498</v>
      </c>
      <c r="B16" s="64">
        <f>VLOOKUP($A16,'Return Data'!$B$7:$R$2700,3,0)</f>
        <v>44118</v>
      </c>
      <c r="C16" s="65">
        <f>VLOOKUP($A16,'Return Data'!$B$7:$R$2700,4,0)</f>
        <v>24.154399999999999</v>
      </c>
      <c r="D16" s="65">
        <f>VLOOKUP($A16,'Return Data'!$B$7:$R$2700,9,0)</f>
        <v>14.367100000000001</v>
      </c>
      <c r="E16" s="66">
        <f t="shared" si="0"/>
        <v>7</v>
      </c>
      <c r="F16" s="65">
        <f>VLOOKUP($A16,'Return Data'!$B$7:$R$2700,10,0)</f>
        <v>6.6009000000000002</v>
      </c>
      <c r="G16" s="66">
        <f t="shared" si="1"/>
        <v>3</v>
      </c>
      <c r="H16" s="65">
        <f>VLOOKUP($A16,'Return Data'!$B$7:$R$2700,11,0)</f>
        <v>15.2829</v>
      </c>
      <c r="I16" s="66">
        <f t="shared" si="2"/>
        <v>3</v>
      </c>
      <c r="J16" s="65">
        <f>VLOOKUP($A16,'Return Data'!$B$7:$R$2700,12,0)</f>
        <v>11.9275</v>
      </c>
      <c r="K16" s="66">
        <f t="shared" si="3"/>
        <v>2</v>
      </c>
      <c r="L16" s="65">
        <f>VLOOKUP($A16,'Return Data'!$B$7:$R$2700,13,0)</f>
        <v>11.2807</v>
      </c>
      <c r="M16" s="66">
        <f t="shared" si="4"/>
        <v>1</v>
      </c>
      <c r="N16" s="65">
        <f>VLOOKUP($A16,'Return Data'!$B$7:$R$2700,17,0)</f>
        <v>10.6723</v>
      </c>
      <c r="O16" s="66">
        <f t="shared" si="5"/>
        <v>1</v>
      </c>
      <c r="P16" s="65">
        <f>VLOOKUP($A16,'Return Data'!$B$7:$R$2700,14,0)</f>
        <v>8.8620999999999999</v>
      </c>
      <c r="Q16" s="66">
        <f t="shared" si="6"/>
        <v>1</v>
      </c>
      <c r="R16" s="65">
        <f>VLOOKUP($A16,'Return Data'!$B$7:$R$2700,16,0)</f>
        <v>8.9280000000000008</v>
      </c>
      <c r="S16" s="67">
        <f t="shared" si="7"/>
        <v>2</v>
      </c>
    </row>
    <row r="17" spans="1:19" x14ac:dyDescent="0.3">
      <c r="A17" s="82" t="s">
        <v>1500</v>
      </c>
      <c r="B17" s="64">
        <f>VLOOKUP($A17,'Return Data'!$B$7:$R$2700,3,0)</f>
        <v>44118</v>
      </c>
      <c r="C17" s="65">
        <f>VLOOKUP($A17,'Return Data'!$B$7:$R$2700,4,0)</f>
        <v>30.6221</v>
      </c>
      <c r="D17" s="65">
        <f>VLOOKUP($A17,'Return Data'!$B$7:$R$2700,9,0)</f>
        <v>11.179</v>
      </c>
      <c r="E17" s="66">
        <f t="shared" si="0"/>
        <v>23</v>
      </c>
      <c r="F17" s="65">
        <f>VLOOKUP($A17,'Return Data'!$B$7:$R$2700,10,0)</f>
        <v>2.9091</v>
      </c>
      <c r="G17" s="66">
        <f t="shared" si="1"/>
        <v>25</v>
      </c>
      <c r="H17" s="65">
        <f>VLOOKUP($A17,'Return Data'!$B$7:$R$2700,11,0)</f>
        <v>5.4027000000000003</v>
      </c>
      <c r="I17" s="66">
        <f t="shared" si="2"/>
        <v>24</v>
      </c>
      <c r="J17" s="65">
        <f>VLOOKUP($A17,'Return Data'!$B$7:$R$2700,12,0)</f>
        <v>5.452</v>
      </c>
      <c r="K17" s="66">
        <f t="shared" si="3"/>
        <v>24</v>
      </c>
      <c r="L17" s="65">
        <f>VLOOKUP($A17,'Return Data'!$B$7:$R$2700,13,0)</f>
        <v>5.6868999999999996</v>
      </c>
      <c r="M17" s="66">
        <f t="shared" si="4"/>
        <v>23</v>
      </c>
      <c r="N17" s="65">
        <f>VLOOKUP($A17,'Return Data'!$B$7:$R$2700,17,0)</f>
        <v>2.8149999999999999</v>
      </c>
      <c r="O17" s="66">
        <f t="shared" si="5"/>
        <v>22</v>
      </c>
      <c r="P17" s="65">
        <f>VLOOKUP($A17,'Return Data'!$B$7:$R$2700,14,0)</f>
        <v>3.1379999999999999</v>
      </c>
      <c r="Q17" s="66">
        <f t="shared" si="6"/>
        <v>21</v>
      </c>
      <c r="R17" s="65">
        <f>VLOOKUP($A17,'Return Data'!$B$7:$R$2700,16,0)</f>
        <v>6.4676</v>
      </c>
      <c r="S17" s="67">
        <f t="shared" si="7"/>
        <v>24</v>
      </c>
    </row>
    <row r="18" spans="1:19" x14ac:dyDescent="0.3">
      <c r="A18" s="82" t="s">
        <v>1502</v>
      </c>
      <c r="B18" s="64">
        <f>VLOOKUP($A18,'Return Data'!$B$7:$R$2700,3,0)</f>
        <v>44118</v>
      </c>
      <c r="C18" s="65">
        <f>VLOOKUP($A18,'Return Data'!$B$7:$R$2700,4,0)</f>
        <v>44.971699999999998</v>
      </c>
      <c r="D18" s="65">
        <f>VLOOKUP($A18,'Return Data'!$B$7:$R$2700,9,0)</f>
        <v>13.817500000000001</v>
      </c>
      <c r="E18" s="66">
        <f t="shared" si="0"/>
        <v>12</v>
      </c>
      <c r="F18" s="65">
        <f>VLOOKUP($A18,'Return Data'!$B$7:$R$2700,10,0)</f>
        <v>6.2457000000000003</v>
      </c>
      <c r="G18" s="66">
        <f t="shared" si="1"/>
        <v>5</v>
      </c>
      <c r="H18" s="65">
        <f>VLOOKUP($A18,'Return Data'!$B$7:$R$2700,11,0)</f>
        <v>14.892200000000001</v>
      </c>
      <c r="I18" s="66">
        <f t="shared" si="2"/>
        <v>4</v>
      </c>
      <c r="J18" s="65">
        <f>VLOOKUP($A18,'Return Data'!$B$7:$R$2700,12,0)</f>
        <v>11.5345</v>
      </c>
      <c r="K18" s="66">
        <f t="shared" si="3"/>
        <v>4</v>
      </c>
      <c r="L18" s="65">
        <f>VLOOKUP($A18,'Return Data'!$B$7:$R$2700,13,0)</f>
        <v>10.936199999999999</v>
      </c>
      <c r="M18" s="66">
        <f t="shared" si="4"/>
        <v>2</v>
      </c>
      <c r="N18" s="65">
        <f>VLOOKUP($A18,'Return Data'!$B$7:$R$2700,17,0)</f>
        <v>10.37</v>
      </c>
      <c r="O18" s="66">
        <f t="shared" si="5"/>
        <v>3</v>
      </c>
      <c r="P18" s="65">
        <f>VLOOKUP($A18,'Return Data'!$B$7:$R$2700,14,0)</f>
        <v>8.1697000000000006</v>
      </c>
      <c r="Q18" s="66">
        <f t="shared" si="6"/>
        <v>6</v>
      </c>
      <c r="R18" s="65">
        <f>VLOOKUP($A18,'Return Data'!$B$7:$R$2700,16,0)</f>
        <v>8.2417999999999996</v>
      </c>
      <c r="S18" s="67">
        <f t="shared" si="7"/>
        <v>5</v>
      </c>
    </row>
    <row r="19" spans="1:19" x14ac:dyDescent="0.3">
      <c r="A19" s="82" t="s">
        <v>1504</v>
      </c>
      <c r="B19" s="64">
        <f>VLOOKUP($A19,'Return Data'!$B$7:$R$2700,3,0)</f>
        <v>44118</v>
      </c>
      <c r="C19" s="65">
        <f>VLOOKUP($A19,'Return Data'!$B$7:$R$2700,4,0)</f>
        <v>19.616399999999999</v>
      </c>
      <c r="D19" s="65">
        <f>VLOOKUP($A19,'Return Data'!$B$7:$R$2700,9,0)</f>
        <v>7.4947999999999997</v>
      </c>
      <c r="E19" s="66">
        <f t="shared" si="0"/>
        <v>26</v>
      </c>
      <c r="F19" s="65">
        <f>VLOOKUP($A19,'Return Data'!$B$7:$R$2700,10,0)</f>
        <v>8.2393999999999998</v>
      </c>
      <c r="G19" s="66">
        <f t="shared" si="1"/>
        <v>2</v>
      </c>
      <c r="H19" s="65">
        <f>VLOOKUP($A19,'Return Data'!$B$7:$R$2700,11,0)</f>
        <v>15.519</v>
      </c>
      <c r="I19" s="66">
        <f t="shared" si="2"/>
        <v>2</v>
      </c>
      <c r="J19" s="65">
        <f>VLOOKUP($A19,'Return Data'!$B$7:$R$2700,12,0)</f>
        <v>10.642200000000001</v>
      </c>
      <c r="K19" s="66">
        <f t="shared" si="3"/>
        <v>11</v>
      </c>
      <c r="L19" s="65">
        <f>VLOOKUP($A19,'Return Data'!$B$7:$R$2700,13,0)</f>
        <v>6.9935999999999998</v>
      </c>
      <c r="M19" s="66">
        <f t="shared" si="4"/>
        <v>22</v>
      </c>
      <c r="N19" s="65">
        <f>VLOOKUP($A19,'Return Data'!$B$7:$R$2700,17,0)</f>
        <v>5.3051000000000004</v>
      </c>
      <c r="O19" s="66">
        <f t="shared" si="5"/>
        <v>18</v>
      </c>
      <c r="P19" s="65">
        <f>VLOOKUP($A19,'Return Data'!$B$7:$R$2700,14,0)</f>
        <v>5.0784000000000002</v>
      </c>
      <c r="Q19" s="66">
        <f t="shared" si="6"/>
        <v>17</v>
      </c>
      <c r="R19" s="65">
        <f>VLOOKUP($A19,'Return Data'!$B$7:$R$2700,16,0)</f>
        <v>7.2944000000000004</v>
      </c>
      <c r="S19" s="67">
        <f t="shared" si="7"/>
        <v>18</v>
      </c>
    </row>
    <row r="20" spans="1:19" x14ac:dyDescent="0.3">
      <c r="A20" s="82" t="s">
        <v>1507</v>
      </c>
      <c r="B20" s="64">
        <f>VLOOKUP($A20,'Return Data'!$B$7:$R$2700,3,0)</f>
        <v>44118</v>
      </c>
      <c r="C20" s="65">
        <f>VLOOKUP($A20,'Return Data'!$B$7:$R$2700,4,0)</f>
        <v>44.095500000000001</v>
      </c>
      <c r="D20" s="65">
        <f>VLOOKUP($A20,'Return Data'!$B$7:$R$2700,9,0)</f>
        <v>13.1416</v>
      </c>
      <c r="E20" s="66">
        <f t="shared" si="0"/>
        <v>16</v>
      </c>
      <c r="F20" s="65">
        <f>VLOOKUP($A20,'Return Data'!$B$7:$R$2700,10,0)</f>
        <v>5.8959000000000001</v>
      </c>
      <c r="G20" s="66">
        <f t="shared" si="1"/>
        <v>8</v>
      </c>
      <c r="H20" s="65">
        <f>VLOOKUP($A20,'Return Data'!$B$7:$R$2700,11,0)</f>
        <v>13.342599999999999</v>
      </c>
      <c r="I20" s="66">
        <f t="shared" si="2"/>
        <v>13</v>
      </c>
      <c r="J20" s="65">
        <f>VLOOKUP($A20,'Return Data'!$B$7:$R$2700,12,0)</f>
        <v>10.8756</v>
      </c>
      <c r="K20" s="66">
        <f t="shared" si="3"/>
        <v>9</v>
      </c>
      <c r="L20" s="65">
        <f>VLOOKUP($A20,'Return Data'!$B$7:$R$2700,13,0)</f>
        <v>10.205299999999999</v>
      </c>
      <c r="M20" s="66">
        <f t="shared" si="4"/>
        <v>7</v>
      </c>
      <c r="N20" s="65">
        <f>VLOOKUP($A20,'Return Data'!$B$7:$R$2700,17,0)</f>
        <v>10.4445</v>
      </c>
      <c r="O20" s="66">
        <f t="shared" si="5"/>
        <v>2</v>
      </c>
      <c r="P20" s="65">
        <f>VLOOKUP($A20,'Return Data'!$B$7:$R$2700,14,0)</f>
        <v>8.3346</v>
      </c>
      <c r="Q20" s="66">
        <f t="shared" si="6"/>
        <v>3</v>
      </c>
      <c r="R20" s="65">
        <f>VLOOKUP($A20,'Return Data'!$B$7:$R$2700,16,0)</f>
        <v>7.7628000000000004</v>
      </c>
      <c r="S20" s="67">
        <f t="shared" si="7"/>
        <v>11</v>
      </c>
    </row>
    <row r="21" spans="1:19" x14ac:dyDescent="0.3">
      <c r="A21" s="82" t="s">
        <v>1508</v>
      </c>
      <c r="B21" s="64">
        <f>VLOOKUP($A21,'Return Data'!$B$7:$R$2700,3,0)</f>
        <v>44118</v>
      </c>
      <c r="C21" s="65">
        <f>VLOOKUP($A21,'Return Data'!$B$7:$R$2700,4,0)</f>
        <v>1673.1320000000001</v>
      </c>
      <c r="D21" s="65">
        <f>VLOOKUP($A21,'Return Data'!$B$7:$R$2700,9,0)</f>
        <v>13.2555</v>
      </c>
      <c r="E21" s="66">
        <f t="shared" si="0"/>
        <v>15</v>
      </c>
      <c r="F21" s="65">
        <f>VLOOKUP($A21,'Return Data'!$B$7:$R$2700,10,0)</f>
        <v>3.5781999999999998</v>
      </c>
      <c r="G21" s="66">
        <f t="shared" si="1"/>
        <v>23</v>
      </c>
      <c r="H21" s="65">
        <f>VLOOKUP($A21,'Return Data'!$B$7:$R$2700,11,0)</f>
        <v>7.5829000000000004</v>
      </c>
      <c r="I21" s="66">
        <f t="shared" si="2"/>
        <v>23</v>
      </c>
      <c r="J21" s="65">
        <f>VLOOKUP($A21,'Return Data'!$B$7:$R$2700,12,0)</f>
        <v>6.6767000000000003</v>
      </c>
      <c r="K21" s="66">
        <f t="shared" si="3"/>
        <v>23</v>
      </c>
      <c r="L21" s="65">
        <f>VLOOKUP($A21,'Return Data'!$B$7:$R$2700,13,0)</f>
        <v>5.2118000000000002</v>
      </c>
      <c r="M21" s="66">
        <f t="shared" si="4"/>
        <v>24</v>
      </c>
      <c r="N21" s="65">
        <f>VLOOKUP($A21,'Return Data'!$B$7:$R$2700,17,0)</f>
        <v>6.2347999999999999</v>
      </c>
      <c r="O21" s="66">
        <f t="shared" si="5"/>
        <v>17</v>
      </c>
      <c r="P21" s="65">
        <f>VLOOKUP($A21,'Return Data'!$B$7:$R$2700,14,0)</f>
        <v>5.9843000000000002</v>
      </c>
      <c r="Q21" s="66">
        <f t="shared" si="6"/>
        <v>15</v>
      </c>
      <c r="R21" s="65">
        <f>VLOOKUP($A21,'Return Data'!$B$7:$R$2700,16,0)</f>
        <v>7.5289999999999999</v>
      </c>
      <c r="S21" s="67">
        <f t="shared" si="7"/>
        <v>15</v>
      </c>
    </row>
    <row r="22" spans="1:19" x14ac:dyDescent="0.3">
      <c r="A22" s="82" t="s">
        <v>1510</v>
      </c>
      <c r="B22" s="64">
        <f>VLOOKUP($A22,'Return Data'!$B$7:$R$2700,3,0)</f>
        <v>44118</v>
      </c>
      <c r="C22" s="65">
        <f>VLOOKUP($A22,'Return Data'!$B$7:$R$2700,4,0)</f>
        <v>2793.5898000000002</v>
      </c>
      <c r="D22" s="65">
        <f>VLOOKUP($A22,'Return Data'!$B$7:$R$2700,9,0)</f>
        <v>13.102399999999999</v>
      </c>
      <c r="E22" s="66">
        <f t="shared" si="0"/>
        <v>17</v>
      </c>
      <c r="F22" s="65">
        <f>VLOOKUP($A22,'Return Data'!$B$7:$R$2700,10,0)</f>
        <v>3.3889999999999998</v>
      </c>
      <c r="G22" s="66">
        <f t="shared" si="1"/>
        <v>24</v>
      </c>
      <c r="H22" s="65">
        <f>VLOOKUP($A22,'Return Data'!$B$7:$R$2700,11,0)</f>
        <v>13.047499999999999</v>
      </c>
      <c r="I22" s="66">
        <f t="shared" si="2"/>
        <v>15</v>
      </c>
      <c r="J22" s="65">
        <f>VLOOKUP($A22,'Return Data'!$B$7:$R$2700,12,0)</f>
        <v>10.3748</v>
      </c>
      <c r="K22" s="66">
        <f t="shared" si="3"/>
        <v>16</v>
      </c>
      <c r="L22" s="65">
        <f>VLOOKUP($A22,'Return Data'!$B$7:$R$2700,13,0)</f>
        <v>9.5961999999999996</v>
      </c>
      <c r="M22" s="66">
        <f t="shared" si="4"/>
        <v>15</v>
      </c>
      <c r="N22" s="65">
        <f>VLOOKUP($A22,'Return Data'!$B$7:$R$2700,17,0)</f>
        <v>9.8149999999999995</v>
      </c>
      <c r="O22" s="66">
        <f t="shared" si="5"/>
        <v>10</v>
      </c>
      <c r="P22" s="65">
        <f>VLOOKUP($A22,'Return Data'!$B$7:$R$2700,14,0)</f>
        <v>7.6531000000000002</v>
      </c>
      <c r="Q22" s="66">
        <f t="shared" si="6"/>
        <v>10</v>
      </c>
      <c r="R22" s="65">
        <f>VLOOKUP($A22,'Return Data'!$B$7:$R$2700,16,0)</f>
        <v>7.8646000000000003</v>
      </c>
      <c r="S22" s="67">
        <f t="shared" si="7"/>
        <v>9</v>
      </c>
    </row>
    <row r="23" spans="1:19" x14ac:dyDescent="0.3">
      <c r="A23" s="82" t="s">
        <v>1514</v>
      </c>
      <c r="B23" s="64">
        <f>VLOOKUP($A23,'Return Data'!$B$7:$R$2700,3,0)</f>
        <v>44118</v>
      </c>
      <c r="C23" s="65">
        <f>VLOOKUP($A23,'Return Data'!$B$7:$R$2700,4,0)</f>
        <v>40.336500000000001</v>
      </c>
      <c r="D23" s="65">
        <f>VLOOKUP($A23,'Return Data'!$B$7:$R$2700,9,0)</f>
        <v>13.831300000000001</v>
      </c>
      <c r="E23" s="66">
        <f t="shared" si="0"/>
        <v>11</v>
      </c>
      <c r="F23" s="65">
        <f>VLOOKUP($A23,'Return Data'!$B$7:$R$2700,10,0)</f>
        <v>5.2389000000000001</v>
      </c>
      <c r="G23" s="66">
        <f t="shared" si="1"/>
        <v>13</v>
      </c>
      <c r="H23" s="65">
        <f>VLOOKUP($A23,'Return Data'!$B$7:$R$2700,11,0)</f>
        <v>13.6023</v>
      </c>
      <c r="I23" s="66">
        <f t="shared" si="2"/>
        <v>10</v>
      </c>
      <c r="J23" s="65">
        <f>VLOOKUP($A23,'Return Data'!$B$7:$R$2700,12,0)</f>
        <v>10.8649</v>
      </c>
      <c r="K23" s="66">
        <f t="shared" si="3"/>
        <v>10</v>
      </c>
      <c r="L23" s="65">
        <f>VLOOKUP($A23,'Return Data'!$B$7:$R$2700,13,0)</f>
        <v>10.1508</v>
      </c>
      <c r="M23" s="66">
        <f t="shared" si="4"/>
        <v>8</v>
      </c>
      <c r="N23" s="65">
        <f>VLOOKUP($A23,'Return Data'!$B$7:$R$2700,17,0)</f>
        <v>10.2386</v>
      </c>
      <c r="O23" s="66">
        <f t="shared" si="5"/>
        <v>5</v>
      </c>
      <c r="P23" s="65">
        <f>VLOOKUP($A23,'Return Data'!$B$7:$R$2700,14,0)</f>
        <v>8.1728000000000005</v>
      </c>
      <c r="Q23" s="66">
        <f t="shared" si="6"/>
        <v>5</v>
      </c>
      <c r="R23" s="65">
        <f>VLOOKUP($A23,'Return Data'!$B$7:$R$2700,16,0)</f>
        <v>7.8452999999999999</v>
      </c>
      <c r="S23" s="67">
        <f t="shared" si="7"/>
        <v>10</v>
      </c>
    </row>
    <row r="24" spans="1:19" x14ac:dyDescent="0.3">
      <c r="A24" s="82" t="s">
        <v>1517</v>
      </c>
      <c r="B24" s="64">
        <f>VLOOKUP($A24,'Return Data'!$B$7:$R$2700,3,0)</f>
        <v>44118</v>
      </c>
      <c r="C24" s="65">
        <f>VLOOKUP($A24,'Return Data'!$B$7:$R$2700,4,0)</f>
        <v>20.582100000000001</v>
      </c>
      <c r="D24" s="65">
        <f>VLOOKUP($A24,'Return Data'!$B$7:$R$2700,9,0)</f>
        <v>14.203200000000001</v>
      </c>
      <c r="E24" s="66">
        <f t="shared" si="0"/>
        <v>8</v>
      </c>
      <c r="F24" s="65">
        <f>VLOOKUP($A24,'Return Data'!$B$7:$R$2700,10,0)</f>
        <v>4.3436000000000003</v>
      </c>
      <c r="G24" s="66">
        <f t="shared" si="1"/>
        <v>17</v>
      </c>
      <c r="H24" s="65">
        <f>VLOOKUP($A24,'Return Data'!$B$7:$R$2700,11,0)</f>
        <v>12.1904</v>
      </c>
      <c r="I24" s="66">
        <f t="shared" si="2"/>
        <v>18</v>
      </c>
      <c r="J24" s="65">
        <f>VLOOKUP($A24,'Return Data'!$B$7:$R$2700,12,0)</f>
        <v>10.5807</v>
      </c>
      <c r="K24" s="66">
        <f t="shared" si="3"/>
        <v>12</v>
      </c>
      <c r="L24" s="65">
        <f>VLOOKUP($A24,'Return Data'!$B$7:$R$2700,13,0)</f>
        <v>9.8573000000000004</v>
      </c>
      <c r="M24" s="66">
        <f t="shared" si="4"/>
        <v>12</v>
      </c>
      <c r="N24" s="65">
        <f>VLOOKUP($A24,'Return Data'!$B$7:$R$2700,17,0)</f>
        <v>10.001200000000001</v>
      </c>
      <c r="O24" s="66">
        <f t="shared" si="5"/>
        <v>8</v>
      </c>
      <c r="P24" s="65">
        <f>VLOOKUP($A24,'Return Data'!$B$7:$R$2700,14,0)</f>
        <v>8.1590000000000007</v>
      </c>
      <c r="Q24" s="66">
        <f t="shared" si="6"/>
        <v>7</v>
      </c>
      <c r="R24" s="65">
        <f>VLOOKUP($A24,'Return Data'!$B$7:$R$2700,16,0)</f>
        <v>8.5429999999999993</v>
      </c>
      <c r="S24" s="67">
        <f t="shared" si="7"/>
        <v>3</v>
      </c>
    </row>
    <row r="25" spans="1:19" x14ac:dyDescent="0.3">
      <c r="A25" s="82" t="s">
        <v>1519</v>
      </c>
      <c r="B25" s="64">
        <f>VLOOKUP($A25,'Return Data'!$B$7:$R$2700,3,0)</f>
        <v>44118</v>
      </c>
      <c r="C25" s="65">
        <f>VLOOKUP($A25,'Return Data'!$B$7:$R$2700,4,0)</f>
        <v>11.618</v>
      </c>
      <c r="D25" s="65">
        <f>VLOOKUP($A25,'Return Data'!$B$7:$R$2700,9,0)</f>
        <v>13.778700000000001</v>
      </c>
      <c r="E25" s="66">
        <f t="shared" si="0"/>
        <v>13</v>
      </c>
      <c r="F25" s="65">
        <f>VLOOKUP($A25,'Return Data'!$B$7:$R$2700,10,0)</f>
        <v>4.2731000000000003</v>
      </c>
      <c r="G25" s="66">
        <f t="shared" si="1"/>
        <v>20</v>
      </c>
      <c r="H25" s="65">
        <f>VLOOKUP($A25,'Return Data'!$B$7:$R$2700,11,0)</f>
        <v>12.0784</v>
      </c>
      <c r="I25" s="66">
        <f t="shared" si="2"/>
        <v>19</v>
      </c>
      <c r="J25" s="65">
        <f>VLOOKUP($A25,'Return Data'!$B$7:$R$2700,12,0)</f>
        <v>9.3018000000000001</v>
      </c>
      <c r="K25" s="66">
        <f t="shared" si="3"/>
        <v>21</v>
      </c>
      <c r="L25" s="65">
        <f>VLOOKUP($A25,'Return Data'!$B$7:$R$2700,13,0)</f>
        <v>8.5317000000000007</v>
      </c>
      <c r="M25" s="66">
        <f t="shared" si="4"/>
        <v>19</v>
      </c>
      <c r="N25" s="65"/>
      <c r="O25" s="66"/>
      <c r="P25" s="65"/>
      <c r="Q25" s="66"/>
      <c r="R25" s="65">
        <f>VLOOKUP($A25,'Return Data'!$B$7:$R$2700,16,0)</f>
        <v>9.2149000000000001</v>
      </c>
      <c r="S25" s="67">
        <f t="shared" si="7"/>
        <v>1</v>
      </c>
    </row>
    <row r="26" spans="1:19" x14ac:dyDescent="0.3">
      <c r="A26" s="82" t="s">
        <v>1520</v>
      </c>
      <c r="B26" s="64">
        <f>VLOOKUP($A26,'Return Data'!$B$7:$R$2700,3,0)</f>
        <v>44118</v>
      </c>
      <c r="C26" s="65">
        <f>VLOOKUP($A26,'Return Data'!$B$7:$R$2700,4,0)</f>
        <v>12.2462</v>
      </c>
      <c r="D26" s="65">
        <f>VLOOKUP($A26,'Return Data'!$B$7:$R$2700,9,0)</f>
        <v>12.141400000000001</v>
      </c>
      <c r="E26" s="66">
        <f t="shared" si="0"/>
        <v>20</v>
      </c>
      <c r="F26" s="65">
        <f>VLOOKUP($A26,'Return Data'!$B$7:$R$2700,10,0)</f>
        <v>4.3727</v>
      </c>
      <c r="G26" s="66">
        <f t="shared" si="1"/>
        <v>16</v>
      </c>
      <c r="H26" s="65">
        <f>VLOOKUP($A26,'Return Data'!$B$7:$R$2700,11,0)</f>
        <v>11.303599999999999</v>
      </c>
      <c r="I26" s="66">
        <f t="shared" si="2"/>
        <v>21</v>
      </c>
      <c r="J26" s="65">
        <f>VLOOKUP($A26,'Return Data'!$B$7:$R$2700,12,0)</f>
        <v>9.4214000000000002</v>
      </c>
      <c r="K26" s="66">
        <f t="shared" si="3"/>
        <v>20</v>
      </c>
      <c r="L26" s="65">
        <f>VLOOKUP($A26,'Return Data'!$B$7:$R$2700,13,0)</f>
        <v>8.7623999999999995</v>
      </c>
      <c r="M26" s="66">
        <f t="shared" si="4"/>
        <v>18</v>
      </c>
      <c r="N26" s="65">
        <f>VLOOKUP($A26,'Return Data'!$B$7:$R$2700,17,0)</f>
        <v>9.3861000000000008</v>
      </c>
      <c r="O26" s="66">
        <f t="shared" ref="O26:O33" si="8">RANK(N26,N$8:N$33,0)</f>
        <v>12</v>
      </c>
      <c r="P26" s="65"/>
      <c r="Q26" s="66"/>
      <c r="R26" s="65">
        <f>VLOOKUP($A26,'Return Data'!$B$7:$R$2700,16,0)</f>
        <v>8.1587999999999994</v>
      </c>
      <c r="S26" s="67">
        <f t="shared" si="7"/>
        <v>7</v>
      </c>
    </row>
    <row r="27" spans="1:19" x14ac:dyDescent="0.3">
      <c r="A27" s="82" t="s">
        <v>1522</v>
      </c>
      <c r="B27" s="64">
        <f>VLOOKUP($A27,'Return Data'!$B$7:$R$2700,3,0)</f>
        <v>44118</v>
      </c>
      <c r="C27" s="65">
        <f>VLOOKUP($A27,'Return Data'!$B$7:$R$2700,4,0)</f>
        <v>39.952800000000003</v>
      </c>
      <c r="D27" s="65">
        <f>VLOOKUP($A27,'Return Data'!$B$7:$R$2700,9,0)</f>
        <v>14.0716</v>
      </c>
      <c r="E27" s="66">
        <f t="shared" si="0"/>
        <v>9</v>
      </c>
      <c r="F27" s="65">
        <f>VLOOKUP($A27,'Return Data'!$B$7:$R$2700,10,0)</f>
        <v>6.0121000000000002</v>
      </c>
      <c r="G27" s="66">
        <f t="shared" si="1"/>
        <v>7</v>
      </c>
      <c r="H27" s="65">
        <f>VLOOKUP($A27,'Return Data'!$B$7:$R$2700,11,0)</f>
        <v>12.3832</v>
      </c>
      <c r="I27" s="66">
        <f t="shared" si="2"/>
        <v>17</v>
      </c>
      <c r="J27" s="65">
        <f>VLOOKUP($A27,'Return Data'!$B$7:$R$2700,12,0)</f>
        <v>10.0402</v>
      </c>
      <c r="K27" s="66">
        <f t="shared" si="3"/>
        <v>17</v>
      </c>
      <c r="L27" s="65">
        <f>VLOOKUP($A27,'Return Data'!$B$7:$R$2700,13,0)</f>
        <v>9.5434000000000001</v>
      </c>
      <c r="M27" s="66">
        <f t="shared" si="4"/>
        <v>16</v>
      </c>
      <c r="N27" s="65">
        <f>VLOOKUP($A27,'Return Data'!$B$7:$R$2700,17,0)</f>
        <v>9.8194999999999997</v>
      </c>
      <c r="O27" s="66">
        <f t="shared" si="8"/>
        <v>9</v>
      </c>
      <c r="P27" s="65">
        <f>VLOOKUP($A27,'Return Data'!$B$7:$R$2700,14,0)</f>
        <v>7.5849000000000002</v>
      </c>
      <c r="Q27" s="66">
        <f t="shared" ref="Q27:Q33" si="9">RANK(P27,P$8:P$33,0)</f>
        <v>12</v>
      </c>
      <c r="R27" s="65">
        <f>VLOOKUP($A27,'Return Data'!$B$7:$R$2700,16,0)</f>
        <v>8.0754999999999999</v>
      </c>
      <c r="S27" s="67">
        <f t="shared" si="7"/>
        <v>8</v>
      </c>
    </row>
    <row r="28" spans="1:19" x14ac:dyDescent="0.3">
      <c r="A28" s="82" t="s">
        <v>1524</v>
      </c>
      <c r="B28" s="64">
        <f>VLOOKUP($A28,'Return Data'!$B$7:$R$2700,3,0)</f>
        <v>44118</v>
      </c>
      <c r="C28" s="65">
        <f>VLOOKUP($A28,'Return Data'!$B$7:$R$2700,4,0)</f>
        <v>35.040300000000002</v>
      </c>
      <c r="D28" s="65">
        <f>VLOOKUP($A28,'Return Data'!$B$7:$R$2700,9,0)</f>
        <v>12.7963</v>
      </c>
      <c r="E28" s="66">
        <f t="shared" si="0"/>
        <v>18</v>
      </c>
      <c r="F28" s="65">
        <f>VLOOKUP($A28,'Return Data'!$B$7:$R$2700,10,0)</f>
        <v>5.3997000000000002</v>
      </c>
      <c r="G28" s="66">
        <f t="shared" si="1"/>
        <v>12</v>
      </c>
      <c r="H28" s="65">
        <f>VLOOKUP($A28,'Return Data'!$B$7:$R$2700,11,0)</f>
        <v>12.4595</v>
      </c>
      <c r="I28" s="66">
        <f t="shared" si="2"/>
        <v>16</v>
      </c>
      <c r="J28" s="65">
        <f>VLOOKUP($A28,'Return Data'!$B$7:$R$2700,12,0)</f>
        <v>9.6678999999999995</v>
      </c>
      <c r="K28" s="66">
        <f t="shared" si="3"/>
        <v>19</v>
      </c>
      <c r="L28" s="65">
        <f>VLOOKUP($A28,'Return Data'!$B$7:$R$2700,13,0)</f>
        <v>7.4145000000000003</v>
      </c>
      <c r="M28" s="66">
        <f t="shared" si="4"/>
        <v>21</v>
      </c>
      <c r="N28" s="65">
        <f>VLOOKUP($A28,'Return Data'!$B$7:$R$2700,17,0)</f>
        <v>4.0339</v>
      </c>
      <c r="O28" s="66">
        <f t="shared" si="8"/>
        <v>20</v>
      </c>
      <c r="P28" s="65">
        <f>VLOOKUP($A28,'Return Data'!$B$7:$R$2700,14,0)</f>
        <v>4.0378999999999996</v>
      </c>
      <c r="Q28" s="66">
        <f t="shared" si="9"/>
        <v>19</v>
      </c>
      <c r="R28" s="65">
        <f>VLOOKUP($A28,'Return Data'!$B$7:$R$2700,16,0)</f>
        <v>7.3300999999999998</v>
      </c>
      <c r="S28" s="67">
        <f t="shared" si="7"/>
        <v>17</v>
      </c>
    </row>
    <row r="29" spans="1:19" x14ac:dyDescent="0.3">
      <c r="A29" s="82" t="s">
        <v>1526</v>
      </c>
      <c r="B29" s="64">
        <f>VLOOKUP($A29,'Return Data'!$B$7:$R$2700,3,0)</f>
        <v>44118</v>
      </c>
      <c r="C29" s="65">
        <f>VLOOKUP($A29,'Return Data'!$B$7:$R$2700,4,0)</f>
        <v>33.984099999999998</v>
      </c>
      <c r="D29" s="65">
        <f>VLOOKUP($A29,'Return Data'!$B$7:$R$2700,9,0)</f>
        <v>13.578900000000001</v>
      </c>
      <c r="E29" s="66">
        <f t="shared" si="0"/>
        <v>14</v>
      </c>
      <c r="F29" s="65">
        <f>VLOOKUP($A29,'Return Data'!$B$7:$R$2700,10,0)</f>
        <v>4.0141</v>
      </c>
      <c r="G29" s="66">
        <f t="shared" si="1"/>
        <v>22</v>
      </c>
      <c r="H29" s="65">
        <f>VLOOKUP($A29,'Return Data'!$B$7:$R$2700,11,0)</f>
        <v>14.273099999999999</v>
      </c>
      <c r="I29" s="66">
        <f t="shared" si="2"/>
        <v>6</v>
      </c>
      <c r="J29" s="65">
        <f>VLOOKUP($A29,'Return Data'!$B$7:$R$2700,12,0)</f>
        <v>11.349500000000001</v>
      </c>
      <c r="K29" s="66">
        <f t="shared" si="3"/>
        <v>5</v>
      </c>
      <c r="L29" s="65">
        <f>VLOOKUP($A29,'Return Data'!$B$7:$R$2700,13,0)</f>
        <v>10.1432</v>
      </c>
      <c r="M29" s="66">
        <f t="shared" si="4"/>
        <v>9</v>
      </c>
      <c r="N29" s="65">
        <f>VLOOKUP($A29,'Return Data'!$B$7:$R$2700,17,0)</f>
        <v>4.4951999999999996</v>
      </c>
      <c r="O29" s="66">
        <f t="shared" si="8"/>
        <v>19</v>
      </c>
      <c r="P29" s="65">
        <f>VLOOKUP($A29,'Return Data'!$B$7:$R$2700,14,0)</f>
        <v>4.343</v>
      </c>
      <c r="Q29" s="66">
        <f t="shared" si="9"/>
        <v>18</v>
      </c>
      <c r="R29" s="65">
        <f>VLOOKUP($A29,'Return Data'!$B$7:$R$2700,16,0)</f>
        <v>7.2587999999999999</v>
      </c>
      <c r="S29" s="67">
        <f t="shared" si="7"/>
        <v>19</v>
      </c>
    </row>
    <row r="30" spans="1:19" x14ac:dyDescent="0.3">
      <c r="A30" s="82" t="s">
        <v>1529</v>
      </c>
      <c r="B30" s="64">
        <f>VLOOKUP($A30,'Return Data'!$B$7:$R$2700,3,0)</f>
        <v>44118</v>
      </c>
      <c r="C30" s="65">
        <f>VLOOKUP($A30,'Return Data'!$B$7:$R$2700,4,0)</f>
        <v>24.730399999999999</v>
      </c>
      <c r="D30" s="65">
        <f>VLOOKUP($A30,'Return Data'!$B$7:$R$2700,9,0)</f>
        <v>14.7841</v>
      </c>
      <c r="E30" s="66">
        <f t="shared" si="0"/>
        <v>4</v>
      </c>
      <c r="F30" s="65">
        <f>VLOOKUP($A30,'Return Data'!$B$7:$R$2700,10,0)</f>
        <v>4.5975000000000001</v>
      </c>
      <c r="G30" s="66">
        <f t="shared" si="1"/>
        <v>15</v>
      </c>
      <c r="H30" s="65">
        <f>VLOOKUP($A30,'Return Data'!$B$7:$R$2700,11,0)</f>
        <v>13.3895</v>
      </c>
      <c r="I30" s="66">
        <f t="shared" si="2"/>
        <v>11</v>
      </c>
      <c r="J30" s="65">
        <f>VLOOKUP($A30,'Return Data'!$B$7:$R$2700,12,0)</f>
        <v>10.488899999999999</v>
      </c>
      <c r="K30" s="66">
        <f t="shared" si="3"/>
        <v>14</v>
      </c>
      <c r="L30" s="65">
        <f>VLOOKUP($A30,'Return Data'!$B$7:$R$2700,13,0)</f>
        <v>9.9110999999999994</v>
      </c>
      <c r="M30" s="66">
        <f t="shared" si="4"/>
        <v>11</v>
      </c>
      <c r="N30" s="65">
        <f>VLOOKUP($A30,'Return Data'!$B$7:$R$2700,17,0)</f>
        <v>10.0213</v>
      </c>
      <c r="O30" s="66">
        <f t="shared" si="8"/>
        <v>7</v>
      </c>
      <c r="P30" s="65">
        <f>VLOOKUP($A30,'Return Data'!$B$7:$R$2700,14,0)</f>
        <v>7.9866999999999999</v>
      </c>
      <c r="Q30" s="66">
        <f t="shared" si="9"/>
        <v>8</v>
      </c>
      <c r="R30" s="65">
        <f>VLOOKUP($A30,'Return Data'!$B$7:$R$2700,16,0)</f>
        <v>7.0834999999999999</v>
      </c>
      <c r="S30" s="67">
        <f t="shared" si="7"/>
        <v>21</v>
      </c>
    </row>
    <row r="31" spans="1:19" x14ac:dyDescent="0.3">
      <c r="A31" s="82" t="s">
        <v>1530</v>
      </c>
      <c r="B31" s="64">
        <f>VLOOKUP($A31,'Return Data'!$B$7:$R$2700,3,0)</f>
        <v>44118</v>
      </c>
      <c r="C31" s="65">
        <f>VLOOKUP($A31,'Return Data'!$B$7:$R$2700,4,0)</f>
        <v>31.929200000000002</v>
      </c>
      <c r="D31" s="65">
        <f>VLOOKUP($A31,'Return Data'!$B$7:$R$2700,9,0)</f>
        <v>9.4428000000000001</v>
      </c>
      <c r="E31" s="66">
        <f t="shared" si="0"/>
        <v>24</v>
      </c>
      <c r="F31" s="65">
        <f>VLOOKUP($A31,'Return Data'!$B$7:$R$2700,10,0)</f>
        <v>4.2918000000000003</v>
      </c>
      <c r="G31" s="66">
        <f t="shared" si="1"/>
        <v>19</v>
      </c>
      <c r="H31" s="65">
        <f>VLOOKUP($A31,'Return Data'!$B$7:$R$2700,11,0)</f>
        <v>13.2135</v>
      </c>
      <c r="I31" s="66">
        <f t="shared" si="2"/>
        <v>14</v>
      </c>
      <c r="J31" s="65">
        <f>VLOOKUP($A31,'Return Data'!$B$7:$R$2700,12,0)</f>
        <v>10.509</v>
      </c>
      <c r="K31" s="66">
        <f t="shared" si="3"/>
        <v>13</v>
      </c>
      <c r="L31" s="65">
        <f>VLOOKUP($A31,'Return Data'!$B$7:$R$2700,13,0)</f>
        <v>9.7167999999999992</v>
      </c>
      <c r="M31" s="66">
        <f t="shared" si="4"/>
        <v>13</v>
      </c>
      <c r="N31" s="65">
        <f>VLOOKUP($A31,'Return Data'!$B$7:$R$2700,17,0)</f>
        <v>2.3712</v>
      </c>
      <c r="O31" s="66">
        <f t="shared" si="8"/>
        <v>23</v>
      </c>
      <c r="P31" s="65">
        <f>VLOOKUP($A31,'Return Data'!$B$7:$R$2700,14,0)</f>
        <v>3.0926</v>
      </c>
      <c r="Q31" s="66">
        <f t="shared" si="9"/>
        <v>22</v>
      </c>
      <c r="R31" s="65">
        <f>VLOOKUP($A31,'Return Data'!$B$7:$R$2700,16,0)</f>
        <v>6.6154000000000002</v>
      </c>
      <c r="S31" s="67">
        <f t="shared" si="7"/>
        <v>22</v>
      </c>
    </row>
    <row r="32" spans="1:19" x14ac:dyDescent="0.3">
      <c r="A32" s="82" t="s">
        <v>1532</v>
      </c>
      <c r="B32" s="64">
        <f>VLOOKUP($A32,'Return Data'!$B$7:$R$2700,3,0)</f>
        <v>44118</v>
      </c>
      <c r="C32" s="65">
        <f>VLOOKUP($A32,'Return Data'!$B$7:$R$2700,4,0)</f>
        <v>37.5062</v>
      </c>
      <c r="D32" s="65">
        <f>VLOOKUP($A32,'Return Data'!$B$7:$R$2700,9,0)</f>
        <v>13.9313</v>
      </c>
      <c r="E32" s="66">
        <f t="shared" si="0"/>
        <v>10</v>
      </c>
      <c r="F32" s="65">
        <f>VLOOKUP($A32,'Return Data'!$B$7:$R$2700,10,0)</f>
        <v>4.2291999999999996</v>
      </c>
      <c r="G32" s="66">
        <f t="shared" si="1"/>
        <v>21</v>
      </c>
      <c r="H32" s="65">
        <f>VLOOKUP($A32,'Return Data'!$B$7:$R$2700,11,0)</f>
        <v>13.6145</v>
      </c>
      <c r="I32" s="66">
        <f t="shared" si="2"/>
        <v>9</v>
      </c>
      <c r="J32" s="65">
        <f>VLOOKUP($A32,'Return Data'!$B$7:$R$2700,12,0)</f>
        <v>10.920299999999999</v>
      </c>
      <c r="K32" s="66">
        <f t="shared" si="3"/>
        <v>8</v>
      </c>
      <c r="L32" s="65">
        <f>VLOOKUP($A32,'Return Data'!$B$7:$R$2700,13,0)</f>
        <v>9.9603000000000002</v>
      </c>
      <c r="M32" s="66">
        <f t="shared" si="4"/>
        <v>10</v>
      </c>
      <c r="N32" s="65">
        <f>VLOOKUP($A32,'Return Data'!$B$7:$R$2700,17,0)</f>
        <v>8.1118000000000006</v>
      </c>
      <c r="O32" s="66">
        <f t="shared" si="8"/>
        <v>16</v>
      </c>
      <c r="P32" s="65">
        <f>VLOOKUP($A32,'Return Data'!$B$7:$R$2700,14,0)</f>
        <v>5.73</v>
      </c>
      <c r="Q32" s="66">
        <f t="shared" si="9"/>
        <v>16</v>
      </c>
      <c r="R32" s="65">
        <f>VLOOKUP($A32,'Return Data'!$B$7:$R$2700,16,0)</f>
        <v>7.5347999999999997</v>
      </c>
      <c r="S32" s="67">
        <f t="shared" si="7"/>
        <v>14</v>
      </c>
    </row>
    <row r="33" spans="1:19" x14ac:dyDescent="0.3">
      <c r="A33" s="82" t="s">
        <v>1535</v>
      </c>
      <c r="B33" s="64">
        <f>VLOOKUP($A33,'Return Data'!$B$7:$R$2700,3,0)</f>
        <v>44118</v>
      </c>
      <c r="C33" s="65">
        <f>VLOOKUP($A33,'Return Data'!$B$7:$R$2700,4,0)</f>
        <v>23.111799999999999</v>
      </c>
      <c r="D33" s="65">
        <f>VLOOKUP($A33,'Return Data'!$B$7:$R$2700,9,0)</f>
        <v>14.5486</v>
      </c>
      <c r="E33" s="66">
        <f t="shared" si="0"/>
        <v>6</v>
      </c>
      <c r="F33" s="65">
        <f>VLOOKUP($A33,'Return Data'!$B$7:$R$2700,10,0)</f>
        <v>5.6939000000000002</v>
      </c>
      <c r="G33" s="66">
        <f t="shared" si="1"/>
        <v>10</v>
      </c>
      <c r="H33" s="65">
        <f>VLOOKUP($A33,'Return Data'!$B$7:$R$2700,11,0)</f>
        <v>14.5801</v>
      </c>
      <c r="I33" s="66">
        <f t="shared" si="2"/>
        <v>5</v>
      </c>
      <c r="J33" s="65">
        <f>VLOOKUP($A33,'Return Data'!$B$7:$R$2700,12,0)</f>
        <v>11.6242</v>
      </c>
      <c r="K33" s="66">
        <f t="shared" si="3"/>
        <v>3</v>
      </c>
      <c r="L33" s="65">
        <f>VLOOKUP($A33,'Return Data'!$B$7:$R$2700,13,0)</f>
        <v>10.8284</v>
      </c>
      <c r="M33" s="66">
        <f t="shared" si="4"/>
        <v>3</v>
      </c>
      <c r="N33" s="65">
        <f>VLOOKUP($A33,'Return Data'!$B$7:$R$2700,17,0)</f>
        <v>3.3448000000000002</v>
      </c>
      <c r="O33" s="66">
        <f t="shared" si="8"/>
        <v>21</v>
      </c>
      <c r="P33" s="65">
        <f>VLOOKUP($A33,'Return Data'!$B$7:$R$2700,14,0)</f>
        <v>3.6964000000000001</v>
      </c>
      <c r="Q33" s="66">
        <f t="shared" si="9"/>
        <v>20</v>
      </c>
      <c r="R33" s="65">
        <f>VLOOKUP($A33,'Return Data'!$B$7:$R$2700,16,0)</f>
        <v>6.6132999999999997</v>
      </c>
      <c r="S33" s="67">
        <f t="shared" si="7"/>
        <v>23</v>
      </c>
    </row>
    <row r="34" spans="1:19" x14ac:dyDescent="0.3">
      <c r="A34" s="83"/>
      <c r="B34" s="84"/>
      <c r="C34" s="84"/>
      <c r="D34" s="85"/>
      <c r="E34" s="84"/>
      <c r="F34" s="85"/>
      <c r="G34" s="84"/>
      <c r="H34" s="85"/>
      <c r="I34" s="84"/>
      <c r="J34" s="85"/>
      <c r="K34" s="84"/>
      <c r="L34" s="85"/>
      <c r="M34" s="84"/>
      <c r="N34" s="85"/>
      <c r="O34" s="84"/>
      <c r="P34" s="85"/>
      <c r="Q34" s="84"/>
      <c r="R34" s="85"/>
      <c r="S34" s="86"/>
    </row>
    <row r="35" spans="1:19" x14ac:dyDescent="0.3">
      <c r="A35" s="87" t="s">
        <v>27</v>
      </c>
      <c r="B35" s="88"/>
      <c r="C35" s="88"/>
      <c r="D35" s="89">
        <f>AVERAGE(D8:D33)</f>
        <v>13.324430769230769</v>
      </c>
      <c r="E35" s="88"/>
      <c r="F35" s="89">
        <f>AVERAGE(F8:F33)</f>
        <v>4.604107692307692</v>
      </c>
      <c r="G35" s="88"/>
      <c r="H35" s="89">
        <f>AVERAGE(H8:H33)</f>
        <v>11.131203846153845</v>
      </c>
      <c r="I35" s="88"/>
      <c r="J35" s="89">
        <f>AVERAGE(J8:J33)</f>
        <v>8.7442076923076932</v>
      </c>
      <c r="K35" s="88"/>
      <c r="L35" s="89">
        <f>AVERAGE(L8:L33)</f>
        <v>8.1829615384615391</v>
      </c>
      <c r="M35" s="88"/>
      <c r="N35" s="89">
        <f>AVERAGE(N8:N33)</f>
        <v>7.0406559999999994</v>
      </c>
      <c r="O35" s="88"/>
      <c r="P35" s="89">
        <f>AVERAGE(P8:P33)</f>
        <v>6.0172750000000006</v>
      </c>
      <c r="Q35" s="88"/>
      <c r="R35" s="89">
        <f>AVERAGE(R8:R33)</f>
        <v>7.4887269230769213</v>
      </c>
      <c r="S35" s="90"/>
    </row>
    <row r="36" spans="1:19" x14ac:dyDescent="0.3">
      <c r="A36" s="87" t="s">
        <v>28</v>
      </c>
      <c r="B36" s="88"/>
      <c r="C36" s="88"/>
      <c r="D36" s="89">
        <f>MIN(D8:D33)</f>
        <v>7.4947999999999997</v>
      </c>
      <c r="E36" s="88"/>
      <c r="F36" s="89">
        <f>MIN(F8:F33)</f>
        <v>-14.0403</v>
      </c>
      <c r="G36" s="88"/>
      <c r="H36" s="89">
        <f>MIN(H8:H33)</f>
        <v>-10.146599999999999</v>
      </c>
      <c r="I36" s="88"/>
      <c r="J36" s="89">
        <f>MIN(J8:J33)</f>
        <v>-14.539400000000001</v>
      </c>
      <c r="K36" s="88"/>
      <c r="L36" s="89">
        <f>MIN(L8:L33)</f>
        <v>-10.464</v>
      </c>
      <c r="M36" s="88"/>
      <c r="N36" s="89">
        <f>MIN(N8:N33)</f>
        <v>-6.9391999999999996</v>
      </c>
      <c r="O36" s="88"/>
      <c r="P36" s="89">
        <f>MIN(P8:P33)</f>
        <v>-3.2509000000000001</v>
      </c>
      <c r="Q36" s="88"/>
      <c r="R36" s="89">
        <f>MIN(R8:R33)</f>
        <v>4.5049000000000001</v>
      </c>
      <c r="S36" s="90"/>
    </row>
    <row r="37" spans="1:19" ht="15" thickBot="1" x14ac:dyDescent="0.35">
      <c r="A37" s="91" t="s">
        <v>29</v>
      </c>
      <c r="B37" s="92"/>
      <c r="C37" s="92"/>
      <c r="D37" s="93">
        <f>MAX(D8:D33)</f>
        <v>21.442399999999999</v>
      </c>
      <c r="E37" s="92"/>
      <c r="F37" s="93">
        <f>MAX(F8:F33)</f>
        <v>11.005000000000001</v>
      </c>
      <c r="G37" s="92"/>
      <c r="H37" s="93">
        <f>MAX(H8:H33)</f>
        <v>17.6557</v>
      </c>
      <c r="I37" s="92"/>
      <c r="J37" s="93">
        <f>MAX(J8:J33)</f>
        <v>11.998100000000001</v>
      </c>
      <c r="K37" s="92"/>
      <c r="L37" s="93">
        <f>MAX(L8:L33)</f>
        <v>11.2807</v>
      </c>
      <c r="M37" s="92"/>
      <c r="N37" s="93">
        <f>MAX(N8:N33)</f>
        <v>10.6723</v>
      </c>
      <c r="O37" s="92"/>
      <c r="P37" s="93">
        <f>MAX(P8:P33)</f>
        <v>8.8620999999999999</v>
      </c>
      <c r="Q37" s="92"/>
      <c r="R37" s="93">
        <f>MAX(R8:R33)</f>
        <v>9.2149000000000001</v>
      </c>
      <c r="S37" s="94"/>
    </row>
    <row r="38" spans="1:19" x14ac:dyDescent="0.3">
      <c r="A38" s="112" t="s">
        <v>434</v>
      </c>
    </row>
    <row r="39" spans="1:19" x14ac:dyDescent="0.3">
      <c r="A39" s="14" t="s">
        <v>340</v>
      </c>
    </row>
  </sheetData>
  <sheetProtection algorithmName="SHA-512" hashValue="jJ69DoJhZ0N8MEhoUBk0nUx80wPNhgOjJJ4KpUQ1X62+3usj63jZTvNfur/GRJwrQ5Ipv4xqNtjFBuCqR8kcHA==" saltValue="KzG+j6O3iBJonlh7czrno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04319557-55CE-46FA-AD10-4A3EEB2B0996}"/>
  </hyperlink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C4F0BE-E41B-44C0-9106-E9BC7AB22E8A}">
  <sheetPr codeName="Sheet47"/>
  <dimension ref="A1:S4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63.88671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8" t="s">
        <v>347</v>
      </c>
    </row>
    <row r="3" spans="1:19" ht="15" thickBot="1" x14ac:dyDescent="0.35">
      <c r="A3" s="149"/>
    </row>
    <row r="4" spans="1:19" ht="15" thickBot="1" x14ac:dyDescent="0.35"/>
    <row r="5" spans="1:19" x14ac:dyDescent="0.3">
      <c r="A5" s="29" t="s">
        <v>1684</v>
      </c>
      <c r="B5" s="146" t="s">
        <v>8</v>
      </c>
      <c r="C5" s="146" t="s">
        <v>9</v>
      </c>
      <c r="D5" s="152" t="s">
        <v>48</v>
      </c>
      <c r="E5" s="152"/>
      <c r="F5" s="152" t="s">
        <v>1</v>
      </c>
      <c r="G5" s="152"/>
      <c r="H5" s="152" t="s">
        <v>2</v>
      </c>
      <c r="I5" s="152"/>
      <c r="J5" s="152" t="s">
        <v>3</v>
      </c>
      <c r="K5" s="152"/>
      <c r="L5" s="152" t="s">
        <v>4</v>
      </c>
      <c r="M5" s="152"/>
      <c r="N5" s="152" t="s">
        <v>382</v>
      </c>
      <c r="O5" s="152"/>
      <c r="P5" s="152" t="s">
        <v>5</v>
      </c>
      <c r="Q5" s="152"/>
      <c r="R5" s="152" t="s">
        <v>46</v>
      </c>
      <c r="S5" s="155"/>
    </row>
    <row r="6" spans="1:19" x14ac:dyDescent="0.3">
      <c r="A6" s="17" t="s">
        <v>7</v>
      </c>
      <c r="B6" s="147"/>
      <c r="C6" s="147"/>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1105</v>
      </c>
      <c r="B8" s="64">
        <f>VLOOKUP($A8,'Return Data'!$B$7:$R$2700,3,0)</f>
        <v>44118</v>
      </c>
      <c r="C8" s="65">
        <f>VLOOKUP($A8,'Return Data'!$B$7:$R$2700,4,0)</f>
        <v>24.539200000000001</v>
      </c>
      <c r="D8" s="65">
        <f>VLOOKUP($A8,'Return Data'!$B$7:$R$2700,9,0)</f>
        <v>31.2654</v>
      </c>
      <c r="E8" s="66">
        <f t="shared" ref="E8:E43" si="0">RANK(D8,D$8:D$43,0)</f>
        <v>2</v>
      </c>
      <c r="F8" s="65">
        <f>VLOOKUP($A8,'Return Data'!$B$7:$R$2700,10,0)</f>
        <v>15.153600000000001</v>
      </c>
      <c r="G8" s="66">
        <f t="shared" ref="G8:G43" si="1">RANK(F8,F$8:F$43,0)</f>
        <v>1</v>
      </c>
      <c r="H8" s="65">
        <f>VLOOKUP($A8,'Return Data'!$B$7:$R$2700,11,0)</f>
        <v>18.04</v>
      </c>
      <c r="I8" s="66">
        <f t="shared" ref="I8:I20" si="2">RANK(H8,H$8:H$43,0)</f>
        <v>2</v>
      </c>
      <c r="J8" s="65">
        <f>VLOOKUP($A8,'Return Data'!$B$7:$R$2700,12,0)</f>
        <v>9.8985000000000003</v>
      </c>
      <c r="K8" s="66">
        <f>RANK(J8,J$8:J$43,0)</f>
        <v>23</v>
      </c>
      <c r="L8" s="65">
        <f>VLOOKUP($A8,'Return Data'!$B$7:$R$2700,13,0)</f>
        <v>1.3835999999999999</v>
      </c>
      <c r="M8" s="66">
        <f>RANK(L8,L$8:L$43,0)</f>
        <v>27</v>
      </c>
      <c r="N8" s="65">
        <f>VLOOKUP($A8,'Return Data'!$B$7:$R$2700,17,0)</f>
        <v>3.0026999999999999</v>
      </c>
      <c r="O8" s="66">
        <f>RANK(N8,N$8:N$43,0)</f>
        <v>27</v>
      </c>
      <c r="P8" s="65">
        <f>VLOOKUP($A8,'Return Data'!$B$7:$R$2700,14,0)</f>
        <v>3.5287999999999999</v>
      </c>
      <c r="Q8" s="66">
        <f>RANK(P8,P$8:P$43,0)</f>
        <v>24</v>
      </c>
      <c r="R8" s="65">
        <f>VLOOKUP($A8,'Return Data'!$B$7:$R$2700,16,0)</f>
        <v>8.0190000000000001</v>
      </c>
      <c r="S8" s="67">
        <f t="shared" ref="S8:S43" si="3">RANK(R8,R$8:R$43,0)</f>
        <v>24</v>
      </c>
    </row>
    <row r="9" spans="1:19" x14ac:dyDescent="0.3">
      <c r="A9" s="82" t="s">
        <v>1107</v>
      </c>
      <c r="B9" s="64">
        <f>VLOOKUP($A9,'Return Data'!$B$7:$R$2700,3,0)</f>
        <v>44118</v>
      </c>
      <c r="C9" s="65">
        <f>VLOOKUP($A9,'Return Data'!$B$7:$R$2700,4,0)</f>
        <v>1.3931</v>
      </c>
      <c r="D9" s="65">
        <f>VLOOKUP($A9,'Return Data'!$B$7:$R$2700,9,0)</f>
        <v>0</v>
      </c>
      <c r="E9" s="66">
        <f t="shared" si="0"/>
        <v>33</v>
      </c>
      <c r="F9" s="65">
        <f>VLOOKUP($A9,'Return Data'!$B$7:$R$2700,10,0)</f>
        <v>0</v>
      </c>
      <c r="G9" s="66">
        <f t="shared" si="1"/>
        <v>31</v>
      </c>
      <c r="H9" s="65">
        <f>VLOOKUP($A9,'Return Data'!$B$7:$R$2700,11,0)</f>
        <v>0</v>
      </c>
      <c r="I9" s="66">
        <f t="shared" si="2"/>
        <v>32</v>
      </c>
      <c r="J9" s="65"/>
      <c r="K9" s="66"/>
      <c r="L9" s="65"/>
      <c r="M9" s="66"/>
      <c r="N9" s="65"/>
      <c r="O9" s="66"/>
      <c r="P9" s="65"/>
      <c r="Q9" s="66"/>
      <c r="R9" s="65">
        <f>VLOOKUP($A9,'Return Data'!$B$7:$R$2700,16,0)</f>
        <v>-26.965699999999998</v>
      </c>
      <c r="S9" s="67">
        <f t="shared" si="3"/>
        <v>35</v>
      </c>
    </row>
    <row r="10" spans="1:19" x14ac:dyDescent="0.3">
      <c r="A10" s="82" t="s">
        <v>1109</v>
      </c>
      <c r="B10" s="64">
        <f>VLOOKUP($A10,'Return Data'!$B$7:$R$2700,3,0)</f>
        <v>44118</v>
      </c>
      <c r="C10" s="65">
        <f>VLOOKUP($A10,'Return Data'!$B$7:$R$2700,4,0)</f>
        <v>21.898900000000001</v>
      </c>
      <c r="D10" s="65">
        <f>VLOOKUP($A10,'Return Data'!$B$7:$R$2700,9,0)</f>
        <v>15.592499999999999</v>
      </c>
      <c r="E10" s="66">
        <f t="shared" si="0"/>
        <v>21</v>
      </c>
      <c r="F10" s="65">
        <f>VLOOKUP($A10,'Return Data'!$B$7:$R$2700,10,0)</f>
        <v>9.1013000000000002</v>
      </c>
      <c r="G10" s="66">
        <f t="shared" si="1"/>
        <v>7</v>
      </c>
      <c r="H10" s="65">
        <f>VLOOKUP($A10,'Return Data'!$B$7:$R$2700,11,0)</f>
        <v>12.8185</v>
      </c>
      <c r="I10" s="66">
        <f t="shared" si="2"/>
        <v>24</v>
      </c>
      <c r="J10" s="65">
        <f>VLOOKUP($A10,'Return Data'!$B$7:$R$2700,12,0)</f>
        <v>11.613</v>
      </c>
      <c r="K10" s="66">
        <f t="shared" ref="K10:K20" si="4">RANK(J10,J$8:J$43,0)</f>
        <v>15</v>
      </c>
      <c r="L10" s="65">
        <f>VLOOKUP($A10,'Return Data'!$B$7:$R$2700,13,0)</f>
        <v>11.208600000000001</v>
      </c>
      <c r="M10" s="66">
        <f t="shared" ref="M10:M20" si="5">RANK(L10,L$8:L$43,0)</f>
        <v>13</v>
      </c>
      <c r="N10" s="65">
        <f>VLOOKUP($A10,'Return Data'!$B$7:$R$2700,17,0)</f>
        <v>9.7019000000000002</v>
      </c>
      <c r="O10" s="66">
        <f t="shared" ref="O10:O20" si="6">RANK(N10,N$8:N$43,0)</f>
        <v>18</v>
      </c>
      <c r="P10" s="65">
        <f>VLOOKUP($A10,'Return Data'!$B$7:$R$2700,14,0)</f>
        <v>8.298</v>
      </c>
      <c r="Q10" s="66">
        <f t="shared" ref="Q10:Q20" si="7">RANK(P10,P$8:P$43,0)</f>
        <v>14</v>
      </c>
      <c r="R10" s="65">
        <f>VLOOKUP($A10,'Return Data'!$B$7:$R$2700,16,0)</f>
        <v>9.4438999999999993</v>
      </c>
      <c r="S10" s="67">
        <f t="shared" si="3"/>
        <v>5</v>
      </c>
    </row>
    <row r="11" spans="1:19" x14ac:dyDescent="0.3">
      <c r="A11" s="82" t="s">
        <v>1112</v>
      </c>
      <c r="B11" s="64">
        <f>VLOOKUP($A11,'Return Data'!$B$7:$R$2700,3,0)</f>
        <v>44118</v>
      </c>
      <c r="C11" s="65">
        <f>VLOOKUP($A11,'Return Data'!$B$7:$R$2700,4,0)</f>
        <v>15.4825</v>
      </c>
      <c r="D11" s="65">
        <f>VLOOKUP($A11,'Return Data'!$B$7:$R$2700,9,0)</f>
        <v>17.246500000000001</v>
      </c>
      <c r="E11" s="66">
        <f t="shared" si="0"/>
        <v>14</v>
      </c>
      <c r="F11" s="65">
        <f>VLOOKUP($A11,'Return Data'!$B$7:$R$2700,10,0)</f>
        <v>2.7402000000000002</v>
      </c>
      <c r="G11" s="66">
        <f t="shared" si="1"/>
        <v>25</v>
      </c>
      <c r="H11" s="65">
        <f>VLOOKUP($A11,'Return Data'!$B$7:$R$2700,11,0)</f>
        <v>10.647600000000001</v>
      </c>
      <c r="I11" s="66">
        <f t="shared" si="2"/>
        <v>28</v>
      </c>
      <c r="J11" s="65">
        <f>VLOOKUP($A11,'Return Data'!$B$7:$R$2700,12,0)</f>
        <v>8.8919999999999995</v>
      </c>
      <c r="K11" s="66">
        <f t="shared" si="4"/>
        <v>25</v>
      </c>
      <c r="L11" s="65">
        <f>VLOOKUP($A11,'Return Data'!$B$7:$R$2700,13,0)</f>
        <v>7.9455</v>
      </c>
      <c r="M11" s="66">
        <f t="shared" si="5"/>
        <v>24</v>
      </c>
      <c r="N11" s="65">
        <f>VLOOKUP($A11,'Return Data'!$B$7:$R$2700,17,0)</f>
        <v>3.5550000000000002</v>
      </c>
      <c r="O11" s="66">
        <f t="shared" si="6"/>
        <v>25</v>
      </c>
      <c r="P11" s="65">
        <f>VLOOKUP($A11,'Return Data'!$B$7:$R$2700,14,0)</f>
        <v>3.2706</v>
      </c>
      <c r="Q11" s="66">
        <f t="shared" si="7"/>
        <v>25</v>
      </c>
      <c r="R11" s="65">
        <f>VLOOKUP($A11,'Return Data'!$B$7:$R$2700,16,0)</f>
        <v>6.8196000000000003</v>
      </c>
      <c r="S11" s="67">
        <f t="shared" si="3"/>
        <v>30</v>
      </c>
    </row>
    <row r="12" spans="1:19" x14ac:dyDescent="0.3">
      <c r="A12" s="82" t="s">
        <v>1113</v>
      </c>
      <c r="B12" s="64">
        <f>VLOOKUP($A12,'Return Data'!$B$7:$R$2700,3,0)</f>
        <v>44118</v>
      </c>
      <c r="C12" s="65">
        <f>VLOOKUP($A12,'Return Data'!$B$7:$R$2700,4,0)</f>
        <v>65.326700000000002</v>
      </c>
      <c r="D12" s="65">
        <f>VLOOKUP($A12,'Return Data'!$B$7:$R$2700,9,0)</f>
        <v>11.0183</v>
      </c>
      <c r="E12" s="66">
        <f t="shared" si="0"/>
        <v>27</v>
      </c>
      <c r="F12" s="65">
        <f>VLOOKUP($A12,'Return Data'!$B$7:$R$2700,10,0)</f>
        <v>3.9581</v>
      </c>
      <c r="G12" s="66">
        <f t="shared" si="1"/>
        <v>18</v>
      </c>
      <c r="H12" s="65">
        <f>VLOOKUP($A12,'Return Data'!$B$7:$R$2700,11,0)</f>
        <v>14.9856</v>
      </c>
      <c r="I12" s="66">
        <f t="shared" si="2"/>
        <v>14</v>
      </c>
      <c r="J12" s="65">
        <f>VLOOKUP($A12,'Return Data'!$B$7:$R$2700,12,0)</f>
        <v>11.302899999999999</v>
      </c>
      <c r="K12" s="66">
        <f t="shared" si="4"/>
        <v>20</v>
      </c>
      <c r="L12" s="65">
        <f>VLOOKUP($A12,'Return Data'!$B$7:$R$2700,13,0)</f>
        <v>10.085900000000001</v>
      </c>
      <c r="M12" s="66">
        <f t="shared" si="5"/>
        <v>18</v>
      </c>
      <c r="N12" s="65">
        <f>VLOOKUP($A12,'Return Data'!$B$7:$R$2700,17,0)</f>
        <v>6.7420999999999998</v>
      </c>
      <c r="O12" s="66">
        <f t="shared" si="6"/>
        <v>23</v>
      </c>
      <c r="P12" s="65">
        <f>VLOOKUP($A12,'Return Data'!$B$7:$R$2700,14,0)</f>
        <v>5.4382000000000001</v>
      </c>
      <c r="Q12" s="66">
        <f t="shared" si="7"/>
        <v>22</v>
      </c>
      <c r="R12" s="65">
        <f>VLOOKUP($A12,'Return Data'!$B$7:$R$2700,16,0)</f>
        <v>7.7417999999999996</v>
      </c>
      <c r="S12" s="67">
        <f t="shared" si="3"/>
        <v>26</v>
      </c>
    </row>
    <row r="13" spans="1:19" x14ac:dyDescent="0.3">
      <c r="A13" s="82" t="s">
        <v>1120</v>
      </c>
      <c r="B13" s="64">
        <f>VLOOKUP($A13,'Return Data'!$B$7:$R$2700,3,0)</f>
        <v>44118</v>
      </c>
      <c r="C13" s="65">
        <f>VLOOKUP($A13,'Return Data'!$B$7:$R$2700,4,0)</f>
        <v>21.893899999999999</v>
      </c>
      <c r="D13" s="65">
        <f>VLOOKUP($A13,'Return Data'!$B$7:$R$2700,9,0)</f>
        <v>32.645200000000003</v>
      </c>
      <c r="E13" s="66">
        <f t="shared" si="0"/>
        <v>1</v>
      </c>
      <c r="F13" s="65">
        <f>VLOOKUP($A13,'Return Data'!$B$7:$R$2700,10,0)</f>
        <v>-25.416399999999999</v>
      </c>
      <c r="G13" s="66">
        <f t="shared" si="1"/>
        <v>36</v>
      </c>
      <c r="H13" s="65">
        <f>VLOOKUP($A13,'Return Data'!$B$7:$R$2700,11,0)</f>
        <v>-12.7471</v>
      </c>
      <c r="I13" s="66">
        <f t="shared" si="2"/>
        <v>35</v>
      </c>
      <c r="J13" s="65">
        <f>VLOOKUP($A13,'Return Data'!$B$7:$R$2700,12,0)</f>
        <v>-13.8371</v>
      </c>
      <c r="K13" s="66">
        <f t="shared" si="4"/>
        <v>30</v>
      </c>
      <c r="L13" s="65">
        <f>VLOOKUP($A13,'Return Data'!$B$7:$R$2700,13,0)</f>
        <v>-8.9036000000000008</v>
      </c>
      <c r="M13" s="66">
        <f t="shared" si="5"/>
        <v>30</v>
      </c>
      <c r="N13" s="65">
        <f>VLOOKUP($A13,'Return Data'!$B$7:$R$2700,17,0)</f>
        <v>-0.63680000000000003</v>
      </c>
      <c r="O13" s="66">
        <f t="shared" si="6"/>
        <v>29</v>
      </c>
      <c r="P13" s="65">
        <f>VLOOKUP($A13,'Return Data'!$B$7:$R$2700,14,0)</f>
        <v>1.7057</v>
      </c>
      <c r="Q13" s="66">
        <f t="shared" si="7"/>
        <v>28</v>
      </c>
      <c r="R13" s="65">
        <f>VLOOKUP($A13,'Return Data'!$B$7:$R$2700,16,0)</f>
        <v>6.9527999999999999</v>
      </c>
      <c r="S13" s="67">
        <f t="shared" si="3"/>
        <v>27</v>
      </c>
    </row>
    <row r="14" spans="1:19" x14ac:dyDescent="0.3">
      <c r="A14" s="82" t="s">
        <v>1122</v>
      </c>
      <c r="B14" s="64">
        <f>VLOOKUP($A14,'Return Data'!$B$7:$R$2700,3,0)</f>
        <v>44118</v>
      </c>
      <c r="C14" s="65">
        <f>VLOOKUP($A14,'Return Data'!$B$7:$R$2700,4,0)</f>
        <v>44.422600000000003</v>
      </c>
      <c r="D14" s="65">
        <f>VLOOKUP($A14,'Return Data'!$B$7:$R$2700,9,0)</f>
        <v>19.416699999999999</v>
      </c>
      <c r="E14" s="66">
        <f t="shared" si="0"/>
        <v>8</v>
      </c>
      <c r="F14" s="65">
        <f>VLOOKUP($A14,'Return Data'!$B$7:$R$2700,10,0)</f>
        <v>10.4467</v>
      </c>
      <c r="G14" s="66">
        <f t="shared" si="1"/>
        <v>4</v>
      </c>
      <c r="H14" s="65">
        <f>VLOOKUP($A14,'Return Data'!$B$7:$R$2700,11,0)</f>
        <v>12.906499999999999</v>
      </c>
      <c r="I14" s="66">
        <f t="shared" si="2"/>
        <v>23</v>
      </c>
      <c r="J14" s="65">
        <f>VLOOKUP($A14,'Return Data'!$B$7:$R$2700,12,0)</f>
        <v>10.9251</v>
      </c>
      <c r="K14" s="66">
        <f t="shared" si="4"/>
        <v>21</v>
      </c>
      <c r="L14" s="65">
        <f>VLOOKUP($A14,'Return Data'!$B$7:$R$2700,13,0)</f>
        <v>10.6645</v>
      </c>
      <c r="M14" s="66">
        <f t="shared" si="5"/>
        <v>16</v>
      </c>
      <c r="N14" s="65">
        <f>VLOOKUP($A14,'Return Data'!$B$7:$R$2700,17,0)</f>
        <v>10.5136</v>
      </c>
      <c r="O14" s="66">
        <f t="shared" si="6"/>
        <v>15</v>
      </c>
      <c r="P14" s="65">
        <f>VLOOKUP($A14,'Return Data'!$B$7:$R$2700,14,0)</f>
        <v>8.5350000000000001</v>
      </c>
      <c r="Q14" s="66">
        <f t="shared" si="7"/>
        <v>12</v>
      </c>
      <c r="R14" s="65">
        <f>VLOOKUP($A14,'Return Data'!$B$7:$R$2700,16,0)</f>
        <v>9.0151000000000003</v>
      </c>
      <c r="S14" s="67">
        <f t="shared" si="3"/>
        <v>13</v>
      </c>
    </row>
    <row r="15" spans="1:19" x14ac:dyDescent="0.3">
      <c r="A15" s="82" t="s">
        <v>1124</v>
      </c>
      <c r="B15" s="64">
        <f>VLOOKUP($A15,'Return Data'!$B$7:$R$2700,3,0)</f>
        <v>44118</v>
      </c>
      <c r="C15" s="65">
        <f>VLOOKUP($A15,'Return Data'!$B$7:$R$2700,4,0)</f>
        <v>35.192100000000003</v>
      </c>
      <c r="D15" s="65">
        <f>VLOOKUP($A15,'Return Data'!$B$7:$R$2700,9,0)</f>
        <v>21.2104</v>
      </c>
      <c r="E15" s="66">
        <f t="shared" si="0"/>
        <v>4</v>
      </c>
      <c r="F15" s="65">
        <f>VLOOKUP($A15,'Return Data'!$B$7:$R$2700,10,0)</f>
        <v>11.3049</v>
      </c>
      <c r="G15" s="66">
        <f t="shared" si="1"/>
        <v>2</v>
      </c>
      <c r="H15" s="65">
        <f>VLOOKUP($A15,'Return Data'!$B$7:$R$2700,11,0)</f>
        <v>14.5943</v>
      </c>
      <c r="I15" s="66">
        <f t="shared" si="2"/>
        <v>17</v>
      </c>
      <c r="J15" s="65">
        <f>VLOOKUP($A15,'Return Data'!$B$7:$R$2700,12,0)</f>
        <v>11.5932</v>
      </c>
      <c r="K15" s="66">
        <f t="shared" si="4"/>
        <v>16</v>
      </c>
      <c r="L15" s="65">
        <f>VLOOKUP($A15,'Return Data'!$B$7:$R$2700,13,0)</f>
        <v>12.074</v>
      </c>
      <c r="M15" s="66">
        <f t="shared" si="5"/>
        <v>10</v>
      </c>
      <c r="N15" s="65">
        <f>VLOOKUP($A15,'Return Data'!$B$7:$R$2700,17,0)</f>
        <v>10.5031</v>
      </c>
      <c r="O15" s="66">
        <f t="shared" si="6"/>
        <v>16</v>
      </c>
      <c r="P15" s="65">
        <f>VLOOKUP($A15,'Return Data'!$B$7:$R$2700,14,0)</f>
        <v>8.3719000000000001</v>
      </c>
      <c r="Q15" s="66">
        <f t="shared" si="7"/>
        <v>13</v>
      </c>
      <c r="R15" s="65">
        <f>VLOOKUP($A15,'Return Data'!$B$7:$R$2700,16,0)</f>
        <v>9.3148999999999997</v>
      </c>
      <c r="S15" s="67">
        <f t="shared" si="3"/>
        <v>7</v>
      </c>
    </row>
    <row r="16" spans="1:19" x14ac:dyDescent="0.3">
      <c r="A16" s="82" t="s">
        <v>1125</v>
      </c>
      <c r="B16" s="64">
        <f>VLOOKUP($A16,'Return Data'!$B$7:$R$2700,3,0)</f>
        <v>44118</v>
      </c>
      <c r="C16" s="65">
        <f>VLOOKUP($A16,'Return Data'!$B$7:$R$2700,4,0)</f>
        <v>38.2973</v>
      </c>
      <c r="D16" s="65">
        <f>VLOOKUP($A16,'Return Data'!$B$7:$R$2700,9,0)</f>
        <v>19.9848</v>
      </c>
      <c r="E16" s="66">
        <f t="shared" si="0"/>
        <v>7</v>
      </c>
      <c r="F16" s="65">
        <f>VLOOKUP($A16,'Return Data'!$B$7:$R$2700,10,0)</f>
        <v>4.1250999999999998</v>
      </c>
      <c r="G16" s="66">
        <f t="shared" si="1"/>
        <v>17</v>
      </c>
      <c r="H16" s="65">
        <f>VLOOKUP($A16,'Return Data'!$B$7:$R$2700,11,0)</f>
        <v>14.9292</v>
      </c>
      <c r="I16" s="66">
        <f t="shared" si="2"/>
        <v>15</v>
      </c>
      <c r="J16" s="65">
        <f>VLOOKUP($A16,'Return Data'!$B$7:$R$2700,12,0)</f>
        <v>12.924200000000001</v>
      </c>
      <c r="K16" s="66">
        <f t="shared" si="4"/>
        <v>14</v>
      </c>
      <c r="L16" s="65">
        <f>VLOOKUP($A16,'Return Data'!$B$7:$R$2700,13,0)</f>
        <v>10.9763</v>
      </c>
      <c r="M16" s="66">
        <f t="shared" si="5"/>
        <v>15</v>
      </c>
      <c r="N16" s="65">
        <f>VLOOKUP($A16,'Return Data'!$B$7:$R$2700,17,0)</f>
        <v>11.292899999999999</v>
      </c>
      <c r="O16" s="66">
        <f t="shared" si="6"/>
        <v>14</v>
      </c>
      <c r="P16" s="65">
        <f>VLOOKUP($A16,'Return Data'!$B$7:$R$2700,14,0)</f>
        <v>8.8841999999999999</v>
      </c>
      <c r="Q16" s="66">
        <f t="shared" si="7"/>
        <v>7</v>
      </c>
      <c r="R16" s="65">
        <f>VLOOKUP($A16,'Return Data'!$B$7:$R$2700,16,0)</f>
        <v>8.9309999999999992</v>
      </c>
      <c r="S16" s="67">
        <f t="shared" si="3"/>
        <v>16</v>
      </c>
    </row>
    <row r="17" spans="1:19" x14ac:dyDescent="0.3">
      <c r="A17" s="82" t="s">
        <v>1127</v>
      </c>
      <c r="B17" s="64">
        <f>VLOOKUP($A17,'Return Data'!$B$7:$R$2700,3,0)</f>
        <v>44118</v>
      </c>
      <c r="C17" s="65">
        <f>VLOOKUP($A17,'Return Data'!$B$7:$R$2700,4,0)</f>
        <v>18.645399999999999</v>
      </c>
      <c r="D17" s="65">
        <f>VLOOKUP($A17,'Return Data'!$B$7:$R$2700,9,0)</f>
        <v>11.6472</v>
      </c>
      <c r="E17" s="66">
        <f t="shared" si="0"/>
        <v>26</v>
      </c>
      <c r="F17" s="65">
        <f>VLOOKUP($A17,'Return Data'!$B$7:$R$2700,10,0)</f>
        <v>3.7155999999999998</v>
      </c>
      <c r="G17" s="66">
        <f t="shared" si="1"/>
        <v>21</v>
      </c>
      <c r="H17" s="65">
        <f>VLOOKUP($A17,'Return Data'!$B$7:$R$2700,11,0)</f>
        <v>11.1791</v>
      </c>
      <c r="I17" s="66">
        <f t="shared" si="2"/>
        <v>27</v>
      </c>
      <c r="J17" s="65">
        <f>VLOOKUP($A17,'Return Data'!$B$7:$R$2700,12,0)</f>
        <v>10.523400000000001</v>
      </c>
      <c r="K17" s="66">
        <f t="shared" si="4"/>
        <v>22</v>
      </c>
      <c r="L17" s="65">
        <f>VLOOKUP($A17,'Return Data'!$B$7:$R$2700,13,0)</f>
        <v>8.9370999999999992</v>
      </c>
      <c r="M17" s="66">
        <f t="shared" si="5"/>
        <v>23</v>
      </c>
      <c r="N17" s="65">
        <f>VLOOKUP($A17,'Return Data'!$B$7:$R$2700,17,0)</f>
        <v>9.5526</v>
      </c>
      <c r="O17" s="66">
        <f t="shared" si="6"/>
        <v>19</v>
      </c>
      <c r="P17" s="65">
        <f>VLOOKUP($A17,'Return Data'!$B$7:$R$2700,14,0)</f>
        <v>8.8636999999999997</v>
      </c>
      <c r="Q17" s="66">
        <f t="shared" si="7"/>
        <v>8</v>
      </c>
      <c r="R17" s="65">
        <f>VLOOKUP($A17,'Return Data'!$B$7:$R$2700,16,0)</f>
        <v>8.5205000000000002</v>
      </c>
      <c r="S17" s="67">
        <f t="shared" si="3"/>
        <v>20</v>
      </c>
    </row>
    <row r="18" spans="1:19" x14ac:dyDescent="0.3">
      <c r="A18" s="82" t="s">
        <v>1130</v>
      </c>
      <c r="B18" s="64">
        <f>VLOOKUP($A18,'Return Data'!$B$7:$R$2700,3,0)</f>
        <v>44118</v>
      </c>
      <c r="C18" s="65">
        <f>VLOOKUP($A18,'Return Data'!$B$7:$R$2700,4,0)</f>
        <v>18.020800000000001</v>
      </c>
      <c r="D18" s="65">
        <f>VLOOKUP($A18,'Return Data'!$B$7:$R$2700,9,0)</f>
        <v>18.3184</v>
      </c>
      <c r="E18" s="66">
        <f t="shared" si="0"/>
        <v>10</v>
      </c>
      <c r="F18" s="65">
        <f>VLOOKUP($A18,'Return Data'!$B$7:$R$2700,10,0)</f>
        <v>9.8506999999999998</v>
      </c>
      <c r="G18" s="66">
        <f t="shared" si="1"/>
        <v>5</v>
      </c>
      <c r="H18" s="65">
        <f>VLOOKUP($A18,'Return Data'!$B$7:$R$2700,11,0)</f>
        <v>13.105700000000001</v>
      </c>
      <c r="I18" s="66">
        <f t="shared" si="2"/>
        <v>21</v>
      </c>
      <c r="J18" s="65">
        <f>VLOOKUP($A18,'Return Data'!$B$7:$R$2700,12,0)</f>
        <v>8.8026</v>
      </c>
      <c r="K18" s="66">
        <f t="shared" si="4"/>
        <v>26</v>
      </c>
      <c r="L18" s="65">
        <f>VLOOKUP($A18,'Return Data'!$B$7:$R$2700,13,0)</f>
        <v>9.5713000000000008</v>
      </c>
      <c r="M18" s="66">
        <f t="shared" si="5"/>
        <v>21</v>
      </c>
      <c r="N18" s="65">
        <f>VLOOKUP($A18,'Return Data'!$B$7:$R$2700,17,0)</f>
        <v>8.6791999999999998</v>
      </c>
      <c r="O18" s="66">
        <f t="shared" si="6"/>
        <v>22</v>
      </c>
      <c r="P18" s="65">
        <f>VLOOKUP($A18,'Return Data'!$B$7:$R$2700,14,0)</f>
        <v>7.3033999999999999</v>
      </c>
      <c r="Q18" s="66">
        <f t="shared" si="7"/>
        <v>18</v>
      </c>
      <c r="R18" s="65">
        <f>VLOOKUP($A18,'Return Data'!$B$7:$R$2700,16,0)</f>
        <v>9.3742999999999999</v>
      </c>
      <c r="S18" s="67">
        <f t="shared" si="3"/>
        <v>6</v>
      </c>
    </row>
    <row r="19" spans="1:19" x14ac:dyDescent="0.3">
      <c r="A19" s="82" t="s">
        <v>1131</v>
      </c>
      <c r="B19" s="64">
        <f>VLOOKUP($A19,'Return Data'!$B$7:$R$2700,3,0)</f>
        <v>44118</v>
      </c>
      <c r="C19" s="65">
        <f>VLOOKUP($A19,'Return Data'!$B$7:$R$2700,4,0)</f>
        <v>16.0809</v>
      </c>
      <c r="D19" s="65">
        <f>VLOOKUP($A19,'Return Data'!$B$7:$R$2700,9,0)</f>
        <v>21.0273</v>
      </c>
      <c r="E19" s="66">
        <f t="shared" si="0"/>
        <v>5</v>
      </c>
      <c r="F19" s="65">
        <f>VLOOKUP($A19,'Return Data'!$B$7:$R$2700,10,0)</f>
        <v>10.600899999999999</v>
      </c>
      <c r="G19" s="66">
        <f t="shared" si="1"/>
        <v>3</v>
      </c>
      <c r="H19" s="65">
        <f>VLOOKUP($A19,'Return Data'!$B$7:$R$2700,11,0)</f>
        <v>12.456099999999999</v>
      </c>
      <c r="I19" s="66">
        <f t="shared" si="2"/>
        <v>26</v>
      </c>
      <c r="J19" s="65">
        <f>VLOOKUP($A19,'Return Data'!$B$7:$R$2700,12,0)</f>
        <v>9.7164000000000001</v>
      </c>
      <c r="K19" s="66">
        <f t="shared" si="4"/>
        <v>24</v>
      </c>
      <c r="L19" s="65">
        <f>VLOOKUP($A19,'Return Data'!$B$7:$R$2700,13,0)</f>
        <v>10.2043</v>
      </c>
      <c r="M19" s="66">
        <f t="shared" si="5"/>
        <v>17</v>
      </c>
      <c r="N19" s="65">
        <f>VLOOKUP($A19,'Return Data'!$B$7:$R$2700,17,0)</f>
        <v>9.3419000000000008</v>
      </c>
      <c r="O19" s="66">
        <f t="shared" si="6"/>
        <v>20</v>
      </c>
      <c r="P19" s="65">
        <f>VLOOKUP($A19,'Return Data'!$B$7:$R$2700,14,0)</f>
        <v>7.1768000000000001</v>
      </c>
      <c r="Q19" s="66">
        <f t="shared" si="7"/>
        <v>19</v>
      </c>
      <c r="R19" s="65">
        <f>VLOOKUP($A19,'Return Data'!$B$7:$R$2700,16,0)</f>
        <v>8.6890999999999998</v>
      </c>
      <c r="S19" s="67">
        <f t="shared" si="3"/>
        <v>19</v>
      </c>
    </row>
    <row r="20" spans="1:19" x14ac:dyDescent="0.3">
      <c r="A20" s="82" t="s">
        <v>1134</v>
      </c>
      <c r="B20" s="64">
        <f>VLOOKUP($A20,'Return Data'!$B$7:$R$2700,3,0)</f>
        <v>44118</v>
      </c>
      <c r="C20" s="65">
        <f>VLOOKUP($A20,'Return Data'!$B$7:$R$2700,4,0)</f>
        <v>11.000299999999999</v>
      </c>
      <c r="D20" s="65">
        <f>VLOOKUP($A20,'Return Data'!$B$7:$R$2700,9,0)</f>
        <v>-17.3568</v>
      </c>
      <c r="E20" s="66">
        <f t="shared" si="0"/>
        <v>35</v>
      </c>
      <c r="F20" s="65">
        <f>VLOOKUP($A20,'Return Data'!$B$7:$R$2700,10,0)</f>
        <v>-7.5500999999999996</v>
      </c>
      <c r="G20" s="66">
        <f t="shared" si="1"/>
        <v>34</v>
      </c>
      <c r="H20" s="65">
        <f>VLOOKUP($A20,'Return Data'!$B$7:$R$2700,11,0)</f>
        <v>-0.2054</v>
      </c>
      <c r="I20" s="66">
        <f t="shared" si="2"/>
        <v>33</v>
      </c>
      <c r="J20" s="65">
        <f>VLOOKUP($A20,'Return Data'!$B$7:$R$2700,12,0)</f>
        <v>-33.213799999999999</v>
      </c>
      <c r="K20" s="66">
        <f t="shared" si="4"/>
        <v>31</v>
      </c>
      <c r="L20" s="65">
        <f>VLOOKUP($A20,'Return Data'!$B$7:$R$2700,13,0)</f>
        <v>-25.127700000000001</v>
      </c>
      <c r="M20" s="66">
        <f t="shared" si="5"/>
        <v>31</v>
      </c>
      <c r="N20" s="65">
        <f>VLOOKUP($A20,'Return Data'!$B$7:$R$2700,17,0)</f>
        <v>-13.506399999999999</v>
      </c>
      <c r="O20" s="66">
        <f t="shared" si="6"/>
        <v>31</v>
      </c>
      <c r="P20" s="65">
        <f>VLOOKUP($A20,'Return Data'!$B$7:$R$2700,14,0)</f>
        <v>-8.0172000000000008</v>
      </c>
      <c r="Q20" s="66">
        <f t="shared" si="7"/>
        <v>30</v>
      </c>
      <c r="R20" s="65">
        <f>VLOOKUP($A20,'Return Data'!$B$7:$R$2700,16,0)</f>
        <v>1.5230999999999999</v>
      </c>
      <c r="S20" s="67">
        <f t="shared" si="3"/>
        <v>34</v>
      </c>
    </row>
    <row r="21" spans="1:19" x14ac:dyDescent="0.3">
      <c r="A21" s="82" t="s">
        <v>1136</v>
      </c>
      <c r="B21" s="64">
        <f>VLOOKUP($A21,'Return Data'!$B$7:$R$2700,3,0)</f>
        <v>44118</v>
      </c>
      <c r="C21" s="65">
        <f>VLOOKUP($A21,'Return Data'!$B$7:$R$2700,4,0)</f>
        <v>5.5500000000000001E-2</v>
      </c>
      <c r="D21" s="65">
        <f>VLOOKUP($A21,'Return Data'!$B$7:$R$2700,9,0)</f>
        <v>-48.414099999999998</v>
      </c>
      <c r="E21" s="66">
        <f t="shared" si="0"/>
        <v>36</v>
      </c>
      <c r="F21" s="65">
        <f>VLOOKUP($A21,'Return Data'!$B$7:$R$2700,10,0)</f>
        <v>-9.7615999999999996</v>
      </c>
      <c r="G21" s="66">
        <f t="shared" si="1"/>
        <v>35</v>
      </c>
      <c r="H21" s="65">
        <f>VLOOKUP($A21,'Return Data'!$B$7:$R$2700,11,0)</f>
        <v>-0.35680000000000001</v>
      </c>
      <c r="I21" s="66">
        <f t="shared" ref="I21" si="8">RANK(H21,H$8:H$43,0)</f>
        <v>34</v>
      </c>
      <c r="J21" s="65"/>
      <c r="K21" s="66"/>
      <c r="L21" s="65"/>
      <c r="M21" s="66"/>
      <c r="N21" s="65"/>
      <c r="O21" s="66"/>
      <c r="P21" s="65"/>
      <c r="Q21" s="66"/>
      <c r="R21" s="65">
        <f>VLOOKUP($A21,'Return Data'!$B$7:$R$2700,16,0)</f>
        <v>1.9427000000000001</v>
      </c>
      <c r="S21" s="67">
        <f t="shared" si="3"/>
        <v>33</v>
      </c>
    </row>
    <row r="22" spans="1:19" x14ac:dyDescent="0.3">
      <c r="A22" s="82" t="s">
        <v>1139</v>
      </c>
      <c r="B22" s="64">
        <f>VLOOKUP($A22,'Return Data'!$B$7:$R$2700,3,0)</f>
        <v>44118</v>
      </c>
      <c r="C22" s="65">
        <f>VLOOKUP($A22,'Return Data'!$B$7:$R$2700,4,0)</f>
        <v>40.657899999999998</v>
      </c>
      <c r="D22" s="65">
        <f>VLOOKUP($A22,'Return Data'!$B$7:$R$2700,9,0)</f>
        <v>20.7195</v>
      </c>
      <c r="E22" s="66">
        <f t="shared" si="0"/>
        <v>6</v>
      </c>
      <c r="F22" s="65">
        <f>VLOOKUP($A22,'Return Data'!$B$7:$R$2700,10,0)</f>
        <v>9.5337999999999994</v>
      </c>
      <c r="G22" s="66">
        <f t="shared" si="1"/>
        <v>6</v>
      </c>
      <c r="H22" s="65">
        <f>VLOOKUP($A22,'Return Data'!$B$7:$R$2700,11,0)</f>
        <v>16.266999999999999</v>
      </c>
      <c r="I22" s="66">
        <f>RANK(H22,H$8:H$43,0)</f>
        <v>7</v>
      </c>
      <c r="J22" s="65">
        <f>VLOOKUP($A22,'Return Data'!$B$7:$R$2700,12,0)</f>
        <v>13.5595</v>
      </c>
      <c r="K22" s="66">
        <f>RANK(J22,J$8:J$43,0)</f>
        <v>12</v>
      </c>
      <c r="L22" s="65">
        <f>VLOOKUP($A22,'Return Data'!$B$7:$R$2700,13,0)</f>
        <v>13.0618</v>
      </c>
      <c r="M22" s="66">
        <f>RANK(L22,L$8:L$43,0)</f>
        <v>3</v>
      </c>
      <c r="N22" s="65">
        <f>VLOOKUP($A22,'Return Data'!$B$7:$R$2700,17,0)</f>
        <v>12.3653</v>
      </c>
      <c r="O22" s="66">
        <f>RANK(N22,N$8:N$43,0)</f>
        <v>9</v>
      </c>
      <c r="P22" s="65">
        <f>VLOOKUP($A22,'Return Data'!$B$7:$R$2700,14,0)</f>
        <v>9.827</v>
      </c>
      <c r="Q22" s="66">
        <f>RANK(P22,P$8:P$43,0)</f>
        <v>1</v>
      </c>
      <c r="R22" s="65">
        <f>VLOOKUP($A22,'Return Data'!$B$7:$R$2700,16,0)</f>
        <v>10.411300000000001</v>
      </c>
      <c r="S22" s="67">
        <f t="shared" si="3"/>
        <v>2</v>
      </c>
    </row>
    <row r="23" spans="1:19" x14ac:dyDescent="0.3">
      <c r="A23" s="82" t="s">
        <v>1142</v>
      </c>
      <c r="B23" s="64">
        <f>VLOOKUP($A23,'Return Data'!$B$7:$R$2700,3,0)</f>
        <v>44118</v>
      </c>
      <c r="C23" s="65">
        <f>VLOOKUP($A23,'Return Data'!$B$7:$R$2700,4,0)</f>
        <v>61.461799999999997</v>
      </c>
      <c r="D23" s="65">
        <f>VLOOKUP($A23,'Return Data'!$B$7:$R$2700,9,0)</f>
        <v>12.266999999999999</v>
      </c>
      <c r="E23" s="66">
        <f t="shared" si="0"/>
        <v>25</v>
      </c>
      <c r="F23" s="65">
        <f>VLOOKUP($A23,'Return Data'!$B$7:$R$2700,10,0)</f>
        <v>3.7795999999999998</v>
      </c>
      <c r="G23" s="66">
        <f t="shared" si="1"/>
        <v>20</v>
      </c>
      <c r="H23" s="65">
        <f>VLOOKUP($A23,'Return Data'!$B$7:$R$2700,11,0)</f>
        <v>13.369199999999999</v>
      </c>
      <c r="I23" s="66">
        <f>RANK(H23,H$8:H$43,0)</f>
        <v>20</v>
      </c>
      <c r="J23" s="65">
        <f>VLOOKUP($A23,'Return Data'!$B$7:$R$2700,12,0)</f>
        <v>8.0157000000000007</v>
      </c>
      <c r="K23" s="66">
        <f>RANK(J23,J$8:J$43,0)</f>
        <v>27</v>
      </c>
      <c r="L23" s="65">
        <f>VLOOKUP($A23,'Return Data'!$B$7:$R$2700,13,0)</f>
        <v>7.8034999999999997</v>
      </c>
      <c r="M23" s="66">
        <f>RANK(L23,L$8:L$43,0)</f>
        <v>25</v>
      </c>
      <c r="N23" s="65">
        <f>VLOOKUP($A23,'Return Data'!$B$7:$R$2700,17,0)</f>
        <v>8.8076000000000008</v>
      </c>
      <c r="O23" s="66">
        <f>RANK(N23,N$8:N$43,0)</f>
        <v>21</v>
      </c>
      <c r="P23" s="65">
        <f>VLOOKUP($A23,'Return Data'!$B$7:$R$2700,14,0)</f>
        <v>7.0754000000000001</v>
      </c>
      <c r="Q23" s="66">
        <f>RANK(P23,P$8:P$43,0)</f>
        <v>20</v>
      </c>
      <c r="R23" s="65">
        <f>VLOOKUP($A23,'Return Data'!$B$7:$R$2700,16,0)</f>
        <v>8.1725999999999992</v>
      </c>
      <c r="S23" s="67">
        <f t="shared" si="3"/>
        <v>22</v>
      </c>
    </row>
    <row r="24" spans="1:19" x14ac:dyDescent="0.3">
      <c r="A24" s="82" t="s">
        <v>1143</v>
      </c>
      <c r="B24" s="64">
        <f>VLOOKUP($A24,'Return Data'!$B$7:$R$2700,3,0)</f>
        <v>44118</v>
      </c>
      <c r="C24" s="65">
        <f>VLOOKUP($A24,'Return Data'!$B$7:$R$2700,4,0)</f>
        <v>29.926500000000001</v>
      </c>
      <c r="D24" s="65">
        <f>VLOOKUP($A24,'Return Data'!$B$7:$R$2700,9,0)</f>
        <v>17.155100000000001</v>
      </c>
      <c r="E24" s="66">
        <f t="shared" si="0"/>
        <v>16</v>
      </c>
      <c r="F24" s="65">
        <f>VLOOKUP($A24,'Return Data'!$B$7:$R$2700,10,0)</f>
        <v>6.8235000000000001</v>
      </c>
      <c r="G24" s="66">
        <f t="shared" si="1"/>
        <v>11</v>
      </c>
      <c r="H24" s="65">
        <f>VLOOKUP($A24,'Return Data'!$B$7:$R$2700,11,0)</f>
        <v>17.236799999999999</v>
      </c>
      <c r="I24" s="66">
        <f>RANK(H24,H$8:H$43,0)</f>
        <v>5</v>
      </c>
      <c r="J24" s="65">
        <f>VLOOKUP($A24,'Return Data'!$B$7:$R$2700,12,0)</f>
        <v>14.0754</v>
      </c>
      <c r="K24" s="66">
        <f>RANK(J24,J$8:J$43,0)</f>
        <v>7</v>
      </c>
      <c r="L24" s="65">
        <f>VLOOKUP($A24,'Return Data'!$B$7:$R$2700,13,0)</f>
        <v>12.439399999999999</v>
      </c>
      <c r="M24" s="66">
        <f>RANK(L24,L$8:L$43,0)</f>
        <v>6</v>
      </c>
      <c r="N24" s="65">
        <f>VLOOKUP($A24,'Return Data'!$B$7:$R$2700,17,0)</f>
        <v>1.7132000000000001</v>
      </c>
      <c r="O24" s="66">
        <f>RANK(N24,N$8:N$43,0)</f>
        <v>28</v>
      </c>
      <c r="P24" s="65">
        <f>VLOOKUP($A24,'Return Data'!$B$7:$R$2700,14,0)</f>
        <v>2.3136000000000001</v>
      </c>
      <c r="Q24" s="66">
        <f>RANK(P24,P$8:P$43,0)</f>
        <v>27</v>
      </c>
      <c r="R24" s="65">
        <f>VLOOKUP($A24,'Return Data'!$B$7:$R$2700,16,0)</f>
        <v>6.8562000000000003</v>
      </c>
      <c r="S24" s="67">
        <f t="shared" si="3"/>
        <v>28</v>
      </c>
    </row>
    <row r="25" spans="1:19" x14ac:dyDescent="0.3">
      <c r="A25" s="82" t="s">
        <v>1144</v>
      </c>
      <c r="B25" s="64">
        <f>VLOOKUP($A25,'Return Data'!$B$7:$R$2700,3,0)</f>
        <v>44118</v>
      </c>
      <c r="C25" s="65">
        <f>VLOOKUP($A25,'Return Data'!$B$7:$R$2700,4,0)</f>
        <v>0.83730000000000004</v>
      </c>
      <c r="D25" s="65">
        <f>VLOOKUP($A25,'Return Data'!$B$7:$R$2700,9,0)</f>
        <v>0</v>
      </c>
      <c r="E25" s="66">
        <f t="shared" si="0"/>
        <v>33</v>
      </c>
      <c r="F25" s="65">
        <f>VLOOKUP($A25,'Return Data'!$B$7:$R$2700,10,0)</f>
        <v>0</v>
      </c>
      <c r="G25" s="66">
        <f t="shared" si="1"/>
        <v>31</v>
      </c>
      <c r="H25" s="65">
        <f>VLOOKUP($A25,'Return Data'!$B$7:$R$2700,11,0)</f>
        <v>-49.645699999999998</v>
      </c>
      <c r="I25" s="66">
        <f>RANK(H25,H$8:H$43,0)</f>
        <v>36</v>
      </c>
      <c r="J25" s="65">
        <f>VLOOKUP($A25,'Return Data'!$B$7:$R$2700,12,0)</f>
        <v>-34.216299999999997</v>
      </c>
      <c r="K25" s="66">
        <f>RANK(J25,J$8:J$43,0)</f>
        <v>32</v>
      </c>
      <c r="L25" s="65">
        <f>VLOOKUP($A25,'Return Data'!$B$7:$R$2700,13,0)</f>
        <v>-39.890700000000002</v>
      </c>
      <c r="M25" s="66">
        <f>RANK(L25,L$8:L$43,0)</f>
        <v>32</v>
      </c>
      <c r="N25" s="65"/>
      <c r="O25" s="66"/>
      <c r="P25" s="65"/>
      <c r="Q25" s="66"/>
      <c r="R25" s="65">
        <f>VLOOKUP($A25,'Return Data'!$B$7:$R$2700,16,0)</f>
        <v>-32.0886</v>
      </c>
      <c r="S25" s="67">
        <f t="shared" si="3"/>
        <v>36</v>
      </c>
    </row>
    <row r="26" spans="1:19" x14ac:dyDescent="0.3">
      <c r="A26" s="82" t="s">
        <v>1149</v>
      </c>
      <c r="B26" s="64">
        <f>VLOOKUP($A26,'Return Data'!$B$7:$R$2700,3,0)</f>
        <v>44118</v>
      </c>
      <c r="C26" s="65">
        <f>VLOOKUP($A26,'Return Data'!$B$7:$R$2700,4,0)</f>
        <v>0.1076</v>
      </c>
      <c r="D26" s="65">
        <f>VLOOKUP($A26,'Return Data'!$B$7:$R$2700,9,0)</f>
        <v>9.1135999999999999</v>
      </c>
      <c r="E26" s="66">
        <f t="shared" si="0"/>
        <v>30</v>
      </c>
      <c r="F26" s="65">
        <f>VLOOKUP($A26,'Return Data'!$B$7:$R$2700,10,0)</f>
        <v>8.6656999999999993</v>
      </c>
      <c r="G26" s="66">
        <f t="shared" si="1"/>
        <v>8</v>
      </c>
      <c r="H26" s="65">
        <f>VLOOKUP($A26,'Return Data'!$B$7:$R$2700,11,0)</f>
        <v>8.8591999999999995</v>
      </c>
      <c r="I26" s="66">
        <f>RANK(H26,H$8:H$43,0)</f>
        <v>29</v>
      </c>
      <c r="J26" s="65"/>
      <c r="K26" s="66"/>
      <c r="L26" s="65"/>
      <c r="M26" s="66"/>
      <c r="N26" s="65"/>
      <c r="O26" s="66"/>
      <c r="P26" s="65"/>
      <c r="Q26" s="66"/>
      <c r="R26" s="65">
        <f>VLOOKUP($A26,'Return Data'!$B$7:$R$2700,16,0)</f>
        <v>8.9812999999999992</v>
      </c>
      <c r="S26" s="67">
        <f t="shared" si="3"/>
        <v>15</v>
      </c>
    </row>
    <row r="27" spans="1:19" x14ac:dyDescent="0.3">
      <c r="A27" s="82" t="s">
        <v>1151</v>
      </c>
      <c r="B27" s="64">
        <f>VLOOKUP($A27,'Return Data'!$B$7:$R$2700,3,0)</f>
        <v>44118</v>
      </c>
      <c r="C27" s="65">
        <f>VLOOKUP($A27,'Return Data'!$B$7:$R$2700,4,0)</f>
        <v>14.441599999999999</v>
      </c>
      <c r="D27" s="65">
        <f>VLOOKUP($A27,'Return Data'!$B$7:$R$2700,9,0)</f>
        <v>18.4998</v>
      </c>
      <c r="E27" s="66">
        <f t="shared" si="0"/>
        <v>9</v>
      </c>
      <c r="F27" s="65">
        <f>VLOOKUP($A27,'Return Data'!$B$7:$R$2700,10,0)</f>
        <v>5.8513999999999999</v>
      </c>
      <c r="G27" s="66">
        <f t="shared" si="1"/>
        <v>12</v>
      </c>
      <c r="H27" s="65">
        <f>VLOOKUP($A27,'Return Data'!$B$7:$R$2700,11,0)</f>
        <v>5.4057000000000004</v>
      </c>
      <c r="I27" s="66">
        <f t="shared" ref="I27:I39" si="9">RANK(H27,H$8:H$43,0)</f>
        <v>31</v>
      </c>
      <c r="J27" s="65">
        <f>VLOOKUP($A27,'Return Data'!$B$7:$R$2700,12,0)</f>
        <v>-1.3675999999999999</v>
      </c>
      <c r="K27" s="66">
        <f t="shared" ref="K27:K39" si="10">RANK(J27,J$8:J$43,0)</f>
        <v>29</v>
      </c>
      <c r="L27" s="65">
        <f>VLOOKUP($A27,'Return Data'!$B$7:$R$2700,13,0)</f>
        <v>0.20480000000000001</v>
      </c>
      <c r="M27" s="66">
        <f t="shared" ref="M27:M39" si="11">RANK(L27,L$8:L$43,0)</f>
        <v>29</v>
      </c>
      <c r="N27" s="65">
        <f>VLOOKUP($A27,'Return Data'!$B$7:$R$2700,17,0)</f>
        <v>4.0208000000000004</v>
      </c>
      <c r="O27" s="66">
        <f t="shared" ref="O27:O39" si="12">RANK(N27,N$8:N$43,0)</f>
        <v>24</v>
      </c>
      <c r="P27" s="65">
        <f>VLOOKUP($A27,'Return Data'!$B$7:$R$2700,14,0)</f>
        <v>4.2309000000000001</v>
      </c>
      <c r="Q27" s="66">
        <f t="shared" ref="Q27:Q39" si="13">RANK(P27,P$8:P$43,0)</f>
        <v>23</v>
      </c>
      <c r="R27" s="65">
        <f>VLOOKUP($A27,'Return Data'!$B$7:$R$2700,16,0)</f>
        <v>6.8524000000000003</v>
      </c>
      <c r="S27" s="67">
        <f t="shared" si="3"/>
        <v>29</v>
      </c>
    </row>
    <row r="28" spans="1:19" x14ac:dyDescent="0.3">
      <c r="A28" s="82" t="s">
        <v>1156</v>
      </c>
      <c r="B28" s="64">
        <f>VLOOKUP($A28,'Return Data'!$B$7:$R$2700,3,0)</f>
        <v>44118</v>
      </c>
      <c r="C28" s="65">
        <f>VLOOKUP($A28,'Return Data'!$B$7:$R$2700,4,0)</f>
        <v>101.6147</v>
      </c>
      <c r="D28" s="65">
        <f>VLOOKUP($A28,'Return Data'!$B$7:$R$2700,9,0)</f>
        <v>13.6404</v>
      </c>
      <c r="E28" s="66">
        <f t="shared" si="0"/>
        <v>24</v>
      </c>
      <c r="F28" s="65">
        <f>VLOOKUP($A28,'Return Data'!$B$7:$R$2700,10,0)</f>
        <v>2.6230000000000002</v>
      </c>
      <c r="G28" s="66">
        <f t="shared" si="1"/>
        <v>27</v>
      </c>
      <c r="H28" s="65">
        <f>VLOOKUP($A28,'Return Data'!$B$7:$R$2700,11,0)</f>
        <v>19.299700000000001</v>
      </c>
      <c r="I28" s="66">
        <f t="shared" si="9"/>
        <v>1</v>
      </c>
      <c r="J28" s="65">
        <f>VLOOKUP($A28,'Return Data'!$B$7:$R$2700,12,0)</f>
        <v>14.791</v>
      </c>
      <c r="K28" s="66">
        <f t="shared" si="10"/>
        <v>3</v>
      </c>
      <c r="L28" s="65">
        <f>VLOOKUP($A28,'Return Data'!$B$7:$R$2700,13,0)</f>
        <v>12.302300000000001</v>
      </c>
      <c r="M28" s="66">
        <f t="shared" si="11"/>
        <v>7</v>
      </c>
      <c r="N28" s="65">
        <f>VLOOKUP($A28,'Return Data'!$B$7:$R$2700,17,0)</f>
        <v>12.8711</v>
      </c>
      <c r="O28" s="66">
        <f t="shared" si="12"/>
        <v>6</v>
      </c>
      <c r="P28" s="65">
        <f>VLOOKUP($A28,'Return Data'!$B$7:$R$2700,14,0)</f>
        <v>8.7138000000000009</v>
      </c>
      <c r="Q28" s="66">
        <f t="shared" si="13"/>
        <v>11</v>
      </c>
      <c r="R28" s="65">
        <f>VLOOKUP($A28,'Return Data'!$B$7:$R$2700,16,0)</f>
        <v>9.0130999999999997</v>
      </c>
      <c r="S28" s="67">
        <f t="shared" si="3"/>
        <v>14</v>
      </c>
    </row>
    <row r="29" spans="1:19" x14ac:dyDescent="0.3">
      <c r="A29" s="82" t="s">
        <v>1157</v>
      </c>
      <c r="B29" s="64">
        <f>VLOOKUP($A29,'Return Data'!$B$7:$R$2700,3,0)</f>
        <v>44118</v>
      </c>
      <c r="C29" s="65">
        <f>VLOOKUP($A29,'Return Data'!$B$7:$R$2700,4,0)</f>
        <v>47.802999999999997</v>
      </c>
      <c r="D29" s="65">
        <f>VLOOKUP($A29,'Return Data'!$B$7:$R$2700,9,0)</f>
        <v>17.991800000000001</v>
      </c>
      <c r="E29" s="66">
        <f t="shared" si="0"/>
        <v>12</v>
      </c>
      <c r="F29" s="65">
        <f>VLOOKUP($A29,'Return Data'!$B$7:$R$2700,10,0)</f>
        <v>3.5598000000000001</v>
      </c>
      <c r="G29" s="66">
        <f t="shared" si="1"/>
        <v>22</v>
      </c>
      <c r="H29" s="65">
        <f>VLOOKUP($A29,'Return Data'!$B$7:$R$2700,11,0)</f>
        <v>15.628500000000001</v>
      </c>
      <c r="I29" s="66">
        <f t="shared" si="9"/>
        <v>10</v>
      </c>
      <c r="J29" s="65">
        <f>VLOOKUP($A29,'Return Data'!$B$7:$R$2700,12,0)</f>
        <v>13.157400000000001</v>
      </c>
      <c r="K29" s="66">
        <f t="shared" si="10"/>
        <v>13</v>
      </c>
      <c r="L29" s="65">
        <f>VLOOKUP($A29,'Return Data'!$B$7:$R$2700,13,0)</f>
        <v>11.3102</v>
      </c>
      <c r="M29" s="66">
        <f t="shared" si="11"/>
        <v>12</v>
      </c>
      <c r="N29" s="65">
        <f>VLOOKUP($A29,'Return Data'!$B$7:$R$2700,17,0)</f>
        <v>12.346</v>
      </c>
      <c r="O29" s="66">
        <f t="shared" si="12"/>
        <v>10</v>
      </c>
      <c r="P29" s="65">
        <f>VLOOKUP($A29,'Return Data'!$B$7:$R$2700,14,0)</f>
        <v>8.8294999999999995</v>
      </c>
      <c r="Q29" s="66">
        <f t="shared" si="13"/>
        <v>9</v>
      </c>
      <c r="R29" s="65">
        <f>VLOOKUP($A29,'Return Data'!$B$7:$R$2700,16,0)</f>
        <v>9.1640999999999995</v>
      </c>
      <c r="S29" s="67">
        <f t="shared" si="3"/>
        <v>11</v>
      </c>
    </row>
    <row r="30" spans="1:19" x14ac:dyDescent="0.3">
      <c r="A30" s="82" t="s">
        <v>1160</v>
      </c>
      <c r="B30" s="64">
        <f>VLOOKUP($A30,'Return Data'!$B$7:$R$2700,3,0)</f>
        <v>44118</v>
      </c>
      <c r="C30" s="65">
        <f>VLOOKUP($A30,'Return Data'!$B$7:$R$2700,4,0)</f>
        <v>48.825000000000003</v>
      </c>
      <c r="D30" s="65">
        <f>VLOOKUP($A30,'Return Data'!$B$7:$R$2700,9,0)</f>
        <v>15.748200000000001</v>
      </c>
      <c r="E30" s="66">
        <f t="shared" si="0"/>
        <v>20</v>
      </c>
      <c r="F30" s="65">
        <f>VLOOKUP($A30,'Return Data'!$B$7:$R$2700,10,0)</f>
        <v>4.718</v>
      </c>
      <c r="G30" s="66">
        <f t="shared" si="1"/>
        <v>15</v>
      </c>
      <c r="H30" s="65">
        <f>VLOOKUP($A30,'Return Data'!$B$7:$R$2700,11,0)</f>
        <v>12.972300000000001</v>
      </c>
      <c r="I30" s="66">
        <f t="shared" si="9"/>
        <v>22</v>
      </c>
      <c r="J30" s="65">
        <f>VLOOKUP($A30,'Return Data'!$B$7:$R$2700,12,0)</f>
        <v>11.3355</v>
      </c>
      <c r="K30" s="66">
        <f t="shared" si="10"/>
        <v>19</v>
      </c>
      <c r="L30" s="65">
        <f>VLOOKUP($A30,'Return Data'!$B$7:$R$2700,13,0)</f>
        <v>9.9600000000000009</v>
      </c>
      <c r="M30" s="66">
        <f t="shared" si="11"/>
        <v>19</v>
      </c>
      <c r="N30" s="65">
        <f>VLOOKUP($A30,'Return Data'!$B$7:$R$2700,17,0)</f>
        <v>10.3017</v>
      </c>
      <c r="O30" s="66">
        <f t="shared" si="12"/>
        <v>17</v>
      </c>
      <c r="P30" s="65">
        <f>VLOOKUP($A30,'Return Data'!$B$7:$R$2700,14,0)</f>
        <v>6.6924000000000001</v>
      </c>
      <c r="Q30" s="66">
        <f t="shared" si="13"/>
        <v>21</v>
      </c>
      <c r="R30" s="65">
        <f>VLOOKUP($A30,'Return Data'!$B$7:$R$2700,16,0)</f>
        <v>8.1763999999999992</v>
      </c>
      <c r="S30" s="67">
        <f t="shared" si="3"/>
        <v>21</v>
      </c>
    </row>
    <row r="31" spans="1:19" x14ac:dyDescent="0.3">
      <c r="A31" s="82" t="s">
        <v>1162</v>
      </c>
      <c r="B31" s="64">
        <f>VLOOKUP($A31,'Return Data'!$B$7:$R$2700,3,0)</f>
        <v>44118</v>
      </c>
      <c r="C31" s="65">
        <f>VLOOKUP($A31,'Return Data'!$B$7:$R$2700,4,0)</f>
        <v>36.477499999999999</v>
      </c>
      <c r="D31" s="65">
        <f>VLOOKUP($A31,'Return Data'!$B$7:$R$2700,9,0)</f>
        <v>17.732199999999999</v>
      </c>
      <c r="E31" s="66">
        <f t="shared" si="0"/>
        <v>13</v>
      </c>
      <c r="F31" s="65">
        <f>VLOOKUP($A31,'Return Data'!$B$7:$R$2700,10,0)</f>
        <v>2.3159000000000001</v>
      </c>
      <c r="G31" s="66">
        <f t="shared" si="1"/>
        <v>28</v>
      </c>
      <c r="H31" s="65">
        <f>VLOOKUP($A31,'Return Data'!$B$7:$R$2700,11,0)</f>
        <v>12.5244</v>
      </c>
      <c r="I31" s="66">
        <f t="shared" si="9"/>
        <v>25</v>
      </c>
      <c r="J31" s="65">
        <f>VLOOKUP($A31,'Return Data'!$B$7:$R$2700,12,0)</f>
        <v>11.3803</v>
      </c>
      <c r="K31" s="66">
        <f t="shared" si="10"/>
        <v>18</v>
      </c>
      <c r="L31" s="65">
        <f>VLOOKUP($A31,'Return Data'!$B$7:$R$2700,13,0)</f>
        <v>9.5196000000000005</v>
      </c>
      <c r="M31" s="66">
        <f t="shared" si="11"/>
        <v>22</v>
      </c>
      <c r="N31" s="65">
        <f>VLOOKUP($A31,'Return Data'!$B$7:$R$2700,17,0)</f>
        <v>11.8955</v>
      </c>
      <c r="O31" s="66">
        <f t="shared" si="12"/>
        <v>12</v>
      </c>
      <c r="P31" s="65">
        <f>VLOOKUP($A31,'Return Data'!$B$7:$R$2700,14,0)</f>
        <v>7.9379</v>
      </c>
      <c r="Q31" s="66">
        <f t="shared" si="13"/>
        <v>16</v>
      </c>
      <c r="R31" s="65">
        <f>VLOOKUP($A31,'Return Data'!$B$7:$R$2700,16,0)</f>
        <v>8.0121000000000002</v>
      </c>
      <c r="S31" s="67">
        <f t="shared" si="3"/>
        <v>25</v>
      </c>
    </row>
    <row r="32" spans="1:19" x14ac:dyDescent="0.3">
      <c r="A32" s="82" t="s">
        <v>1164</v>
      </c>
      <c r="B32" s="64">
        <f>VLOOKUP($A32,'Return Data'!$B$7:$R$2700,3,0)</f>
        <v>44118</v>
      </c>
      <c r="C32" s="65">
        <f>VLOOKUP($A32,'Return Data'!$B$7:$R$2700,4,0)</f>
        <v>31.598800000000001</v>
      </c>
      <c r="D32" s="65">
        <f>VLOOKUP($A32,'Return Data'!$B$7:$R$2700,9,0)</f>
        <v>14.249599999999999</v>
      </c>
      <c r="E32" s="66">
        <f t="shared" si="0"/>
        <v>22</v>
      </c>
      <c r="F32" s="65">
        <f>VLOOKUP($A32,'Return Data'!$B$7:$R$2700,10,0)</f>
        <v>5.8376000000000001</v>
      </c>
      <c r="G32" s="66">
        <f t="shared" si="1"/>
        <v>13</v>
      </c>
      <c r="H32" s="65">
        <f>VLOOKUP($A32,'Return Data'!$B$7:$R$2700,11,0)</f>
        <v>17.6753</v>
      </c>
      <c r="I32" s="66">
        <f t="shared" si="9"/>
        <v>3</v>
      </c>
      <c r="J32" s="65">
        <f>VLOOKUP($A32,'Return Data'!$B$7:$R$2700,12,0)</f>
        <v>13.7821</v>
      </c>
      <c r="K32" s="66">
        <f t="shared" si="10"/>
        <v>9</v>
      </c>
      <c r="L32" s="65">
        <f>VLOOKUP($A32,'Return Data'!$B$7:$R$2700,13,0)</f>
        <v>12.7591</v>
      </c>
      <c r="M32" s="66">
        <f t="shared" si="11"/>
        <v>4</v>
      </c>
      <c r="N32" s="65">
        <f>VLOOKUP($A32,'Return Data'!$B$7:$R$2700,17,0)</f>
        <v>12.488300000000001</v>
      </c>
      <c r="O32" s="66">
        <f t="shared" si="12"/>
        <v>8</v>
      </c>
      <c r="P32" s="65">
        <f>VLOOKUP($A32,'Return Data'!$B$7:$R$2700,14,0)</f>
        <v>8.9263999999999992</v>
      </c>
      <c r="Q32" s="66">
        <f t="shared" si="13"/>
        <v>6</v>
      </c>
      <c r="R32" s="65">
        <f>VLOOKUP($A32,'Return Data'!$B$7:$R$2700,16,0)</f>
        <v>9.2705000000000002</v>
      </c>
      <c r="S32" s="67">
        <f t="shared" si="3"/>
        <v>8</v>
      </c>
    </row>
    <row r="33" spans="1:19" x14ac:dyDescent="0.3">
      <c r="A33" s="82" t="s">
        <v>1165</v>
      </c>
      <c r="B33" s="64">
        <f>VLOOKUP($A33,'Return Data'!$B$7:$R$2700,3,0)</f>
        <v>44118</v>
      </c>
      <c r="C33" s="65">
        <f>VLOOKUP($A33,'Return Data'!$B$7:$R$2700,4,0)</f>
        <v>56.212400000000002</v>
      </c>
      <c r="D33" s="65">
        <f>VLOOKUP($A33,'Return Data'!$B$7:$R$2700,9,0)</f>
        <v>24.416599999999999</v>
      </c>
      <c r="E33" s="66">
        <f t="shared" si="0"/>
        <v>3</v>
      </c>
      <c r="F33" s="65">
        <f>VLOOKUP($A33,'Return Data'!$B$7:$R$2700,10,0)</f>
        <v>2.6366000000000001</v>
      </c>
      <c r="G33" s="66">
        <f t="shared" si="1"/>
        <v>26</v>
      </c>
      <c r="H33" s="65">
        <f>VLOOKUP($A33,'Return Data'!$B$7:$R$2700,11,0)</f>
        <v>15.5671</v>
      </c>
      <c r="I33" s="66">
        <f t="shared" si="9"/>
        <v>11</v>
      </c>
      <c r="J33" s="65">
        <f>VLOOKUP($A33,'Return Data'!$B$7:$R$2700,12,0)</f>
        <v>15.187200000000001</v>
      </c>
      <c r="K33" s="66">
        <f t="shared" si="10"/>
        <v>1</v>
      </c>
      <c r="L33" s="65">
        <f>VLOOKUP($A33,'Return Data'!$B$7:$R$2700,13,0)</f>
        <v>11.734299999999999</v>
      </c>
      <c r="M33" s="66">
        <f t="shared" si="11"/>
        <v>11</v>
      </c>
      <c r="N33" s="65">
        <f>VLOOKUP($A33,'Return Data'!$B$7:$R$2700,17,0)</f>
        <v>13.1906</v>
      </c>
      <c r="O33" s="66">
        <f t="shared" si="12"/>
        <v>4</v>
      </c>
      <c r="P33" s="65">
        <f>VLOOKUP($A33,'Return Data'!$B$7:$R$2700,14,0)</f>
        <v>9.1386000000000003</v>
      </c>
      <c r="Q33" s="66">
        <f t="shared" si="13"/>
        <v>5</v>
      </c>
      <c r="R33" s="65">
        <f>VLOOKUP($A33,'Return Data'!$B$7:$R$2700,16,0)</f>
        <v>9.5627999999999993</v>
      </c>
      <c r="S33" s="67">
        <f t="shared" si="3"/>
        <v>4</v>
      </c>
    </row>
    <row r="34" spans="1:19" x14ac:dyDescent="0.3">
      <c r="A34" s="82" t="s">
        <v>1168</v>
      </c>
      <c r="B34" s="64">
        <f>VLOOKUP($A34,'Return Data'!$B$7:$R$2700,3,0)</f>
        <v>44118</v>
      </c>
      <c r="C34" s="65">
        <f>VLOOKUP($A34,'Return Data'!$B$7:$R$2700,4,0)</f>
        <v>53.881399999999999</v>
      </c>
      <c r="D34" s="65">
        <f>VLOOKUP($A34,'Return Data'!$B$7:$R$2700,9,0)</f>
        <v>16.935300000000002</v>
      </c>
      <c r="E34" s="66">
        <f t="shared" si="0"/>
        <v>17</v>
      </c>
      <c r="F34" s="65">
        <f>VLOOKUP($A34,'Return Data'!$B$7:$R$2700,10,0)</f>
        <v>3.1280999999999999</v>
      </c>
      <c r="G34" s="66">
        <f t="shared" si="1"/>
        <v>23</v>
      </c>
      <c r="H34" s="65">
        <f>VLOOKUP($A34,'Return Data'!$B$7:$R$2700,11,0)</f>
        <v>15.432</v>
      </c>
      <c r="I34" s="66">
        <f t="shared" si="9"/>
        <v>12</v>
      </c>
      <c r="J34" s="65">
        <f>VLOOKUP($A34,'Return Data'!$B$7:$R$2700,12,0)</f>
        <v>13.763400000000001</v>
      </c>
      <c r="K34" s="66">
        <f t="shared" si="10"/>
        <v>11</v>
      </c>
      <c r="L34" s="65">
        <f>VLOOKUP($A34,'Return Data'!$B$7:$R$2700,13,0)</f>
        <v>6.6947999999999999</v>
      </c>
      <c r="M34" s="66">
        <f t="shared" si="11"/>
        <v>26</v>
      </c>
      <c r="N34" s="65">
        <f>VLOOKUP($A34,'Return Data'!$B$7:$R$2700,17,0)</f>
        <v>3.1082999999999998</v>
      </c>
      <c r="O34" s="66">
        <f t="shared" si="12"/>
        <v>26</v>
      </c>
      <c r="P34" s="65">
        <f>VLOOKUP($A34,'Return Data'!$B$7:$R$2700,14,0)</f>
        <v>2.9136000000000002</v>
      </c>
      <c r="Q34" s="66">
        <f t="shared" si="13"/>
        <v>26</v>
      </c>
      <c r="R34" s="65">
        <f>VLOOKUP($A34,'Return Data'!$B$7:$R$2700,16,0)</f>
        <v>6.0130999999999997</v>
      </c>
      <c r="S34" s="67">
        <f t="shared" si="3"/>
        <v>31</v>
      </c>
    </row>
    <row r="35" spans="1:19" x14ac:dyDescent="0.3">
      <c r="A35" s="82" t="s">
        <v>1169</v>
      </c>
      <c r="B35" s="64">
        <f>VLOOKUP($A35,'Return Data'!$B$7:$R$2700,3,0)</f>
        <v>44118</v>
      </c>
      <c r="C35" s="65">
        <f>VLOOKUP($A35,'Return Data'!$B$7:$R$2700,4,0)</f>
        <v>63.8262</v>
      </c>
      <c r="D35" s="65">
        <f>VLOOKUP($A35,'Return Data'!$B$7:$R$2700,9,0)</f>
        <v>15.7797</v>
      </c>
      <c r="E35" s="66">
        <f t="shared" si="0"/>
        <v>19</v>
      </c>
      <c r="F35" s="65">
        <f>VLOOKUP($A35,'Return Data'!$B$7:$R$2700,10,0)</f>
        <v>3.8378000000000001</v>
      </c>
      <c r="G35" s="66">
        <f t="shared" si="1"/>
        <v>19</v>
      </c>
      <c r="H35" s="65">
        <f>VLOOKUP($A35,'Return Data'!$B$7:$R$2700,11,0)</f>
        <v>15.8795</v>
      </c>
      <c r="I35" s="66">
        <f t="shared" si="9"/>
        <v>8</v>
      </c>
      <c r="J35" s="65">
        <f>VLOOKUP($A35,'Return Data'!$B$7:$R$2700,12,0)</f>
        <v>14.822100000000001</v>
      </c>
      <c r="K35" s="66">
        <f t="shared" si="10"/>
        <v>2</v>
      </c>
      <c r="L35" s="65">
        <f>VLOOKUP($A35,'Return Data'!$B$7:$R$2700,13,0)</f>
        <v>12.2653</v>
      </c>
      <c r="M35" s="66">
        <f t="shared" si="11"/>
        <v>8</v>
      </c>
      <c r="N35" s="65">
        <f>VLOOKUP($A35,'Return Data'!$B$7:$R$2700,17,0)</f>
        <v>12.743399999999999</v>
      </c>
      <c r="O35" s="66">
        <f t="shared" si="12"/>
        <v>7</v>
      </c>
      <c r="P35" s="65">
        <f>VLOOKUP($A35,'Return Data'!$B$7:$R$2700,14,0)</f>
        <v>8.8263999999999996</v>
      </c>
      <c r="Q35" s="66">
        <f t="shared" si="13"/>
        <v>10</v>
      </c>
      <c r="R35" s="65">
        <f>VLOOKUP($A35,'Return Data'!$B$7:$R$2700,16,0)</f>
        <v>8.7051999999999996</v>
      </c>
      <c r="S35" s="67">
        <f t="shared" si="3"/>
        <v>18</v>
      </c>
    </row>
    <row r="36" spans="1:19" x14ac:dyDescent="0.3">
      <c r="A36" s="82" t="s">
        <v>1172</v>
      </c>
      <c r="B36" s="64">
        <f>VLOOKUP($A36,'Return Data'!$B$7:$R$2700,3,0)</f>
        <v>44118</v>
      </c>
      <c r="C36" s="65">
        <f>VLOOKUP($A36,'Return Data'!$B$7:$R$2700,4,0)</f>
        <v>59.1355</v>
      </c>
      <c r="D36" s="65">
        <f>VLOOKUP($A36,'Return Data'!$B$7:$R$2700,9,0)</f>
        <v>10.9108</v>
      </c>
      <c r="E36" s="66">
        <f t="shared" si="0"/>
        <v>28</v>
      </c>
      <c r="F36" s="65">
        <f>VLOOKUP($A36,'Return Data'!$B$7:$R$2700,10,0)</f>
        <v>1.5092000000000001</v>
      </c>
      <c r="G36" s="66">
        <f t="shared" si="1"/>
        <v>30</v>
      </c>
      <c r="H36" s="65">
        <f>VLOOKUP($A36,'Return Data'!$B$7:$R$2700,11,0)</f>
        <v>14.6313</v>
      </c>
      <c r="I36" s="66">
        <f t="shared" si="9"/>
        <v>16</v>
      </c>
      <c r="J36" s="65">
        <f>VLOOKUP($A36,'Return Data'!$B$7:$R$2700,12,0)</f>
        <v>11.493399999999999</v>
      </c>
      <c r="K36" s="66">
        <f t="shared" si="10"/>
        <v>17</v>
      </c>
      <c r="L36" s="65">
        <f>VLOOKUP($A36,'Return Data'!$B$7:$R$2700,13,0)</f>
        <v>9.8344000000000005</v>
      </c>
      <c r="M36" s="66">
        <f t="shared" si="11"/>
        <v>20</v>
      </c>
      <c r="N36" s="65">
        <f>VLOOKUP($A36,'Return Data'!$B$7:$R$2700,17,0)</f>
        <v>11.398</v>
      </c>
      <c r="O36" s="66">
        <f t="shared" si="12"/>
        <v>13</v>
      </c>
      <c r="P36" s="65">
        <f>VLOOKUP($A36,'Return Data'!$B$7:$R$2700,14,0)</f>
        <v>7.7794999999999996</v>
      </c>
      <c r="Q36" s="66">
        <f t="shared" si="13"/>
        <v>17</v>
      </c>
      <c r="R36" s="65">
        <f>VLOOKUP($A36,'Return Data'!$B$7:$R$2700,16,0)</f>
        <v>8.0951000000000004</v>
      </c>
      <c r="S36" s="67">
        <f t="shared" si="3"/>
        <v>23</v>
      </c>
    </row>
    <row r="37" spans="1:19" x14ac:dyDescent="0.3">
      <c r="A37" s="82" t="s">
        <v>1174</v>
      </c>
      <c r="B37" s="64">
        <f>VLOOKUP($A37,'Return Data'!$B$7:$R$2700,3,0)</f>
        <v>44118</v>
      </c>
      <c r="C37" s="65">
        <f>VLOOKUP($A37,'Return Data'!$B$7:$R$2700,4,0)</f>
        <v>75.127200000000002</v>
      </c>
      <c r="D37" s="65">
        <f>VLOOKUP($A37,'Return Data'!$B$7:$R$2700,9,0)</f>
        <v>18.193999999999999</v>
      </c>
      <c r="E37" s="66">
        <f t="shared" si="0"/>
        <v>11</v>
      </c>
      <c r="F37" s="65">
        <f>VLOOKUP($A37,'Return Data'!$B$7:$R$2700,10,0)</f>
        <v>2.9838</v>
      </c>
      <c r="G37" s="66">
        <f t="shared" si="1"/>
        <v>24</v>
      </c>
      <c r="H37" s="65">
        <f>VLOOKUP($A37,'Return Data'!$B$7:$R$2700,11,0)</f>
        <v>13.951599999999999</v>
      </c>
      <c r="I37" s="66">
        <f t="shared" si="9"/>
        <v>19</v>
      </c>
      <c r="J37" s="65">
        <f>VLOOKUP($A37,'Return Data'!$B$7:$R$2700,12,0)</f>
        <v>13.8428</v>
      </c>
      <c r="K37" s="66">
        <f t="shared" si="10"/>
        <v>8</v>
      </c>
      <c r="L37" s="65">
        <f>VLOOKUP($A37,'Return Data'!$B$7:$R$2700,13,0)</f>
        <v>11.101900000000001</v>
      </c>
      <c r="M37" s="66">
        <f t="shared" si="11"/>
        <v>14</v>
      </c>
      <c r="N37" s="65">
        <f>VLOOKUP($A37,'Return Data'!$B$7:$R$2700,17,0)</f>
        <v>13.3476</v>
      </c>
      <c r="O37" s="66">
        <f t="shared" si="12"/>
        <v>3</v>
      </c>
      <c r="P37" s="65">
        <f>VLOOKUP($A37,'Return Data'!$B$7:$R$2700,14,0)</f>
        <v>9.2163000000000004</v>
      </c>
      <c r="Q37" s="66">
        <f t="shared" si="13"/>
        <v>4</v>
      </c>
      <c r="R37" s="65">
        <f>VLOOKUP($A37,'Return Data'!$B$7:$R$2700,16,0)</f>
        <v>9.1888000000000005</v>
      </c>
      <c r="S37" s="67">
        <f t="shared" si="3"/>
        <v>10</v>
      </c>
    </row>
    <row r="38" spans="1:19" x14ac:dyDescent="0.3">
      <c r="A38" s="82" t="s">
        <v>1175</v>
      </c>
      <c r="B38" s="64">
        <f>VLOOKUP($A38,'Return Data'!$B$7:$R$2700,3,0)</f>
        <v>44118</v>
      </c>
      <c r="C38" s="65">
        <f>VLOOKUP($A38,'Return Data'!$B$7:$R$2700,4,0)</f>
        <v>56.395200000000003</v>
      </c>
      <c r="D38" s="65">
        <f>VLOOKUP($A38,'Return Data'!$B$7:$R$2700,9,0)</f>
        <v>17.219000000000001</v>
      </c>
      <c r="E38" s="66">
        <f t="shared" si="0"/>
        <v>15</v>
      </c>
      <c r="F38" s="65">
        <f>VLOOKUP($A38,'Return Data'!$B$7:$R$2700,10,0)</f>
        <v>8.2902000000000005</v>
      </c>
      <c r="G38" s="66">
        <f t="shared" si="1"/>
        <v>10</v>
      </c>
      <c r="H38" s="65">
        <f>VLOOKUP($A38,'Return Data'!$B$7:$R$2700,11,0)</f>
        <v>16.522200000000002</v>
      </c>
      <c r="I38" s="66">
        <f t="shared" si="9"/>
        <v>6</v>
      </c>
      <c r="J38" s="65">
        <f>VLOOKUP($A38,'Return Data'!$B$7:$R$2700,12,0)</f>
        <v>13.776300000000001</v>
      </c>
      <c r="K38" s="66">
        <f t="shared" si="10"/>
        <v>10</v>
      </c>
      <c r="L38" s="65">
        <f>VLOOKUP($A38,'Return Data'!$B$7:$R$2700,13,0)</f>
        <v>13.8409</v>
      </c>
      <c r="M38" s="66">
        <f t="shared" si="11"/>
        <v>1</v>
      </c>
      <c r="N38" s="65">
        <f>VLOOKUP($A38,'Return Data'!$B$7:$R$2700,17,0)</f>
        <v>13.0284</v>
      </c>
      <c r="O38" s="66">
        <f t="shared" si="12"/>
        <v>5</v>
      </c>
      <c r="P38" s="65">
        <f>VLOOKUP($A38,'Return Data'!$B$7:$R$2700,14,0)</f>
        <v>9.4559999999999995</v>
      </c>
      <c r="Q38" s="66">
        <f t="shared" si="13"/>
        <v>3</v>
      </c>
      <c r="R38" s="65">
        <f>VLOOKUP($A38,'Return Data'!$B$7:$R$2700,16,0)</f>
        <v>9.2090999999999994</v>
      </c>
      <c r="S38" s="67">
        <f t="shared" si="3"/>
        <v>9</v>
      </c>
    </row>
    <row r="39" spans="1:19" x14ac:dyDescent="0.3">
      <c r="A39" s="82" t="s">
        <v>1177</v>
      </c>
      <c r="B39" s="64">
        <f>VLOOKUP($A39,'Return Data'!$B$7:$R$2700,3,0)</f>
        <v>44118</v>
      </c>
      <c r="C39" s="65">
        <f>VLOOKUP($A39,'Return Data'!$B$7:$R$2700,4,0)</f>
        <v>68.898799999999994</v>
      </c>
      <c r="D39" s="65">
        <f>VLOOKUP($A39,'Return Data'!$B$7:$R$2700,9,0)</f>
        <v>16.701799999999999</v>
      </c>
      <c r="E39" s="66">
        <f t="shared" si="0"/>
        <v>18</v>
      </c>
      <c r="F39" s="65">
        <f>VLOOKUP($A39,'Return Data'!$B$7:$R$2700,10,0)</f>
        <v>5.173</v>
      </c>
      <c r="G39" s="66">
        <f t="shared" si="1"/>
        <v>14</v>
      </c>
      <c r="H39" s="65">
        <f>VLOOKUP($A39,'Return Data'!$B$7:$R$2700,11,0)</f>
        <v>17.374400000000001</v>
      </c>
      <c r="I39" s="66">
        <f t="shared" si="9"/>
        <v>4</v>
      </c>
      <c r="J39" s="65">
        <f>VLOOKUP($A39,'Return Data'!$B$7:$R$2700,12,0)</f>
        <v>14.7302</v>
      </c>
      <c r="K39" s="66">
        <f t="shared" si="10"/>
        <v>4</v>
      </c>
      <c r="L39" s="65">
        <f>VLOOKUP($A39,'Return Data'!$B$7:$R$2700,13,0)</f>
        <v>13.137499999999999</v>
      </c>
      <c r="M39" s="66">
        <f t="shared" si="11"/>
        <v>2</v>
      </c>
      <c r="N39" s="65">
        <f>VLOOKUP($A39,'Return Data'!$B$7:$R$2700,17,0)</f>
        <v>11.9999</v>
      </c>
      <c r="O39" s="66">
        <f t="shared" si="12"/>
        <v>11</v>
      </c>
      <c r="P39" s="65">
        <f>VLOOKUP($A39,'Return Data'!$B$7:$R$2700,14,0)</f>
        <v>8.2141000000000002</v>
      </c>
      <c r="Q39" s="66">
        <f t="shared" si="13"/>
        <v>15</v>
      </c>
      <c r="R39" s="65">
        <f>VLOOKUP($A39,'Return Data'!$B$7:$R$2700,16,0)</f>
        <v>9.1396999999999995</v>
      </c>
      <c r="S39" s="67">
        <f t="shared" si="3"/>
        <v>12</v>
      </c>
    </row>
    <row r="40" spans="1:19" x14ac:dyDescent="0.3">
      <c r="A40" s="82" t="s">
        <v>1179</v>
      </c>
      <c r="B40" s="64">
        <f>VLOOKUP($A40,'Return Data'!$B$7:$R$2700,3,0)</f>
        <v>44118</v>
      </c>
      <c r="C40" s="65">
        <f>VLOOKUP($A40,'Return Data'!$B$7:$R$2700,4,0)</f>
        <v>2.1577999999999999</v>
      </c>
      <c r="D40" s="65">
        <f>VLOOKUP($A40,'Return Data'!$B$7:$R$2700,9,0)</f>
        <v>8.5168999999999997</v>
      </c>
      <c r="E40" s="66">
        <f t="shared" si="0"/>
        <v>31</v>
      </c>
      <c r="F40" s="65">
        <f>VLOOKUP($A40,'Return Data'!$B$7:$R$2700,10,0)</f>
        <v>8.6035000000000004</v>
      </c>
      <c r="G40" s="66">
        <f t="shared" si="1"/>
        <v>9</v>
      </c>
      <c r="H40" s="65">
        <f>VLOOKUP($A40,'Return Data'!$B$7:$R$2700,11,0)</f>
        <v>8.7942</v>
      </c>
      <c r="I40" s="66">
        <f t="shared" ref="I40" si="14">RANK(H40,H$8:H$43,0)</f>
        <v>30</v>
      </c>
      <c r="J40" s="65"/>
      <c r="K40" s="66"/>
      <c r="L40" s="65"/>
      <c r="M40" s="66"/>
      <c r="N40" s="65"/>
      <c r="O40" s="66"/>
      <c r="P40" s="65"/>
      <c r="Q40" s="66"/>
      <c r="R40" s="65">
        <f>VLOOKUP($A40,'Return Data'!$B$7:$R$2700,16,0)</f>
        <v>8.8766999999999996</v>
      </c>
      <c r="S40" s="67">
        <f t="shared" ref="S40" si="15">RANK(R40,R$8:R$43,0)</f>
        <v>17</v>
      </c>
    </row>
    <row r="41" spans="1:19" x14ac:dyDescent="0.3">
      <c r="A41" s="82" t="s">
        <v>1181</v>
      </c>
      <c r="B41" s="64">
        <f>VLOOKUP($A41,'Return Data'!$B$7:$R$2700,3,0)</f>
        <v>44118</v>
      </c>
      <c r="C41" s="65">
        <f>VLOOKUP($A41,'Return Data'!$B$7:$R$2700,4,0)</f>
        <v>53.765599999999999</v>
      </c>
      <c r="D41" s="65">
        <f>VLOOKUP($A41,'Return Data'!$B$7:$R$2700,9,0)</f>
        <v>10.867699999999999</v>
      </c>
      <c r="E41" s="66">
        <f t="shared" si="0"/>
        <v>29</v>
      </c>
      <c r="F41" s="65">
        <f>VLOOKUP($A41,'Return Data'!$B$7:$R$2700,10,0)</f>
        <v>2.0516000000000001</v>
      </c>
      <c r="G41" s="66">
        <f t="shared" si="1"/>
        <v>29</v>
      </c>
      <c r="H41" s="65">
        <f>VLOOKUP($A41,'Return Data'!$B$7:$R$2700,11,0)</f>
        <v>15.2913</v>
      </c>
      <c r="I41" s="66">
        <f>RANK(H41,H$8:H$43,0)</f>
        <v>13</v>
      </c>
      <c r="J41" s="65">
        <f>VLOOKUP($A41,'Return Data'!$B$7:$R$2700,12,0)</f>
        <v>0.85780000000000001</v>
      </c>
      <c r="K41" s="66">
        <f>RANK(J41,J$8:J$43,0)</f>
        <v>28</v>
      </c>
      <c r="L41" s="65">
        <f>VLOOKUP($A41,'Return Data'!$B$7:$R$2700,13,0)</f>
        <v>0.65869999999999995</v>
      </c>
      <c r="M41" s="66">
        <f>RANK(L41,L$8:L$43,0)</f>
        <v>28</v>
      </c>
      <c r="N41" s="65">
        <f>VLOOKUP($A41,'Return Data'!$B$7:$R$2700,17,0)</f>
        <v>-1.0845</v>
      </c>
      <c r="O41" s="66">
        <f>RANK(N41,N$8:N$43,0)</f>
        <v>30</v>
      </c>
      <c r="P41" s="65">
        <f>VLOOKUP($A41,'Return Data'!$B$7:$R$2700,14,0)</f>
        <v>-0.32540000000000002</v>
      </c>
      <c r="Q41" s="66">
        <f>RANK(P41,P$8:P$43,0)</f>
        <v>29</v>
      </c>
      <c r="R41" s="65">
        <f>VLOOKUP($A41,'Return Data'!$B$7:$R$2700,16,0)</f>
        <v>5.9989999999999997</v>
      </c>
      <c r="S41" s="67">
        <f t="shared" si="3"/>
        <v>32</v>
      </c>
    </row>
    <row r="42" spans="1:19" x14ac:dyDescent="0.3">
      <c r="A42" s="82" t="s">
        <v>1038</v>
      </c>
      <c r="B42" s="64">
        <f>VLOOKUP($A42,'Return Data'!$B$7:$R$2700,3,0)</f>
        <v>44118</v>
      </c>
      <c r="C42" s="65">
        <f>VLOOKUP($A42,'Return Data'!$B$7:$R$2700,4,0)</f>
        <v>75.748500000000007</v>
      </c>
      <c r="D42" s="65">
        <f>VLOOKUP($A42,'Return Data'!$B$7:$R$2700,9,0)</f>
        <v>14.1724</v>
      </c>
      <c r="E42" s="66">
        <f t="shared" si="0"/>
        <v>23</v>
      </c>
      <c r="F42" s="65">
        <f>VLOOKUP($A42,'Return Data'!$B$7:$R$2700,10,0)</f>
        <v>4.2530000000000001</v>
      </c>
      <c r="G42" s="66">
        <f t="shared" si="1"/>
        <v>16</v>
      </c>
      <c r="H42" s="65">
        <f>VLOOKUP($A42,'Return Data'!$B$7:$R$2700,11,0)</f>
        <v>15.738300000000001</v>
      </c>
      <c r="I42" s="66">
        <f>RANK(H42,H$8:H$43,0)</f>
        <v>9</v>
      </c>
      <c r="J42" s="65">
        <f>VLOOKUP($A42,'Return Data'!$B$7:$R$2700,12,0)</f>
        <v>14.5556</v>
      </c>
      <c r="K42" s="66">
        <f>RANK(J42,J$8:J$43,0)</f>
        <v>5</v>
      </c>
      <c r="L42" s="65">
        <f>VLOOKUP($A42,'Return Data'!$B$7:$R$2700,13,0)</f>
        <v>12.5007</v>
      </c>
      <c r="M42" s="66">
        <f>RANK(L42,L$8:L$43,0)</f>
        <v>5</v>
      </c>
      <c r="N42" s="65">
        <f>VLOOKUP($A42,'Return Data'!$B$7:$R$2700,17,0)</f>
        <v>14.3452</v>
      </c>
      <c r="O42" s="66">
        <f>RANK(N42,N$8:N$43,0)</f>
        <v>2</v>
      </c>
      <c r="P42" s="65">
        <f>VLOOKUP($A42,'Return Data'!$B$7:$R$2700,14,0)</f>
        <v>9.7164999999999999</v>
      </c>
      <c r="Q42" s="66">
        <f>RANK(P42,P$8:P$43,0)</f>
        <v>2</v>
      </c>
      <c r="R42" s="65">
        <f>VLOOKUP($A42,'Return Data'!$B$7:$R$2700,16,0)</f>
        <v>9.8544999999999998</v>
      </c>
      <c r="S42" s="67">
        <f t="shared" si="3"/>
        <v>3</v>
      </c>
    </row>
    <row r="43" spans="1:19" x14ac:dyDescent="0.3">
      <c r="A43" s="82" t="s">
        <v>1040</v>
      </c>
      <c r="B43" s="64">
        <f>VLOOKUP($A43,'Return Data'!$B$7:$R$2700,3,0)</f>
        <v>44118</v>
      </c>
      <c r="C43" s="65">
        <f>VLOOKUP($A43,'Return Data'!$B$7:$R$2700,4,0)</f>
        <v>13.637</v>
      </c>
      <c r="D43" s="65">
        <f>VLOOKUP($A43,'Return Data'!$B$7:$R$2700,9,0)</f>
        <v>3.5882000000000001</v>
      </c>
      <c r="E43" s="66">
        <f t="shared" si="0"/>
        <v>32</v>
      </c>
      <c r="F43" s="65">
        <f>VLOOKUP($A43,'Return Data'!$B$7:$R$2700,10,0)</f>
        <v>-6.2706</v>
      </c>
      <c r="G43" s="66">
        <f t="shared" si="1"/>
        <v>33</v>
      </c>
      <c r="H43" s="65">
        <f>VLOOKUP($A43,'Return Data'!$B$7:$R$2700,11,0)</f>
        <v>14.118600000000001</v>
      </c>
      <c r="I43" s="66">
        <f>RANK(H43,H$8:H$43,0)</f>
        <v>18</v>
      </c>
      <c r="J43" s="65">
        <f>VLOOKUP($A43,'Return Data'!$B$7:$R$2700,12,0)</f>
        <v>14.205500000000001</v>
      </c>
      <c r="K43" s="66">
        <f>RANK(J43,J$8:J$43,0)</f>
        <v>6</v>
      </c>
      <c r="L43" s="65">
        <f>VLOOKUP($A43,'Return Data'!$B$7:$R$2700,13,0)</f>
        <v>12.144500000000001</v>
      </c>
      <c r="M43" s="66">
        <f>RANK(L43,L$8:L$43,0)</f>
        <v>9</v>
      </c>
      <c r="N43" s="65">
        <f>VLOOKUP($A43,'Return Data'!$B$7:$R$2700,17,0)</f>
        <v>16.859500000000001</v>
      </c>
      <c r="O43" s="66">
        <f>RANK(N43,N$8:N$43,0)</f>
        <v>1</v>
      </c>
      <c r="P43" s="65"/>
      <c r="Q43" s="66"/>
      <c r="R43" s="65">
        <f>VLOOKUP($A43,'Return Data'!$B$7:$R$2700,16,0)</f>
        <v>14.5968</v>
      </c>
      <c r="S43" s="67">
        <f t="shared" si="3"/>
        <v>1</v>
      </c>
    </row>
    <row r="44" spans="1:19" x14ac:dyDescent="0.3">
      <c r="A44" s="83"/>
      <c r="B44" s="84"/>
      <c r="C44" s="84"/>
      <c r="D44" s="85"/>
      <c r="E44" s="84"/>
      <c r="F44" s="85"/>
      <c r="G44" s="84"/>
      <c r="H44" s="85"/>
      <c r="I44" s="84"/>
      <c r="J44" s="85"/>
      <c r="K44" s="84"/>
      <c r="L44" s="85"/>
      <c r="M44" s="84"/>
      <c r="N44" s="85"/>
      <c r="O44" s="84"/>
      <c r="P44" s="85"/>
      <c r="Q44" s="84"/>
      <c r="R44" s="85"/>
      <c r="S44" s="86"/>
    </row>
    <row r="45" spans="1:19" x14ac:dyDescent="0.3">
      <c r="A45" s="87" t="s">
        <v>27</v>
      </c>
      <c r="B45" s="88"/>
      <c r="C45" s="88"/>
      <c r="D45" s="89">
        <f>AVERAGE(D8:D43)</f>
        <v>13.000594444444442</v>
      </c>
      <c r="E45" s="88"/>
      <c r="F45" s="89">
        <f>AVERAGE(F8:F43)</f>
        <v>3.5603749999999996</v>
      </c>
      <c r="G45" s="88"/>
      <c r="H45" s="89">
        <f>AVERAGE(H8:H43)</f>
        <v>10.423505555555554</v>
      </c>
      <c r="I45" s="88"/>
      <c r="J45" s="89">
        <f>AVERAGE(J8:J43)</f>
        <v>7.840240624999999</v>
      </c>
      <c r="K45" s="88"/>
      <c r="L45" s="89">
        <f>AVERAGE(L8:L43)</f>
        <v>6.6375874999999995</v>
      </c>
      <c r="M45" s="88"/>
      <c r="N45" s="89">
        <f>AVERAGE(N8:N43)</f>
        <v>8.531861290322583</v>
      </c>
      <c r="O45" s="88"/>
      <c r="P45" s="89">
        <f>AVERAGE(P8:P43)</f>
        <v>6.4280533333333336</v>
      </c>
      <c r="Q45" s="88"/>
      <c r="R45" s="89">
        <f>AVERAGE(R8:R43)</f>
        <v>6.1495638888888893</v>
      </c>
      <c r="S45" s="90"/>
    </row>
    <row r="46" spans="1:19" x14ac:dyDescent="0.3">
      <c r="A46" s="87" t="s">
        <v>28</v>
      </c>
      <c r="B46" s="88"/>
      <c r="C46" s="88"/>
      <c r="D46" s="89">
        <f>MIN(D8:D43)</f>
        <v>-48.414099999999998</v>
      </c>
      <c r="E46" s="88"/>
      <c r="F46" s="89">
        <f>MIN(F8:F43)</f>
        <v>-25.416399999999999</v>
      </c>
      <c r="G46" s="88"/>
      <c r="H46" s="89">
        <f>MIN(H8:H43)</f>
        <v>-49.645699999999998</v>
      </c>
      <c r="I46" s="88"/>
      <c r="J46" s="89">
        <f>MIN(J8:J43)</f>
        <v>-34.216299999999997</v>
      </c>
      <c r="K46" s="88"/>
      <c r="L46" s="89">
        <f>MIN(L8:L43)</f>
        <v>-39.890700000000002</v>
      </c>
      <c r="M46" s="88"/>
      <c r="N46" s="89">
        <f>MIN(N8:N43)</f>
        <v>-13.506399999999999</v>
      </c>
      <c r="O46" s="88"/>
      <c r="P46" s="89">
        <f>MIN(P8:P43)</f>
        <v>-8.0172000000000008</v>
      </c>
      <c r="Q46" s="88"/>
      <c r="R46" s="89">
        <f>MIN(R8:R43)</f>
        <v>-32.0886</v>
      </c>
      <c r="S46" s="90"/>
    </row>
    <row r="47" spans="1:19" ht="15" thickBot="1" x14ac:dyDescent="0.35">
      <c r="A47" s="91" t="s">
        <v>29</v>
      </c>
      <c r="B47" s="92"/>
      <c r="C47" s="92"/>
      <c r="D47" s="93">
        <f>MAX(D8:D43)</f>
        <v>32.645200000000003</v>
      </c>
      <c r="E47" s="92"/>
      <c r="F47" s="93">
        <f>MAX(F8:F43)</f>
        <v>15.153600000000001</v>
      </c>
      <c r="G47" s="92"/>
      <c r="H47" s="93">
        <f>MAX(H8:H43)</f>
        <v>19.299700000000001</v>
      </c>
      <c r="I47" s="92"/>
      <c r="J47" s="93">
        <f>MAX(J8:J43)</f>
        <v>15.187200000000001</v>
      </c>
      <c r="K47" s="92"/>
      <c r="L47" s="93">
        <f>MAX(L8:L43)</f>
        <v>13.8409</v>
      </c>
      <c r="M47" s="92"/>
      <c r="N47" s="93">
        <f>MAX(N8:N43)</f>
        <v>16.859500000000001</v>
      </c>
      <c r="O47" s="92"/>
      <c r="P47" s="93">
        <f>MAX(P8:P43)</f>
        <v>9.827</v>
      </c>
      <c r="Q47" s="92"/>
      <c r="R47" s="93">
        <f>MAX(R8:R43)</f>
        <v>14.5968</v>
      </c>
      <c r="S47" s="94"/>
    </row>
    <row r="48" spans="1:19" x14ac:dyDescent="0.3">
      <c r="A48" s="112" t="s">
        <v>434</v>
      </c>
    </row>
    <row r="49" spans="1:1" x14ac:dyDescent="0.3">
      <c r="A49" s="14" t="s">
        <v>340</v>
      </c>
    </row>
  </sheetData>
  <sheetProtection algorithmName="SHA-512" hashValue="X1vb9dSyc2OmfWdC58ORdoIpMpfrcnifEe7oNbiKSgl7x32LIUD4BKGHWzTkUOw1YPaO39MS5wCR+A3BAS+MwA==" saltValue="wVDekY9T3yt/ak+b38Wgu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0598FC0D-BD45-42A8-876C-E66B27280B0A}"/>
  </hyperlink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873B88-A90E-4A3D-A2B9-09AB485CDF43}">
  <sheetPr codeName="Sheet48"/>
  <dimension ref="A1:S4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63.88671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8" t="s">
        <v>347</v>
      </c>
    </row>
    <row r="3" spans="1:19" ht="15" thickBot="1" x14ac:dyDescent="0.35">
      <c r="A3" s="149"/>
    </row>
    <row r="4" spans="1:19" ht="15" thickBot="1" x14ac:dyDescent="0.35"/>
    <row r="5" spans="1:19" x14ac:dyDescent="0.3">
      <c r="A5" s="29" t="s">
        <v>1685</v>
      </c>
      <c r="B5" s="146" t="s">
        <v>8</v>
      </c>
      <c r="C5" s="146" t="s">
        <v>9</v>
      </c>
      <c r="D5" s="152" t="s">
        <v>48</v>
      </c>
      <c r="E5" s="152"/>
      <c r="F5" s="152" t="s">
        <v>1</v>
      </c>
      <c r="G5" s="152"/>
      <c r="H5" s="152" t="s">
        <v>2</v>
      </c>
      <c r="I5" s="152"/>
      <c r="J5" s="152" t="s">
        <v>3</v>
      </c>
      <c r="K5" s="152"/>
      <c r="L5" s="152" t="s">
        <v>4</v>
      </c>
      <c r="M5" s="152"/>
      <c r="N5" s="152" t="s">
        <v>382</v>
      </c>
      <c r="O5" s="152"/>
      <c r="P5" s="152" t="s">
        <v>5</v>
      </c>
      <c r="Q5" s="152"/>
      <c r="R5" s="152" t="s">
        <v>46</v>
      </c>
      <c r="S5" s="155"/>
    </row>
    <row r="6" spans="1:19" x14ac:dyDescent="0.3">
      <c r="A6" s="17" t="s">
        <v>7</v>
      </c>
      <c r="B6" s="147"/>
      <c r="C6" s="147"/>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1106</v>
      </c>
      <c r="B8" s="64">
        <f>VLOOKUP($A8,'Return Data'!$B$7:$R$2700,3,0)</f>
        <v>44118</v>
      </c>
      <c r="C8" s="65">
        <f>VLOOKUP($A8,'Return Data'!$B$7:$R$2700,4,0)</f>
        <v>23.297799999999999</v>
      </c>
      <c r="D8" s="65">
        <f>VLOOKUP($A8,'Return Data'!$B$7:$R$2700,9,0)</f>
        <v>30.458400000000001</v>
      </c>
      <c r="E8" s="66">
        <f t="shared" ref="E8:E43" si="0">RANK(D8,D$8:D$43,0)</f>
        <v>2</v>
      </c>
      <c r="F8" s="65">
        <f>VLOOKUP($A8,'Return Data'!$B$7:$R$2700,10,0)</f>
        <v>14.2319</v>
      </c>
      <c r="G8" s="66">
        <f t="shared" ref="G8:G43" si="1">RANK(F8,F$8:F$43,0)</f>
        <v>1</v>
      </c>
      <c r="H8" s="65">
        <f>VLOOKUP($A8,'Return Data'!$B$7:$R$2700,11,0)</f>
        <v>17.104500000000002</v>
      </c>
      <c r="I8" s="66">
        <f t="shared" ref="I8:I20" si="2">RANK(H8,H$8:H$43,0)</f>
        <v>2</v>
      </c>
      <c r="J8" s="65">
        <f>VLOOKUP($A8,'Return Data'!$B$7:$R$2700,12,0)</f>
        <v>9.0122</v>
      </c>
      <c r="K8" s="66">
        <f>RANK(J8,J$8:J$43,0)</f>
        <v>23</v>
      </c>
      <c r="L8" s="65">
        <f>VLOOKUP($A8,'Return Data'!$B$7:$R$2700,13,0)</f>
        <v>0.57210000000000005</v>
      </c>
      <c r="M8" s="66">
        <f>RANK(L8,L$8:L$43,0)</f>
        <v>27</v>
      </c>
      <c r="N8" s="65">
        <f>VLOOKUP($A8,'Return Data'!$B$7:$R$2700,17,0)</f>
        <v>2.2589000000000001</v>
      </c>
      <c r="O8" s="66">
        <f>RANK(N8,N$8:N$43,0)</f>
        <v>26</v>
      </c>
      <c r="P8" s="65">
        <f>VLOOKUP($A8,'Return Data'!$B$7:$R$2700,14,0)</f>
        <v>2.7643</v>
      </c>
      <c r="Q8" s="66">
        <f>RANK(P8,P$8:P$43,0)</f>
        <v>24</v>
      </c>
      <c r="R8" s="65">
        <f>VLOOKUP($A8,'Return Data'!$B$7:$R$2700,16,0)</f>
        <v>7.5876999999999999</v>
      </c>
      <c r="S8" s="67">
        <f t="shared" ref="S8:S43" si="3">RANK(R8,R$8:R$43,0)</f>
        <v>25</v>
      </c>
    </row>
    <row r="9" spans="1:19" x14ac:dyDescent="0.3">
      <c r="A9" s="82" t="s">
        <v>1108</v>
      </c>
      <c r="B9" s="64">
        <f>VLOOKUP($A9,'Return Data'!$B$7:$R$2700,3,0)</f>
        <v>44118</v>
      </c>
      <c r="C9" s="65">
        <f>VLOOKUP($A9,'Return Data'!$B$7:$R$2700,4,0)</f>
        <v>1.3322000000000001</v>
      </c>
      <c r="D9" s="65">
        <f>VLOOKUP($A9,'Return Data'!$B$7:$R$2700,9,0)</f>
        <v>0</v>
      </c>
      <c r="E9" s="66">
        <f t="shared" si="0"/>
        <v>33</v>
      </c>
      <c r="F9" s="65">
        <f>VLOOKUP($A9,'Return Data'!$B$7:$R$2700,10,0)</f>
        <v>0</v>
      </c>
      <c r="G9" s="66">
        <f t="shared" si="1"/>
        <v>31</v>
      </c>
      <c r="H9" s="65">
        <f>VLOOKUP($A9,'Return Data'!$B$7:$R$2700,11,0)</f>
        <v>0</v>
      </c>
      <c r="I9" s="66">
        <f t="shared" si="2"/>
        <v>32</v>
      </c>
      <c r="J9" s="65">
        <f>VLOOKUP($A9,'Return Data'!$B$7:$R$2700,12,0)</f>
        <v>-33.169600000000003</v>
      </c>
      <c r="K9" s="66">
        <f>RANK(J9,J$8:J$43,0)</f>
        <v>31</v>
      </c>
      <c r="L9" s="65"/>
      <c r="M9" s="66"/>
      <c r="N9" s="65"/>
      <c r="O9" s="66"/>
      <c r="P9" s="65"/>
      <c r="Q9" s="66"/>
      <c r="R9" s="65">
        <f>VLOOKUP($A9,'Return Data'!$B$7:$R$2700,16,0)</f>
        <v>-26.968900000000001</v>
      </c>
      <c r="S9" s="67">
        <f t="shared" si="3"/>
        <v>35</v>
      </c>
    </row>
    <row r="10" spans="1:19" x14ac:dyDescent="0.3">
      <c r="A10" s="82" t="s">
        <v>1110</v>
      </c>
      <c r="B10" s="64">
        <f>VLOOKUP($A10,'Return Data'!$B$7:$R$2700,3,0)</f>
        <v>44118</v>
      </c>
      <c r="C10" s="65">
        <f>VLOOKUP($A10,'Return Data'!$B$7:$R$2700,4,0)</f>
        <v>20.577999999999999</v>
      </c>
      <c r="D10" s="65">
        <f>VLOOKUP($A10,'Return Data'!$B$7:$R$2700,9,0)</f>
        <v>14.8781</v>
      </c>
      <c r="E10" s="66">
        <f t="shared" si="0"/>
        <v>20</v>
      </c>
      <c r="F10" s="65">
        <f>VLOOKUP($A10,'Return Data'!$B$7:$R$2700,10,0)</f>
        <v>8.3808000000000007</v>
      </c>
      <c r="G10" s="66">
        <f t="shared" si="1"/>
        <v>9</v>
      </c>
      <c r="H10" s="65">
        <f>VLOOKUP($A10,'Return Data'!$B$7:$R$2700,11,0)</f>
        <v>12.0768</v>
      </c>
      <c r="I10" s="66">
        <f t="shared" si="2"/>
        <v>23</v>
      </c>
      <c r="J10" s="65">
        <f>VLOOKUP($A10,'Return Data'!$B$7:$R$2700,12,0)</f>
        <v>10.8596</v>
      </c>
      <c r="K10" s="66">
        <f t="shared" ref="K10:K20" si="4">RANK(J10,J$8:J$43,0)</f>
        <v>17</v>
      </c>
      <c r="L10" s="65">
        <f>VLOOKUP($A10,'Return Data'!$B$7:$R$2700,13,0)</f>
        <v>10.4442</v>
      </c>
      <c r="M10" s="66">
        <f t="shared" ref="M10:M20" si="5">RANK(L10,L$8:L$43,0)</f>
        <v>12</v>
      </c>
      <c r="N10" s="65">
        <f>VLOOKUP($A10,'Return Data'!$B$7:$R$2700,17,0)</f>
        <v>8.9669000000000008</v>
      </c>
      <c r="O10" s="66">
        <f t="shared" ref="O10:O20" si="6">RANK(N10,N$8:N$43,0)</f>
        <v>19</v>
      </c>
      <c r="P10" s="65">
        <f>VLOOKUP($A10,'Return Data'!$B$7:$R$2700,14,0)</f>
        <v>7.5568999999999997</v>
      </c>
      <c r="Q10" s="66">
        <f t="shared" ref="Q10:Q20" si="7">RANK(P10,P$8:P$43,0)</f>
        <v>14</v>
      </c>
      <c r="R10" s="65">
        <f>VLOOKUP($A10,'Return Data'!$B$7:$R$2700,16,0)</f>
        <v>8.8028999999999993</v>
      </c>
      <c r="S10" s="67">
        <f t="shared" si="3"/>
        <v>9</v>
      </c>
    </row>
    <row r="11" spans="1:19" x14ac:dyDescent="0.3">
      <c r="A11" s="82" t="s">
        <v>1111</v>
      </c>
      <c r="B11" s="64">
        <f>VLOOKUP($A11,'Return Data'!$B$7:$R$2700,3,0)</f>
        <v>44118</v>
      </c>
      <c r="C11" s="65">
        <f>VLOOKUP($A11,'Return Data'!$B$7:$R$2700,4,0)</f>
        <v>14.7371</v>
      </c>
      <c r="D11" s="65">
        <f>VLOOKUP($A11,'Return Data'!$B$7:$R$2700,9,0)</f>
        <v>16.7897</v>
      </c>
      <c r="E11" s="66">
        <f t="shared" si="0"/>
        <v>14</v>
      </c>
      <c r="F11" s="65">
        <f>VLOOKUP($A11,'Return Data'!$B$7:$R$2700,10,0)</f>
        <v>2.2934000000000001</v>
      </c>
      <c r="G11" s="66">
        <f t="shared" si="1"/>
        <v>23</v>
      </c>
      <c r="H11" s="65">
        <f>VLOOKUP($A11,'Return Data'!$B$7:$R$2700,11,0)</f>
        <v>10.1745</v>
      </c>
      <c r="I11" s="66">
        <f t="shared" si="2"/>
        <v>28</v>
      </c>
      <c r="J11" s="65">
        <f>VLOOKUP($A11,'Return Data'!$B$7:$R$2700,12,0)</f>
        <v>8.3922000000000008</v>
      </c>
      <c r="K11" s="66">
        <f t="shared" si="4"/>
        <v>25</v>
      </c>
      <c r="L11" s="65">
        <f>VLOOKUP($A11,'Return Data'!$B$7:$R$2700,13,0)</f>
        <v>7.3921999999999999</v>
      </c>
      <c r="M11" s="66">
        <f t="shared" si="5"/>
        <v>24</v>
      </c>
      <c r="N11" s="65">
        <f>VLOOKUP($A11,'Return Data'!$B$7:$R$2700,17,0)</f>
        <v>2.9451999999999998</v>
      </c>
      <c r="O11" s="66">
        <f t="shared" si="6"/>
        <v>25</v>
      </c>
      <c r="P11" s="65">
        <f>VLOOKUP($A11,'Return Data'!$B$7:$R$2700,14,0)</f>
        <v>2.5798999999999999</v>
      </c>
      <c r="Q11" s="66">
        <f t="shared" si="7"/>
        <v>25</v>
      </c>
      <c r="R11" s="65">
        <f>VLOOKUP($A11,'Return Data'!$B$7:$R$2700,16,0)</f>
        <v>6.0263</v>
      </c>
      <c r="S11" s="67">
        <f t="shared" si="3"/>
        <v>31</v>
      </c>
    </row>
    <row r="12" spans="1:19" x14ac:dyDescent="0.3">
      <c r="A12" s="82" t="s">
        <v>1114</v>
      </c>
      <c r="B12" s="64">
        <f>VLOOKUP($A12,'Return Data'!$B$7:$R$2700,3,0)</f>
        <v>44118</v>
      </c>
      <c r="C12" s="65">
        <f>VLOOKUP($A12,'Return Data'!$B$7:$R$2700,4,0)</f>
        <v>62.566800000000001</v>
      </c>
      <c r="D12" s="65">
        <f>VLOOKUP($A12,'Return Data'!$B$7:$R$2700,9,0)</f>
        <v>10.6892</v>
      </c>
      <c r="E12" s="66">
        <f t="shared" si="0"/>
        <v>27</v>
      </c>
      <c r="F12" s="65">
        <f>VLOOKUP($A12,'Return Data'!$B$7:$R$2700,10,0)</f>
        <v>3.6101999999999999</v>
      </c>
      <c r="G12" s="66">
        <f t="shared" si="1"/>
        <v>17</v>
      </c>
      <c r="H12" s="65">
        <f>VLOOKUP($A12,'Return Data'!$B$7:$R$2700,11,0)</f>
        <v>14.617100000000001</v>
      </c>
      <c r="I12" s="66">
        <f t="shared" si="2"/>
        <v>12</v>
      </c>
      <c r="J12" s="65">
        <f>VLOOKUP($A12,'Return Data'!$B$7:$R$2700,12,0)</f>
        <v>10.92</v>
      </c>
      <c r="K12" s="66">
        <f t="shared" si="4"/>
        <v>16</v>
      </c>
      <c r="L12" s="65">
        <f>VLOOKUP($A12,'Return Data'!$B$7:$R$2700,13,0)</f>
        <v>9.6684000000000001</v>
      </c>
      <c r="M12" s="66">
        <f t="shared" si="5"/>
        <v>17</v>
      </c>
      <c r="N12" s="65">
        <f>VLOOKUP($A12,'Return Data'!$B$7:$R$2700,17,0)</f>
        <v>6.2957000000000001</v>
      </c>
      <c r="O12" s="66">
        <f t="shared" si="6"/>
        <v>23</v>
      </c>
      <c r="P12" s="65">
        <f>VLOOKUP($A12,'Return Data'!$B$7:$R$2700,14,0)</f>
        <v>5.0057999999999998</v>
      </c>
      <c r="Q12" s="66">
        <f t="shared" si="7"/>
        <v>22</v>
      </c>
      <c r="R12" s="65">
        <f>VLOOKUP($A12,'Return Data'!$B$7:$R$2700,16,0)</f>
        <v>8.1235999999999997</v>
      </c>
      <c r="S12" s="67">
        <f t="shared" si="3"/>
        <v>16</v>
      </c>
    </row>
    <row r="13" spans="1:19" x14ac:dyDescent="0.3">
      <c r="A13" s="82" t="s">
        <v>1119</v>
      </c>
      <c r="B13" s="64">
        <f>VLOOKUP($A13,'Return Data'!$B$7:$R$2700,3,0)</f>
        <v>44118</v>
      </c>
      <c r="C13" s="65">
        <f>VLOOKUP($A13,'Return Data'!$B$7:$R$2700,4,0)</f>
        <v>20.600100000000001</v>
      </c>
      <c r="D13" s="65">
        <f>VLOOKUP($A13,'Return Data'!$B$7:$R$2700,9,0)</f>
        <v>31.948599999999999</v>
      </c>
      <c r="E13" s="66">
        <f t="shared" si="0"/>
        <v>1</v>
      </c>
      <c r="F13" s="65">
        <f>VLOOKUP($A13,'Return Data'!$B$7:$R$2700,10,0)</f>
        <v>-26.052299999999999</v>
      </c>
      <c r="G13" s="66">
        <f t="shared" si="1"/>
        <v>36</v>
      </c>
      <c r="H13" s="65">
        <f>VLOOKUP($A13,'Return Data'!$B$7:$R$2700,11,0)</f>
        <v>-13.3903</v>
      </c>
      <c r="I13" s="66">
        <f t="shared" si="2"/>
        <v>35</v>
      </c>
      <c r="J13" s="65">
        <f>VLOOKUP($A13,'Return Data'!$B$7:$R$2700,12,0)</f>
        <v>-14.4862</v>
      </c>
      <c r="K13" s="66">
        <f t="shared" si="4"/>
        <v>30</v>
      </c>
      <c r="L13" s="65">
        <f>VLOOKUP($A13,'Return Data'!$B$7:$R$2700,13,0)</f>
        <v>-9.5839999999999996</v>
      </c>
      <c r="M13" s="66">
        <f t="shared" si="5"/>
        <v>30</v>
      </c>
      <c r="N13" s="65">
        <f>VLOOKUP($A13,'Return Data'!$B$7:$R$2700,17,0)</f>
        <v>-1.4101999999999999</v>
      </c>
      <c r="O13" s="66">
        <f t="shared" si="6"/>
        <v>29</v>
      </c>
      <c r="P13" s="65">
        <f>VLOOKUP($A13,'Return Data'!$B$7:$R$2700,14,0)</f>
        <v>0.9254</v>
      </c>
      <c r="Q13" s="66">
        <f t="shared" si="7"/>
        <v>28</v>
      </c>
      <c r="R13" s="65">
        <f>VLOOKUP($A13,'Return Data'!$B$7:$R$2700,16,0)</f>
        <v>6.8882000000000003</v>
      </c>
      <c r="S13" s="67">
        <f t="shared" si="3"/>
        <v>28</v>
      </c>
    </row>
    <row r="14" spans="1:19" x14ac:dyDescent="0.3">
      <c r="A14" s="82" t="s">
        <v>1121</v>
      </c>
      <c r="B14" s="64">
        <f>VLOOKUP($A14,'Return Data'!$B$7:$R$2700,3,0)</f>
        <v>44118</v>
      </c>
      <c r="C14" s="65">
        <f>VLOOKUP($A14,'Return Data'!$B$7:$R$2700,4,0)</f>
        <v>42.327199999999998</v>
      </c>
      <c r="D14" s="65">
        <f>VLOOKUP($A14,'Return Data'!$B$7:$R$2700,9,0)</f>
        <v>18.604700000000001</v>
      </c>
      <c r="E14" s="66">
        <f t="shared" si="0"/>
        <v>8</v>
      </c>
      <c r="F14" s="65">
        <f>VLOOKUP($A14,'Return Data'!$B$7:$R$2700,10,0)</f>
        <v>9.5655000000000001</v>
      </c>
      <c r="G14" s="66">
        <f t="shared" si="1"/>
        <v>4</v>
      </c>
      <c r="H14" s="65">
        <f>VLOOKUP($A14,'Return Data'!$B$7:$R$2700,11,0)</f>
        <v>12.0235</v>
      </c>
      <c r="I14" s="66">
        <f t="shared" si="2"/>
        <v>24</v>
      </c>
      <c r="J14" s="65">
        <f>VLOOKUP($A14,'Return Data'!$B$7:$R$2700,12,0)</f>
        <v>10.037599999999999</v>
      </c>
      <c r="K14" s="66">
        <f t="shared" si="4"/>
        <v>21</v>
      </c>
      <c r="L14" s="65">
        <f>VLOOKUP($A14,'Return Data'!$B$7:$R$2700,13,0)</f>
        <v>9.7666000000000004</v>
      </c>
      <c r="M14" s="66">
        <f t="shared" si="5"/>
        <v>16</v>
      </c>
      <c r="N14" s="65">
        <f>VLOOKUP($A14,'Return Data'!$B$7:$R$2700,17,0)</f>
        <v>9.6264000000000003</v>
      </c>
      <c r="O14" s="66">
        <f t="shared" si="6"/>
        <v>17</v>
      </c>
      <c r="P14" s="65">
        <f>VLOOKUP($A14,'Return Data'!$B$7:$R$2700,14,0)</f>
        <v>7.6642000000000001</v>
      </c>
      <c r="Q14" s="66">
        <f t="shared" si="7"/>
        <v>12</v>
      </c>
      <c r="R14" s="65">
        <f>VLOOKUP($A14,'Return Data'!$B$7:$R$2700,16,0)</f>
        <v>8.0218000000000007</v>
      </c>
      <c r="S14" s="67">
        <f t="shared" si="3"/>
        <v>17</v>
      </c>
    </row>
    <row r="15" spans="1:19" x14ac:dyDescent="0.3">
      <c r="A15" s="82" t="s">
        <v>1123</v>
      </c>
      <c r="B15" s="64">
        <f>VLOOKUP($A15,'Return Data'!$B$7:$R$2700,3,0)</f>
        <v>44118</v>
      </c>
      <c r="C15" s="65">
        <f>VLOOKUP($A15,'Return Data'!$B$7:$R$2700,4,0)</f>
        <v>33.071599999999997</v>
      </c>
      <c r="D15" s="65">
        <f>VLOOKUP($A15,'Return Data'!$B$7:$R$2700,9,0)</f>
        <v>20.5532</v>
      </c>
      <c r="E15" s="66">
        <f t="shared" si="0"/>
        <v>4</v>
      </c>
      <c r="F15" s="65">
        <f>VLOOKUP($A15,'Return Data'!$B$7:$R$2700,10,0)</f>
        <v>10.6379</v>
      </c>
      <c r="G15" s="66">
        <f t="shared" si="1"/>
        <v>2</v>
      </c>
      <c r="H15" s="65">
        <f>VLOOKUP($A15,'Return Data'!$B$7:$R$2700,11,0)</f>
        <v>13.9163</v>
      </c>
      <c r="I15" s="66">
        <f t="shared" si="2"/>
        <v>16</v>
      </c>
      <c r="J15" s="65">
        <f>VLOOKUP($A15,'Return Data'!$B$7:$R$2700,12,0)</f>
        <v>10.9278</v>
      </c>
      <c r="K15" s="66">
        <f t="shared" si="4"/>
        <v>15</v>
      </c>
      <c r="L15" s="65">
        <f>VLOOKUP($A15,'Return Data'!$B$7:$R$2700,13,0)</f>
        <v>11.4162</v>
      </c>
      <c r="M15" s="66">
        <f t="shared" si="5"/>
        <v>8</v>
      </c>
      <c r="N15" s="65">
        <f>VLOOKUP($A15,'Return Data'!$B$7:$R$2700,17,0)</f>
        <v>9.7904</v>
      </c>
      <c r="O15" s="66">
        <f t="shared" si="6"/>
        <v>15</v>
      </c>
      <c r="P15" s="65">
        <f>VLOOKUP($A15,'Return Data'!$B$7:$R$2700,14,0)</f>
        <v>7.6163999999999996</v>
      </c>
      <c r="Q15" s="66">
        <f t="shared" si="7"/>
        <v>13</v>
      </c>
      <c r="R15" s="65">
        <f>VLOOKUP($A15,'Return Data'!$B$7:$R$2700,16,0)</f>
        <v>7.7168000000000001</v>
      </c>
      <c r="S15" s="67">
        <f t="shared" si="3"/>
        <v>23</v>
      </c>
    </row>
    <row r="16" spans="1:19" x14ac:dyDescent="0.3">
      <c r="A16" s="82" t="s">
        <v>1126</v>
      </c>
      <c r="B16" s="64">
        <f>VLOOKUP($A16,'Return Data'!$B$7:$R$2700,3,0)</f>
        <v>44118</v>
      </c>
      <c r="C16" s="65">
        <f>VLOOKUP($A16,'Return Data'!$B$7:$R$2700,4,0)</f>
        <v>36.329700000000003</v>
      </c>
      <c r="D16" s="65">
        <f>VLOOKUP($A16,'Return Data'!$B$7:$R$2700,9,0)</f>
        <v>19.3035</v>
      </c>
      <c r="E16" s="66">
        <f t="shared" si="0"/>
        <v>7</v>
      </c>
      <c r="F16" s="65">
        <f>VLOOKUP($A16,'Return Data'!$B$7:$R$2700,10,0)</f>
        <v>3.4456000000000002</v>
      </c>
      <c r="G16" s="66">
        <f t="shared" si="1"/>
        <v>18</v>
      </c>
      <c r="H16" s="65">
        <f>VLOOKUP($A16,'Return Data'!$B$7:$R$2700,11,0)</f>
        <v>14.2082</v>
      </c>
      <c r="I16" s="66">
        <f t="shared" si="2"/>
        <v>15</v>
      </c>
      <c r="J16" s="65">
        <f>VLOOKUP($A16,'Return Data'!$B$7:$R$2700,12,0)</f>
        <v>12.1915</v>
      </c>
      <c r="K16" s="66">
        <f t="shared" si="4"/>
        <v>13</v>
      </c>
      <c r="L16" s="65">
        <f>VLOOKUP($A16,'Return Data'!$B$7:$R$2700,13,0)</f>
        <v>10.2354</v>
      </c>
      <c r="M16" s="66">
        <f t="shared" si="5"/>
        <v>13</v>
      </c>
      <c r="N16" s="65">
        <f>VLOOKUP($A16,'Return Data'!$B$7:$R$2700,17,0)</f>
        <v>10.5703</v>
      </c>
      <c r="O16" s="66">
        <f t="shared" si="6"/>
        <v>14</v>
      </c>
      <c r="P16" s="65">
        <f>VLOOKUP($A16,'Return Data'!$B$7:$R$2700,14,0)</f>
        <v>8.1686999999999994</v>
      </c>
      <c r="Q16" s="66">
        <f t="shared" si="7"/>
        <v>8</v>
      </c>
      <c r="R16" s="65">
        <f>VLOOKUP($A16,'Return Data'!$B$7:$R$2700,16,0)</f>
        <v>7.7503000000000002</v>
      </c>
      <c r="S16" s="67">
        <f t="shared" si="3"/>
        <v>21</v>
      </c>
    </row>
    <row r="17" spans="1:19" x14ac:dyDescent="0.3">
      <c r="A17" s="82" t="s">
        <v>1128</v>
      </c>
      <c r="B17" s="64">
        <f>VLOOKUP($A17,'Return Data'!$B$7:$R$2700,3,0)</f>
        <v>44118</v>
      </c>
      <c r="C17" s="65">
        <f>VLOOKUP($A17,'Return Data'!$B$7:$R$2700,4,0)</f>
        <v>17.5398</v>
      </c>
      <c r="D17" s="65">
        <f>VLOOKUP($A17,'Return Data'!$B$7:$R$2700,9,0)</f>
        <v>11.1442</v>
      </c>
      <c r="E17" s="66">
        <f t="shared" si="0"/>
        <v>26</v>
      </c>
      <c r="F17" s="65">
        <f>VLOOKUP($A17,'Return Data'!$B$7:$R$2700,10,0)</f>
        <v>3.2105999999999999</v>
      </c>
      <c r="G17" s="66">
        <f t="shared" si="1"/>
        <v>19</v>
      </c>
      <c r="H17" s="65">
        <f>VLOOKUP($A17,'Return Data'!$B$7:$R$2700,11,0)</f>
        <v>10.651400000000001</v>
      </c>
      <c r="I17" s="66">
        <f t="shared" si="2"/>
        <v>27</v>
      </c>
      <c r="J17" s="65">
        <f>VLOOKUP($A17,'Return Data'!$B$7:$R$2700,12,0)</f>
        <v>9.9847000000000001</v>
      </c>
      <c r="K17" s="66">
        <f t="shared" si="4"/>
        <v>22</v>
      </c>
      <c r="L17" s="65">
        <f>VLOOKUP($A17,'Return Data'!$B$7:$R$2700,13,0)</f>
        <v>8.3933</v>
      </c>
      <c r="M17" s="66">
        <f t="shared" si="5"/>
        <v>23</v>
      </c>
      <c r="N17" s="65">
        <f>VLOOKUP($A17,'Return Data'!$B$7:$R$2700,17,0)</f>
        <v>8.9844000000000008</v>
      </c>
      <c r="O17" s="66">
        <f t="shared" si="6"/>
        <v>18</v>
      </c>
      <c r="P17" s="65">
        <f>VLOOKUP($A17,'Return Data'!$B$7:$R$2700,14,0)</f>
        <v>8.3064</v>
      </c>
      <c r="Q17" s="66">
        <f t="shared" si="7"/>
        <v>7</v>
      </c>
      <c r="R17" s="65">
        <f>VLOOKUP($A17,'Return Data'!$B$7:$R$2700,16,0)</f>
        <v>7.6534000000000004</v>
      </c>
      <c r="S17" s="67">
        <f t="shared" si="3"/>
        <v>24</v>
      </c>
    </row>
    <row r="18" spans="1:19" x14ac:dyDescent="0.3">
      <c r="A18" s="82" t="s">
        <v>1129</v>
      </c>
      <c r="B18" s="64">
        <f>VLOOKUP($A18,'Return Data'!$B$7:$R$2700,3,0)</f>
        <v>44118</v>
      </c>
      <c r="C18" s="65">
        <f>VLOOKUP($A18,'Return Data'!$B$7:$R$2700,4,0)</f>
        <v>16.994399999999999</v>
      </c>
      <c r="D18" s="65">
        <f>VLOOKUP($A18,'Return Data'!$B$7:$R$2700,9,0)</f>
        <v>17.354600000000001</v>
      </c>
      <c r="E18" s="66">
        <f t="shared" si="0"/>
        <v>10</v>
      </c>
      <c r="F18" s="65">
        <f>VLOOKUP($A18,'Return Data'!$B$7:$R$2700,10,0)</f>
        <v>8.9154</v>
      </c>
      <c r="G18" s="66">
        <f t="shared" si="1"/>
        <v>6</v>
      </c>
      <c r="H18" s="65">
        <f>VLOOKUP($A18,'Return Data'!$B$7:$R$2700,11,0)</f>
        <v>12.086600000000001</v>
      </c>
      <c r="I18" s="66">
        <f t="shared" si="2"/>
        <v>22</v>
      </c>
      <c r="J18" s="65">
        <f>VLOOKUP($A18,'Return Data'!$B$7:$R$2700,12,0)</f>
        <v>7.8295000000000003</v>
      </c>
      <c r="K18" s="66">
        <f t="shared" si="4"/>
        <v>26</v>
      </c>
      <c r="L18" s="65">
        <f>VLOOKUP($A18,'Return Data'!$B$7:$R$2700,13,0)</f>
        <v>8.6105999999999998</v>
      </c>
      <c r="M18" s="66">
        <f t="shared" si="5"/>
        <v>21</v>
      </c>
      <c r="N18" s="65">
        <f>VLOOKUP($A18,'Return Data'!$B$7:$R$2700,17,0)</f>
        <v>7.7591000000000001</v>
      </c>
      <c r="O18" s="66">
        <f t="shared" si="6"/>
        <v>22</v>
      </c>
      <c r="P18" s="65">
        <f>VLOOKUP($A18,'Return Data'!$B$7:$R$2700,14,0)</f>
        <v>6.4401999999999999</v>
      </c>
      <c r="Q18" s="66">
        <f t="shared" si="7"/>
        <v>18</v>
      </c>
      <c r="R18" s="65">
        <f>VLOOKUP($A18,'Return Data'!$B$7:$R$2700,16,0)</f>
        <v>8.4026999999999994</v>
      </c>
      <c r="S18" s="67">
        <f t="shared" si="3"/>
        <v>12</v>
      </c>
    </row>
    <row r="19" spans="1:19" x14ac:dyDescent="0.3">
      <c r="A19" s="82" t="s">
        <v>1132</v>
      </c>
      <c r="B19" s="64">
        <f>VLOOKUP($A19,'Return Data'!$B$7:$R$2700,3,0)</f>
        <v>44118</v>
      </c>
      <c r="C19" s="65">
        <f>VLOOKUP($A19,'Return Data'!$B$7:$R$2700,4,0)</f>
        <v>15.3</v>
      </c>
      <c r="D19" s="65">
        <f>VLOOKUP($A19,'Return Data'!$B$7:$R$2700,9,0)</f>
        <v>20.029599999999999</v>
      </c>
      <c r="E19" s="66">
        <f t="shared" si="0"/>
        <v>6</v>
      </c>
      <c r="F19" s="65">
        <f>VLOOKUP($A19,'Return Data'!$B$7:$R$2700,10,0)</f>
        <v>9.6442999999999994</v>
      </c>
      <c r="G19" s="66">
        <f t="shared" si="1"/>
        <v>3</v>
      </c>
      <c r="H19" s="65">
        <f>VLOOKUP($A19,'Return Data'!$B$7:$R$2700,11,0)</f>
        <v>11.4815</v>
      </c>
      <c r="I19" s="66">
        <f t="shared" si="2"/>
        <v>26</v>
      </c>
      <c r="J19" s="65">
        <f>VLOOKUP($A19,'Return Data'!$B$7:$R$2700,12,0)</f>
        <v>8.7239000000000004</v>
      </c>
      <c r="K19" s="66">
        <f t="shared" si="4"/>
        <v>24</v>
      </c>
      <c r="L19" s="65">
        <f>VLOOKUP($A19,'Return Data'!$B$7:$R$2700,13,0)</f>
        <v>9.2035</v>
      </c>
      <c r="M19" s="66">
        <f t="shared" si="5"/>
        <v>19</v>
      </c>
      <c r="N19" s="65">
        <f>VLOOKUP($A19,'Return Data'!$B$7:$R$2700,17,0)</f>
        <v>8.3848000000000003</v>
      </c>
      <c r="O19" s="66">
        <f t="shared" si="6"/>
        <v>20</v>
      </c>
      <c r="P19" s="65">
        <f>VLOOKUP($A19,'Return Data'!$B$7:$R$2700,14,0)</f>
        <v>6.2327000000000004</v>
      </c>
      <c r="Q19" s="66">
        <f t="shared" si="7"/>
        <v>19</v>
      </c>
      <c r="R19" s="65">
        <f>VLOOKUP($A19,'Return Data'!$B$7:$R$2700,16,0)</f>
        <v>7.7443</v>
      </c>
      <c r="S19" s="67">
        <f t="shared" si="3"/>
        <v>22</v>
      </c>
    </row>
    <row r="20" spans="1:19" x14ac:dyDescent="0.3">
      <c r="A20" s="82" t="s">
        <v>1133</v>
      </c>
      <c r="B20" s="64">
        <f>VLOOKUP($A20,'Return Data'!$B$7:$R$2700,3,0)</f>
        <v>44118</v>
      </c>
      <c r="C20" s="65">
        <f>VLOOKUP($A20,'Return Data'!$B$7:$R$2700,4,0)</f>
        <v>10.422000000000001</v>
      </c>
      <c r="D20" s="65">
        <f>VLOOKUP($A20,'Return Data'!$B$7:$R$2700,9,0)</f>
        <v>-17.897600000000001</v>
      </c>
      <c r="E20" s="66">
        <f t="shared" si="0"/>
        <v>35</v>
      </c>
      <c r="F20" s="65">
        <f>VLOOKUP($A20,'Return Data'!$B$7:$R$2700,10,0)</f>
        <v>-8.0884999999999998</v>
      </c>
      <c r="G20" s="66">
        <f t="shared" si="1"/>
        <v>34</v>
      </c>
      <c r="H20" s="65">
        <f>VLOOKUP($A20,'Return Data'!$B$7:$R$2700,11,0)</f>
        <v>-0.75649999999999995</v>
      </c>
      <c r="I20" s="66">
        <f t="shared" si="2"/>
        <v>34</v>
      </c>
      <c r="J20" s="65">
        <f>VLOOKUP($A20,'Return Data'!$B$7:$R$2700,12,0)</f>
        <v>-33.673999999999999</v>
      </c>
      <c r="K20" s="66">
        <f t="shared" si="4"/>
        <v>32</v>
      </c>
      <c r="L20" s="65">
        <f>VLOOKUP($A20,'Return Data'!$B$7:$R$2700,13,0)</f>
        <v>-25.623899999999999</v>
      </c>
      <c r="M20" s="66">
        <f t="shared" si="5"/>
        <v>31</v>
      </c>
      <c r="N20" s="65">
        <f>VLOOKUP($A20,'Return Data'!$B$7:$R$2700,17,0)</f>
        <v>-14.1729</v>
      </c>
      <c r="O20" s="66">
        <f t="shared" si="6"/>
        <v>31</v>
      </c>
      <c r="P20" s="65">
        <f>VLOOKUP($A20,'Return Data'!$B$7:$R$2700,14,0)</f>
        <v>-8.8099000000000007</v>
      </c>
      <c r="Q20" s="66">
        <f t="shared" si="7"/>
        <v>30</v>
      </c>
      <c r="R20" s="65">
        <f>VLOOKUP($A20,'Return Data'!$B$7:$R$2700,16,0)</f>
        <v>0.65749999999999997</v>
      </c>
      <c r="S20" s="67">
        <f t="shared" si="3"/>
        <v>34</v>
      </c>
    </row>
    <row r="21" spans="1:19" x14ac:dyDescent="0.3">
      <c r="A21" s="82" t="s">
        <v>1135</v>
      </c>
      <c r="B21" s="64">
        <f>VLOOKUP($A21,'Return Data'!$B$7:$R$2700,3,0)</f>
        <v>44118</v>
      </c>
      <c r="C21" s="65">
        <f>VLOOKUP($A21,'Return Data'!$B$7:$R$2700,4,0)</f>
        <v>5.28E-2</v>
      </c>
      <c r="D21" s="65">
        <f>VLOOKUP($A21,'Return Data'!$B$7:$R$2700,9,0)</f>
        <v>-48.666699999999999</v>
      </c>
      <c r="E21" s="66">
        <f t="shared" si="0"/>
        <v>36</v>
      </c>
      <c r="F21" s="65">
        <f>VLOOKUP($A21,'Return Data'!$B$7:$R$2700,10,0)</f>
        <v>-9.5335000000000001</v>
      </c>
      <c r="G21" s="66">
        <f t="shared" si="1"/>
        <v>35</v>
      </c>
      <c r="H21" s="65">
        <f>VLOOKUP($A21,'Return Data'!$B$7:$R$2700,11,0)</f>
        <v>-0.375</v>
      </c>
      <c r="I21" s="66">
        <f t="shared" ref="I21" si="8">RANK(H21,H$8:H$43,0)</f>
        <v>33</v>
      </c>
      <c r="J21" s="65"/>
      <c r="K21" s="66"/>
      <c r="L21" s="65"/>
      <c r="M21" s="66"/>
      <c r="N21" s="65"/>
      <c r="O21" s="66"/>
      <c r="P21" s="65"/>
      <c r="Q21" s="66"/>
      <c r="R21" s="65">
        <f>VLOOKUP($A21,'Return Data'!$B$7:$R$2700,16,0)</f>
        <v>2.0432999999999999</v>
      </c>
      <c r="S21" s="67">
        <f t="shared" si="3"/>
        <v>33</v>
      </c>
    </row>
    <row r="22" spans="1:19" x14ac:dyDescent="0.3">
      <c r="A22" s="82" t="s">
        <v>1140</v>
      </c>
      <c r="B22" s="64">
        <f>VLOOKUP($A22,'Return Data'!$B$7:$R$2700,3,0)</f>
        <v>44118</v>
      </c>
      <c r="C22" s="65">
        <f>VLOOKUP($A22,'Return Data'!$B$7:$R$2700,4,0)</f>
        <v>38.569400000000002</v>
      </c>
      <c r="D22" s="65">
        <f>VLOOKUP($A22,'Return Data'!$B$7:$R$2700,9,0)</f>
        <v>20.213100000000001</v>
      </c>
      <c r="E22" s="66">
        <f t="shared" si="0"/>
        <v>5</v>
      </c>
      <c r="F22" s="65">
        <f>VLOOKUP($A22,'Return Data'!$B$7:$R$2700,10,0)</f>
        <v>9.0556000000000001</v>
      </c>
      <c r="G22" s="66">
        <f t="shared" si="1"/>
        <v>5</v>
      </c>
      <c r="H22" s="65">
        <f>VLOOKUP($A22,'Return Data'!$B$7:$R$2700,11,0)</f>
        <v>15.783899999999999</v>
      </c>
      <c r="I22" s="66">
        <f>RANK(H22,H$8:H$43,0)</f>
        <v>7</v>
      </c>
      <c r="J22" s="65">
        <f>VLOOKUP($A22,'Return Data'!$B$7:$R$2700,12,0)</f>
        <v>13.080399999999999</v>
      </c>
      <c r="K22" s="66">
        <f>RANK(J22,J$8:J$43,0)</f>
        <v>10</v>
      </c>
      <c r="L22" s="65">
        <f>VLOOKUP($A22,'Return Data'!$B$7:$R$2700,13,0)</f>
        <v>12.5868</v>
      </c>
      <c r="M22" s="66">
        <f>RANK(L22,L$8:L$43,0)</f>
        <v>2</v>
      </c>
      <c r="N22" s="65">
        <f>VLOOKUP($A22,'Return Data'!$B$7:$R$2700,17,0)</f>
        <v>11.914</v>
      </c>
      <c r="O22" s="66">
        <f>RANK(N22,N$8:N$43,0)</f>
        <v>7</v>
      </c>
      <c r="P22" s="65">
        <f>VLOOKUP($A22,'Return Data'!$B$7:$R$2700,14,0)</f>
        <v>9.1753</v>
      </c>
      <c r="Q22" s="66">
        <f>RANK(P22,P$8:P$43,0)</f>
        <v>1</v>
      </c>
      <c r="R22" s="65">
        <f>VLOOKUP($A22,'Return Data'!$B$7:$R$2700,16,0)</f>
        <v>8.2878000000000007</v>
      </c>
      <c r="S22" s="67">
        <f t="shared" si="3"/>
        <v>14</v>
      </c>
    </row>
    <row r="23" spans="1:19" x14ac:dyDescent="0.3">
      <c r="A23" s="82" t="s">
        <v>1141</v>
      </c>
      <c r="B23" s="64">
        <f>VLOOKUP($A23,'Return Data'!$B$7:$R$2700,3,0)</f>
        <v>44118</v>
      </c>
      <c r="C23" s="65">
        <f>VLOOKUP($A23,'Return Data'!$B$7:$R$2700,4,0)</f>
        <v>57.498100000000001</v>
      </c>
      <c r="D23" s="65">
        <f>VLOOKUP($A23,'Return Data'!$B$7:$R$2700,9,0)</f>
        <v>11.4076</v>
      </c>
      <c r="E23" s="66">
        <f t="shared" si="0"/>
        <v>25</v>
      </c>
      <c r="F23" s="65">
        <f>VLOOKUP($A23,'Return Data'!$B$7:$R$2700,10,0)</f>
        <v>2.9228000000000001</v>
      </c>
      <c r="G23" s="66">
        <f t="shared" si="1"/>
        <v>20</v>
      </c>
      <c r="H23" s="65">
        <f>VLOOKUP($A23,'Return Data'!$B$7:$R$2700,11,0)</f>
        <v>12.4688</v>
      </c>
      <c r="I23" s="66">
        <f>RANK(H23,H$8:H$43,0)</f>
        <v>20</v>
      </c>
      <c r="J23" s="65">
        <f>VLOOKUP($A23,'Return Data'!$B$7:$R$2700,12,0)</f>
        <v>7.0824999999999996</v>
      </c>
      <c r="K23" s="66">
        <f>RANK(J23,J$8:J$43,0)</f>
        <v>27</v>
      </c>
      <c r="L23" s="65">
        <f>VLOOKUP($A23,'Return Data'!$B$7:$R$2700,13,0)</f>
        <v>6.8414999999999999</v>
      </c>
      <c r="M23" s="66">
        <f>RANK(L23,L$8:L$43,0)</f>
        <v>25</v>
      </c>
      <c r="N23" s="65">
        <f>VLOOKUP($A23,'Return Data'!$B$7:$R$2700,17,0)</f>
        <v>7.9210000000000003</v>
      </c>
      <c r="O23" s="66">
        <f>RANK(N23,N$8:N$43,0)</f>
        <v>21</v>
      </c>
      <c r="P23" s="65">
        <f>VLOOKUP($A23,'Return Data'!$B$7:$R$2700,14,0)</f>
        <v>6.0788000000000002</v>
      </c>
      <c r="Q23" s="66">
        <f>RANK(P23,P$8:P$43,0)</f>
        <v>21</v>
      </c>
      <c r="R23" s="65">
        <f>VLOOKUP($A23,'Return Data'!$B$7:$R$2700,16,0)</f>
        <v>7.9598000000000004</v>
      </c>
      <c r="S23" s="67">
        <f t="shared" si="3"/>
        <v>19</v>
      </c>
    </row>
    <row r="24" spans="1:19" x14ac:dyDescent="0.3">
      <c r="A24" s="82" t="s">
        <v>1145</v>
      </c>
      <c r="B24" s="64">
        <f>VLOOKUP($A24,'Return Data'!$B$7:$R$2700,3,0)</f>
        <v>44118</v>
      </c>
      <c r="C24" s="65">
        <f>VLOOKUP($A24,'Return Data'!$B$7:$R$2700,4,0)</f>
        <v>27.718299999999999</v>
      </c>
      <c r="D24" s="65">
        <f>VLOOKUP($A24,'Return Data'!$B$7:$R$2700,9,0)</f>
        <v>16.154</v>
      </c>
      <c r="E24" s="66">
        <f t="shared" si="0"/>
        <v>16</v>
      </c>
      <c r="F24" s="65">
        <f>VLOOKUP($A24,'Return Data'!$B$7:$R$2700,10,0)</f>
        <v>5.8445</v>
      </c>
      <c r="G24" s="66">
        <f t="shared" si="1"/>
        <v>11</v>
      </c>
      <c r="H24" s="65">
        <f>VLOOKUP($A24,'Return Data'!$B$7:$R$2700,11,0)</f>
        <v>16.1587</v>
      </c>
      <c r="I24" s="66">
        <f>RANK(H24,H$8:H$43,0)</f>
        <v>5</v>
      </c>
      <c r="J24" s="65">
        <f>VLOOKUP($A24,'Return Data'!$B$7:$R$2700,12,0)</f>
        <v>13.146100000000001</v>
      </c>
      <c r="K24" s="66">
        <f>RANK(J24,J$8:J$43,0)</f>
        <v>8</v>
      </c>
      <c r="L24" s="65">
        <f>VLOOKUP($A24,'Return Data'!$B$7:$R$2700,13,0)</f>
        <v>11.4161</v>
      </c>
      <c r="M24" s="66">
        <f>RANK(L24,L$8:L$43,0)</f>
        <v>9</v>
      </c>
      <c r="N24" s="65">
        <f>VLOOKUP($A24,'Return Data'!$B$7:$R$2700,17,0)</f>
        <v>0.77310000000000001</v>
      </c>
      <c r="O24" s="66">
        <f>RANK(N24,N$8:N$43,0)</f>
        <v>28</v>
      </c>
      <c r="P24" s="65">
        <f>VLOOKUP($A24,'Return Data'!$B$7:$R$2700,14,0)</f>
        <v>1.3989</v>
      </c>
      <c r="Q24" s="66">
        <f>RANK(P24,P$8:P$43,0)</f>
        <v>27</v>
      </c>
      <c r="R24" s="65">
        <f>VLOOKUP($A24,'Return Data'!$B$7:$R$2700,16,0)</f>
        <v>5.8623000000000003</v>
      </c>
      <c r="S24" s="67">
        <f t="shared" si="3"/>
        <v>32</v>
      </c>
    </row>
    <row r="25" spans="1:19" x14ac:dyDescent="0.3">
      <c r="A25" s="82" t="s">
        <v>1146</v>
      </c>
      <c r="B25" s="64">
        <f>VLOOKUP($A25,'Return Data'!$B$7:$R$2700,3,0)</f>
        <v>44118</v>
      </c>
      <c r="C25" s="65">
        <f>VLOOKUP($A25,'Return Data'!$B$7:$R$2700,4,0)</f>
        <v>0.7853</v>
      </c>
      <c r="D25" s="65">
        <f>VLOOKUP($A25,'Return Data'!$B$7:$R$2700,9,0)</f>
        <v>0</v>
      </c>
      <c r="E25" s="66">
        <f t="shared" si="0"/>
        <v>33</v>
      </c>
      <c r="F25" s="65">
        <f>VLOOKUP($A25,'Return Data'!$B$7:$R$2700,10,0)</f>
        <v>0</v>
      </c>
      <c r="G25" s="66">
        <f t="shared" si="1"/>
        <v>31</v>
      </c>
      <c r="H25" s="65">
        <f>VLOOKUP($A25,'Return Data'!$B$7:$R$2700,11,0)</f>
        <v>-49.6539</v>
      </c>
      <c r="I25" s="66">
        <f>RANK(H25,H$8:H$43,0)</f>
        <v>36</v>
      </c>
      <c r="J25" s="65">
        <f>VLOOKUP($A25,'Return Data'!$B$7:$R$2700,12,0)</f>
        <v>-34.223100000000002</v>
      </c>
      <c r="K25" s="66">
        <f>RANK(J25,J$8:J$43,0)</f>
        <v>33</v>
      </c>
      <c r="L25" s="65">
        <f>VLOOKUP($A25,'Return Data'!$B$7:$R$2700,13,0)</f>
        <v>-39.893799999999999</v>
      </c>
      <c r="M25" s="66">
        <f>RANK(L25,L$8:L$43,0)</f>
        <v>32</v>
      </c>
      <c r="N25" s="65"/>
      <c r="O25" s="66"/>
      <c r="P25" s="65"/>
      <c r="Q25" s="66"/>
      <c r="R25" s="65">
        <f>VLOOKUP($A25,'Return Data'!$B$7:$R$2700,16,0)</f>
        <v>-32.090899999999998</v>
      </c>
      <c r="S25" s="67">
        <f t="shared" si="3"/>
        <v>36</v>
      </c>
    </row>
    <row r="26" spans="1:19" x14ac:dyDescent="0.3">
      <c r="A26" s="82" t="s">
        <v>1150</v>
      </c>
      <c r="B26" s="64">
        <f>VLOOKUP($A26,'Return Data'!$B$7:$R$2700,3,0)</f>
        <v>44118</v>
      </c>
      <c r="C26" s="65">
        <f>VLOOKUP($A26,'Return Data'!$B$7:$R$2700,4,0)</f>
        <v>0.1038</v>
      </c>
      <c r="D26" s="65">
        <f>VLOOKUP($A26,'Return Data'!$B$7:$R$2700,9,0)</f>
        <v>9.4497999999999998</v>
      </c>
      <c r="E26" s="66">
        <f t="shared" si="0"/>
        <v>30</v>
      </c>
      <c r="F26" s="65">
        <f>VLOOKUP($A26,'Return Data'!$B$7:$R$2700,10,0)</f>
        <v>8.5907999999999998</v>
      </c>
      <c r="G26" s="66">
        <f t="shared" si="1"/>
        <v>8</v>
      </c>
      <c r="H26" s="65">
        <f>VLOOKUP($A26,'Return Data'!$B$7:$R$2700,11,0)</f>
        <v>8.7809000000000008</v>
      </c>
      <c r="I26" s="66">
        <f>RANK(H26,H$8:H$43,0)</f>
        <v>30</v>
      </c>
      <c r="J26" s="65"/>
      <c r="K26" s="66"/>
      <c r="L26" s="65"/>
      <c r="M26" s="66"/>
      <c r="N26" s="65"/>
      <c r="O26" s="66"/>
      <c r="P26" s="65"/>
      <c r="Q26" s="66"/>
      <c r="R26" s="65">
        <f>VLOOKUP($A26,'Return Data'!$B$7:$R$2700,16,0)</f>
        <v>9.0008999999999997</v>
      </c>
      <c r="S26" s="67">
        <f t="shared" si="3"/>
        <v>5</v>
      </c>
    </row>
    <row r="27" spans="1:19" x14ac:dyDescent="0.3">
      <c r="A27" s="82" t="s">
        <v>1152</v>
      </c>
      <c r="B27" s="64">
        <f>VLOOKUP($A27,'Return Data'!$B$7:$R$2700,3,0)</f>
        <v>44118</v>
      </c>
      <c r="C27" s="65">
        <f>VLOOKUP($A27,'Return Data'!$B$7:$R$2700,4,0)</f>
        <v>13.8841</v>
      </c>
      <c r="D27" s="65">
        <f>VLOOKUP($A27,'Return Data'!$B$7:$R$2700,9,0)</f>
        <v>17.953600000000002</v>
      </c>
      <c r="E27" s="66">
        <f t="shared" si="0"/>
        <v>9</v>
      </c>
      <c r="F27" s="65">
        <f>VLOOKUP($A27,'Return Data'!$B$7:$R$2700,10,0)</f>
        <v>5.3137999999999996</v>
      </c>
      <c r="G27" s="66">
        <f t="shared" si="1"/>
        <v>12</v>
      </c>
      <c r="H27" s="65">
        <f>VLOOKUP($A27,'Return Data'!$B$7:$R$2700,11,0)</f>
        <v>4.8627000000000002</v>
      </c>
      <c r="I27" s="66">
        <f t="shared" ref="I27:I39" si="9">RANK(H27,H$8:H$43,0)</f>
        <v>31</v>
      </c>
      <c r="J27" s="65">
        <f>VLOOKUP($A27,'Return Data'!$B$7:$R$2700,12,0)</f>
        <v>-1.8842000000000001</v>
      </c>
      <c r="K27" s="66">
        <f t="shared" ref="K27:K39" si="10">RANK(J27,J$8:J$43,0)</f>
        <v>29</v>
      </c>
      <c r="L27" s="65">
        <f>VLOOKUP($A27,'Return Data'!$B$7:$R$2700,13,0)</f>
        <v>-0.30790000000000001</v>
      </c>
      <c r="M27" s="66">
        <f t="shared" ref="M27:M39" si="11">RANK(L27,L$8:L$43,0)</f>
        <v>29</v>
      </c>
      <c r="N27" s="65">
        <f>VLOOKUP($A27,'Return Data'!$B$7:$R$2700,17,0)</f>
        <v>3.2993000000000001</v>
      </c>
      <c r="O27" s="66">
        <f t="shared" ref="O27:O39" si="12">RANK(N27,N$8:N$43,0)</f>
        <v>24</v>
      </c>
      <c r="P27" s="65">
        <f>VLOOKUP($A27,'Return Data'!$B$7:$R$2700,14,0)</f>
        <v>3.5482</v>
      </c>
      <c r="Q27" s="66">
        <f t="shared" ref="Q27:Q39" si="13">RANK(P27,P$8:P$43,0)</f>
        <v>23</v>
      </c>
      <c r="R27" s="65">
        <f>VLOOKUP($A27,'Return Data'!$B$7:$R$2700,16,0)</f>
        <v>6.0964999999999998</v>
      </c>
      <c r="S27" s="67">
        <f t="shared" si="3"/>
        <v>30</v>
      </c>
    </row>
    <row r="28" spans="1:19" x14ac:dyDescent="0.3">
      <c r="A28" s="82" t="s">
        <v>1155</v>
      </c>
      <c r="B28" s="64">
        <f>VLOOKUP($A28,'Return Data'!$B$7:$R$2700,3,0)</f>
        <v>44118</v>
      </c>
      <c r="C28" s="65">
        <f>VLOOKUP($A28,'Return Data'!$B$7:$R$2700,4,0)</f>
        <v>96.161600000000007</v>
      </c>
      <c r="D28" s="65">
        <f>VLOOKUP($A28,'Return Data'!$B$7:$R$2700,9,0)</f>
        <v>13.1678</v>
      </c>
      <c r="E28" s="66">
        <f t="shared" si="0"/>
        <v>24</v>
      </c>
      <c r="F28" s="65">
        <f>VLOOKUP($A28,'Return Data'!$B$7:$R$2700,10,0)</f>
        <v>2.1516000000000002</v>
      </c>
      <c r="G28" s="66">
        <f t="shared" si="1"/>
        <v>24</v>
      </c>
      <c r="H28" s="65">
        <f>VLOOKUP($A28,'Return Data'!$B$7:$R$2700,11,0)</f>
        <v>18.7836</v>
      </c>
      <c r="I28" s="66">
        <f t="shared" si="9"/>
        <v>1</v>
      </c>
      <c r="J28" s="65">
        <f>VLOOKUP($A28,'Return Data'!$B$7:$R$2700,12,0)</f>
        <v>14.259</v>
      </c>
      <c r="K28" s="66">
        <f t="shared" si="10"/>
        <v>2</v>
      </c>
      <c r="L28" s="65">
        <f>VLOOKUP($A28,'Return Data'!$B$7:$R$2700,13,0)</f>
        <v>11.6755</v>
      </c>
      <c r="M28" s="66">
        <f t="shared" si="11"/>
        <v>7</v>
      </c>
      <c r="N28" s="65">
        <f>VLOOKUP($A28,'Return Data'!$B$7:$R$2700,17,0)</f>
        <v>12.1069</v>
      </c>
      <c r="O28" s="66">
        <f t="shared" si="12"/>
        <v>6</v>
      </c>
      <c r="P28" s="65">
        <f>VLOOKUP($A28,'Return Data'!$B$7:$R$2700,14,0)</f>
        <v>7.9527000000000001</v>
      </c>
      <c r="Q28" s="66">
        <f t="shared" si="13"/>
        <v>9</v>
      </c>
      <c r="R28" s="65">
        <f>VLOOKUP($A28,'Return Data'!$B$7:$R$2700,16,0)</f>
        <v>9.4763000000000002</v>
      </c>
      <c r="S28" s="67">
        <f t="shared" si="3"/>
        <v>3</v>
      </c>
    </row>
    <row r="29" spans="1:19" x14ac:dyDescent="0.3">
      <c r="A29" s="82" t="s">
        <v>1158</v>
      </c>
      <c r="B29" s="64">
        <f>VLOOKUP($A29,'Return Data'!$B$7:$R$2700,3,0)</f>
        <v>44118</v>
      </c>
      <c r="C29" s="65">
        <f>VLOOKUP($A29,'Return Data'!$B$7:$R$2700,4,0)</f>
        <v>44.961599999999997</v>
      </c>
      <c r="D29" s="65">
        <f>VLOOKUP($A29,'Return Data'!$B$7:$R$2700,9,0)</f>
        <v>16.8505</v>
      </c>
      <c r="E29" s="66">
        <f t="shared" si="0"/>
        <v>13</v>
      </c>
      <c r="F29" s="65">
        <f>VLOOKUP($A29,'Return Data'!$B$7:$R$2700,10,0)</f>
        <v>2.4253999999999998</v>
      </c>
      <c r="G29" s="66">
        <f t="shared" si="1"/>
        <v>22</v>
      </c>
      <c r="H29" s="65">
        <f>VLOOKUP($A29,'Return Data'!$B$7:$R$2700,11,0)</f>
        <v>14.444900000000001</v>
      </c>
      <c r="I29" s="66">
        <f t="shared" si="9"/>
        <v>13</v>
      </c>
      <c r="J29" s="65">
        <f>VLOOKUP($A29,'Return Data'!$B$7:$R$2700,12,0)</f>
        <v>11.986800000000001</v>
      </c>
      <c r="K29" s="66">
        <f t="shared" si="10"/>
        <v>14</v>
      </c>
      <c r="L29" s="65">
        <f>VLOOKUP($A29,'Return Data'!$B$7:$R$2700,13,0)</f>
        <v>10.119899999999999</v>
      </c>
      <c r="M29" s="66">
        <f t="shared" si="11"/>
        <v>15</v>
      </c>
      <c r="N29" s="65">
        <f>VLOOKUP($A29,'Return Data'!$B$7:$R$2700,17,0)</f>
        <v>11.184900000000001</v>
      </c>
      <c r="O29" s="66">
        <f t="shared" si="12"/>
        <v>10</v>
      </c>
      <c r="P29" s="65">
        <f>VLOOKUP($A29,'Return Data'!$B$7:$R$2700,14,0)</f>
        <v>7.7610000000000001</v>
      </c>
      <c r="Q29" s="66">
        <f t="shared" si="13"/>
        <v>10</v>
      </c>
      <c r="R29" s="65">
        <f>VLOOKUP($A29,'Return Data'!$B$7:$R$2700,16,0)</f>
        <v>8.6685999999999996</v>
      </c>
      <c r="S29" s="67">
        <f t="shared" si="3"/>
        <v>10</v>
      </c>
    </row>
    <row r="30" spans="1:19" x14ac:dyDescent="0.3">
      <c r="A30" s="82" t="s">
        <v>1159</v>
      </c>
      <c r="B30" s="64">
        <f>VLOOKUP($A30,'Return Data'!$B$7:$R$2700,3,0)</f>
        <v>44118</v>
      </c>
      <c r="C30" s="65">
        <f>VLOOKUP($A30,'Return Data'!$B$7:$R$2700,4,0)</f>
        <v>46.1965</v>
      </c>
      <c r="D30" s="65">
        <f>VLOOKUP($A30,'Return Data'!$B$7:$R$2700,9,0)</f>
        <v>15.2049</v>
      </c>
      <c r="E30" s="66">
        <f t="shared" si="0"/>
        <v>19</v>
      </c>
      <c r="F30" s="65">
        <f>VLOOKUP($A30,'Return Data'!$B$7:$R$2700,10,0)</f>
        <v>4.1962999999999999</v>
      </c>
      <c r="G30" s="66">
        <f t="shared" si="1"/>
        <v>15</v>
      </c>
      <c r="H30" s="65">
        <f>VLOOKUP($A30,'Return Data'!$B$7:$R$2700,11,0)</f>
        <v>12.442</v>
      </c>
      <c r="I30" s="66">
        <f t="shared" si="9"/>
        <v>21</v>
      </c>
      <c r="J30" s="65">
        <f>VLOOKUP($A30,'Return Data'!$B$7:$R$2700,12,0)</f>
        <v>10.796099999999999</v>
      </c>
      <c r="K30" s="66">
        <f t="shared" si="10"/>
        <v>18</v>
      </c>
      <c r="L30" s="65">
        <f>VLOOKUP($A30,'Return Data'!$B$7:$R$2700,13,0)</f>
        <v>9.4100999999999999</v>
      </c>
      <c r="M30" s="66">
        <f t="shared" si="11"/>
        <v>18</v>
      </c>
      <c r="N30" s="65">
        <f>VLOOKUP($A30,'Return Data'!$B$7:$R$2700,17,0)</f>
        <v>9.7676999999999996</v>
      </c>
      <c r="O30" s="66">
        <f t="shared" si="12"/>
        <v>16</v>
      </c>
      <c r="P30" s="65">
        <f>VLOOKUP($A30,'Return Data'!$B$7:$R$2700,14,0)</f>
        <v>6.1627999999999998</v>
      </c>
      <c r="Q30" s="66">
        <f t="shared" si="13"/>
        <v>20</v>
      </c>
      <c r="R30" s="65">
        <f>VLOOKUP($A30,'Return Data'!$B$7:$R$2700,16,0)</f>
        <v>7.9092000000000002</v>
      </c>
      <c r="S30" s="67">
        <f t="shared" si="3"/>
        <v>20</v>
      </c>
    </row>
    <row r="31" spans="1:19" x14ac:dyDescent="0.3">
      <c r="A31" s="82" t="s">
        <v>1161</v>
      </c>
      <c r="B31" s="64">
        <f>VLOOKUP($A31,'Return Data'!$B$7:$R$2700,3,0)</f>
        <v>44118</v>
      </c>
      <c r="C31" s="65">
        <f>VLOOKUP($A31,'Return Data'!$B$7:$R$2700,4,0)</f>
        <v>34.314799999999998</v>
      </c>
      <c r="D31" s="65">
        <f>VLOOKUP($A31,'Return Data'!$B$7:$R$2700,9,0)</f>
        <v>16.884799999999998</v>
      </c>
      <c r="E31" s="66">
        <f t="shared" si="0"/>
        <v>12</v>
      </c>
      <c r="F31" s="65">
        <f>VLOOKUP($A31,'Return Data'!$B$7:$R$2700,10,0)</f>
        <v>1.4761</v>
      </c>
      <c r="G31" s="66">
        <f t="shared" si="1"/>
        <v>29</v>
      </c>
      <c r="H31" s="65">
        <f>VLOOKUP($A31,'Return Data'!$B$7:$R$2700,11,0)</f>
        <v>11.638500000000001</v>
      </c>
      <c r="I31" s="66">
        <f t="shared" si="9"/>
        <v>25</v>
      </c>
      <c r="J31" s="65">
        <f>VLOOKUP($A31,'Return Data'!$B$7:$R$2700,12,0)</f>
        <v>10.473599999999999</v>
      </c>
      <c r="K31" s="66">
        <f t="shared" si="10"/>
        <v>20</v>
      </c>
      <c r="L31" s="65">
        <f>VLOOKUP($A31,'Return Data'!$B$7:$R$2700,13,0)</f>
        <v>8.6084999999999994</v>
      </c>
      <c r="M31" s="66">
        <f t="shared" si="11"/>
        <v>22</v>
      </c>
      <c r="N31" s="65">
        <f>VLOOKUP($A31,'Return Data'!$B$7:$R$2700,17,0)</f>
        <v>10.9978</v>
      </c>
      <c r="O31" s="66">
        <f t="shared" si="12"/>
        <v>12</v>
      </c>
      <c r="P31" s="65">
        <f>VLOOKUP($A31,'Return Data'!$B$7:$R$2700,14,0)</f>
        <v>7.0914999999999999</v>
      </c>
      <c r="Q31" s="66">
        <f t="shared" si="13"/>
        <v>16</v>
      </c>
      <c r="R31" s="65">
        <f>VLOOKUP($A31,'Return Data'!$B$7:$R$2700,16,0)</f>
        <v>7.1486000000000001</v>
      </c>
      <c r="S31" s="67">
        <f t="shared" si="3"/>
        <v>27</v>
      </c>
    </row>
    <row r="32" spans="1:19" x14ac:dyDescent="0.3">
      <c r="A32" s="82" t="s">
        <v>1163</v>
      </c>
      <c r="B32" s="64">
        <f>VLOOKUP($A32,'Return Data'!$B$7:$R$2700,3,0)</f>
        <v>44118</v>
      </c>
      <c r="C32" s="65">
        <f>VLOOKUP($A32,'Return Data'!$B$7:$R$2700,4,0)</f>
        <v>30.552499999999998</v>
      </c>
      <c r="D32" s="65">
        <f>VLOOKUP($A32,'Return Data'!$B$7:$R$2700,9,0)</f>
        <v>13.675599999999999</v>
      </c>
      <c r="E32" s="66">
        <f t="shared" si="0"/>
        <v>22</v>
      </c>
      <c r="F32" s="65">
        <f>VLOOKUP($A32,'Return Data'!$B$7:$R$2700,10,0)</f>
        <v>5.2603999999999997</v>
      </c>
      <c r="G32" s="66">
        <f t="shared" si="1"/>
        <v>13</v>
      </c>
      <c r="H32" s="65">
        <f>VLOOKUP($A32,'Return Data'!$B$7:$R$2700,11,0)</f>
        <v>17.101600000000001</v>
      </c>
      <c r="I32" s="66">
        <f t="shared" si="9"/>
        <v>3</v>
      </c>
      <c r="J32" s="65">
        <f>VLOOKUP($A32,'Return Data'!$B$7:$R$2700,12,0)</f>
        <v>13.207800000000001</v>
      </c>
      <c r="K32" s="66">
        <f t="shared" si="10"/>
        <v>7</v>
      </c>
      <c r="L32" s="65">
        <f>VLOOKUP($A32,'Return Data'!$B$7:$R$2700,13,0)</f>
        <v>12.1736</v>
      </c>
      <c r="M32" s="66">
        <f t="shared" si="11"/>
        <v>4</v>
      </c>
      <c r="N32" s="65">
        <f>VLOOKUP($A32,'Return Data'!$B$7:$R$2700,17,0)</f>
        <v>11.8796</v>
      </c>
      <c r="O32" s="66">
        <f t="shared" si="12"/>
        <v>8</v>
      </c>
      <c r="P32" s="65">
        <f>VLOOKUP($A32,'Return Data'!$B$7:$R$2700,14,0)</f>
        <v>8.3199000000000005</v>
      </c>
      <c r="Q32" s="66">
        <f t="shared" si="13"/>
        <v>6</v>
      </c>
      <c r="R32" s="65">
        <f>VLOOKUP($A32,'Return Data'!$B$7:$R$2700,16,0)</f>
        <v>9.6160999999999994</v>
      </c>
      <c r="S32" s="67">
        <f t="shared" si="3"/>
        <v>2</v>
      </c>
    </row>
    <row r="33" spans="1:19" x14ac:dyDescent="0.3">
      <c r="A33" s="82" t="s">
        <v>1166</v>
      </c>
      <c r="B33" s="64">
        <f>VLOOKUP($A33,'Return Data'!$B$7:$R$2700,3,0)</f>
        <v>44118</v>
      </c>
      <c r="C33" s="65">
        <f>VLOOKUP($A33,'Return Data'!$B$7:$R$2700,4,0)</f>
        <v>52.9998</v>
      </c>
      <c r="D33" s="65">
        <f>VLOOKUP($A33,'Return Data'!$B$7:$R$2700,9,0)</f>
        <v>23.779199999999999</v>
      </c>
      <c r="E33" s="66">
        <f t="shared" si="0"/>
        <v>3</v>
      </c>
      <c r="F33" s="65">
        <f>VLOOKUP($A33,'Return Data'!$B$7:$R$2700,10,0)</f>
        <v>2.0087999999999999</v>
      </c>
      <c r="G33" s="66">
        <f t="shared" si="1"/>
        <v>27</v>
      </c>
      <c r="H33" s="65">
        <f>VLOOKUP($A33,'Return Data'!$B$7:$R$2700,11,0)</f>
        <v>14.895200000000001</v>
      </c>
      <c r="I33" s="66">
        <f t="shared" si="9"/>
        <v>9</v>
      </c>
      <c r="J33" s="65">
        <f>VLOOKUP($A33,'Return Data'!$B$7:$R$2700,12,0)</f>
        <v>14.495100000000001</v>
      </c>
      <c r="K33" s="66">
        <f t="shared" si="10"/>
        <v>1</v>
      </c>
      <c r="L33" s="65">
        <f>VLOOKUP($A33,'Return Data'!$B$7:$R$2700,13,0)</f>
        <v>11.044600000000001</v>
      </c>
      <c r="M33" s="66">
        <f t="shared" si="11"/>
        <v>11</v>
      </c>
      <c r="N33" s="65">
        <f>VLOOKUP($A33,'Return Data'!$B$7:$R$2700,17,0)</f>
        <v>12.5123</v>
      </c>
      <c r="O33" s="66">
        <f t="shared" si="12"/>
        <v>3</v>
      </c>
      <c r="P33" s="65">
        <f>VLOOKUP($A33,'Return Data'!$B$7:$R$2700,14,0)</f>
        <v>8.4281000000000006</v>
      </c>
      <c r="Q33" s="66">
        <f t="shared" si="13"/>
        <v>4</v>
      </c>
      <c r="R33" s="65">
        <f>VLOOKUP($A33,'Return Data'!$B$7:$R$2700,16,0)</f>
        <v>8.5771999999999995</v>
      </c>
      <c r="S33" s="67">
        <f t="shared" si="3"/>
        <v>11</v>
      </c>
    </row>
    <row r="34" spans="1:19" x14ac:dyDescent="0.3">
      <c r="A34" s="82" t="s">
        <v>1167</v>
      </c>
      <c r="B34" s="64">
        <f>VLOOKUP($A34,'Return Data'!$B$7:$R$2700,3,0)</f>
        <v>44118</v>
      </c>
      <c r="C34" s="65">
        <f>VLOOKUP($A34,'Return Data'!$B$7:$R$2700,4,0)</f>
        <v>49.854399999999998</v>
      </c>
      <c r="D34" s="65">
        <f>VLOOKUP($A34,'Return Data'!$B$7:$R$2700,9,0)</f>
        <v>15.9221</v>
      </c>
      <c r="E34" s="66">
        <f t="shared" si="0"/>
        <v>17</v>
      </c>
      <c r="F34" s="65">
        <f>VLOOKUP($A34,'Return Data'!$B$7:$R$2700,10,0)</f>
        <v>2.1217000000000001</v>
      </c>
      <c r="G34" s="66">
        <f t="shared" si="1"/>
        <v>25</v>
      </c>
      <c r="H34" s="65">
        <f>VLOOKUP($A34,'Return Data'!$B$7:$R$2700,11,0)</f>
        <v>14.356999999999999</v>
      </c>
      <c r="I34" s="66">
        <f t="shared" si="9"/>
        <v>14</v>
      </c>
      <c r="J34" s="65">
        <f>VLOOKUP($A34,'Return Data'!$B$7:$R$2700,12,0)</f>
        <v>12.6648</v>
      </c>
      <c r="K34" s="66">
        <f t="shared" si="10"/>
        <v>12</v>
      </c>
      <c r="L34" s="65">
        <f>VLOOKUP($A34,'Return Data'!$B$7:$R$2700,13,0)</f>
        <v>5.6342999999999996</v>
      </c>
      <c r="M34" s="66">
        <f t="shared" si="11"/>
        <v>26</v>
      </c>
      <c r="N34" s="65">
        <f>VLOOKUP($A34,'Return Data'!$B$7:$R$2700,17,0)</f>
        <v>2.0815999999999999</v>
      </c>
      <c r="O34" s="66">
        <f t="shared" si="12"/>
        <v>27</v>
      </c>
      <c r="P34" s="65">
        <f>VLOOKUP($A34,'Return Data'!$B$7:$R$2700,14,0)</f>
        <v>1.89</v>
      </c>
      <c r="Q34" s="66">
        <f t="shared" si="13"/>
        <v>26</v>
      </c>
      <c r="R34" s="65">
        <f>VLOOKUP($A34,'Return Data'!$B$7:$R$2700,16,0)</f>
        <v>6.4459999999999997</v>
      </c>
      <c r="S34" s="67">
        <f t="shared" si="3"/>
        <v>29</v>
      </c>
    </row>
    <row r="35" spans="1:19" x14ac:dyDescent="0.3">
      <c r="A35" s="82" t="s">
        <v>1170</v>
      </c>
      <c r="B35" s="64">
        <f>VLOOKUP($A35,'Return Data'!$B$7:$R$2700,3,0)</f>
        <v>44118</v>
      </c>
      <c r="C35" s="65">
        <f>VLOOKUP($A35,'Return Data'!$B$7:$R$2700,4,0)</f>
        <v>59.758600000000001</v>
      </c>
      <c r="D35" s="65">
        <f>VLOOKUP($A35,'Return Data'!$B$7:$R$2700,9,0)</f>
        <v>14.6813</v>
      </c>
      <c r="E35" s="66">
        <f t="shared" si="0"/>
        <v>21</v>
      </c>
      <c r="F35" s="65">
        <f>VLOOKUP($A35,'Return Data'!$B$7:$R$2700,10,0)</f>
        <v>2.7159</v>
      </c>
      <c r="G35" s="66">
        <f t="shared" si="1"/>
        <v>21</v>
      </c>
      <c r="H35" s="65">
        <f>VLOOKUP($A35,'Return Data'!$B$7:$R$2700,11,0)</f>
        <v>14.683400000000001</v>
      </c>
      <c r="I35" s="66">
        <f t="shared" si="9"/>
        <v>10</v>
      </c>
      <c r="J35" s="65">
        <f>VLOOKUP($A35,'Return Data'!$B$7:$R$2700,12,0)</f>
        <v>13.610300000000001</v>
      </c>
      <c r="K35" s="66">
        <f t="shared" si="10"/>
        <v>6</v>
      </c>
      <c r="L35" s="65">
        <f>VLOOKUP($A35,'Return Data'!$B$7:$R$2700,13,0)</f>
        <v>11.059200000000001</v>
      </c>
      <c r="M35" s="66">
        <f t="shared" si="11"/>
        <v>10</v>
      </c>
      <c r="N35" s="65">
        <f>VLOOKUP($A35,'Return Data'!$B$7:$R$2700,17,0)</f>
        <v>11.5602</v>
      </c>
      <c r="O35" s="66">
        <f t="shared" si="12"/>
        <v>9</v>
      </c>
      <c r="P35" s="65">
        <f>VLOOKUP($A35,'Return Data'!$B$7:$R$2700,14,0)</f>
        <v>7.7539999999999996</v>
      </c>
      <c r="Q35" s="66">
        <f t="shared" si="13"/>
        <v>11</v>
      </c>
      <c r="R35" s="65">
        <f>VLOOKUP($A35,'Return Data'!$B$7:$R$2700,16,0)</f>
        <v>8.9296000000000006</v>
      </c>
      <c r="S35" s="67">
        <f t="shared" si="3"/>
        <v>7</v>
      </c>
    </row>
    <row r="36" spans="1:19" x14ac:dyDescent="0.3">
      <c r="A36" s="82" t="s">
        <v>1171</v>
      </c>
      <c r="B36" s="64">
        <f>VLOOKUP($A36,'Return Data'!$B$7:$R$2700,3,0)</f>
        <v>44118</v>
      </c>
      <c r="C36" s="65">
        <f>VLOOKUP($A36,'Return Data'!$B$7:$R$2700,4,0)</f>
        <v>56.611499999999999</v>
      </c>
      <c r="D36" s="65">
        <f>VLOOKUP($A36,'Return Data'!$B$7:$R$2700,9,0)</f>
        <v>10.002000000000001</v>
      </c>
      <c r="E36" s="66">
        <f t="shared" si="0"/>
        <v>29</v>
      </c>
      <c r="F36" s="65">
        <f>VLOOKUP($A36,'Return Data'!$B$7:$R$2700,10,0)</f>
        <v>0.60499999999999998</v>
      </c>
      <c r="G36" s="66">
        <f t="shared" si="1"/>
        <v>30</v>
      </c>
      <c r="H36" s="65">
        <f>VLOOKUP($A36,'Return Data'!$B$7:$R$2700,11,0)</f>
        <v>13.666</v>
      </c>
      <c r="I36" s="66">
        <f t="shared" si="9"/>
        <v>18</v>
      </c>
      <c r="J36" s="65">
        <f>VLOOKUP($A36,'Return Data'!$B$7:$R$2700,12,0)</f>
        <v>10.518599999999999</v>
      </c>
      <c r="K36" s="66">
        <f t="shared" si="10"/>
        <v>19</v>
      </c>
      <c r="L36" s="65">
        <f>VLOOKUP($A36,'Return Data'!$B$7:$R$2700,13,0)</f>
        <v>9.0998000000000001</v>
      </c>
      <c r="M36" s="66">
        <f t="shared" si="11"/>
        <v>20</v>
      </c>
      <c r="N36" s="65">
        <f>VLOOKUP($A36,'Return Data'!$B$7:$R$2700,17,0)</f>
        <v>10.6182</v>
      </c>
      <c r="O36" s="66">
        <f t="shared" si="12"/>
        <v>13</v>
      </c>
      <c r="P36" s="65">
        <f>VLOOKUP($A36,'Return Data'!$B$7:$R$2700,14,0)</f>
        <v>7.0957999999999997</v>
      </c>
      <c r="Q36" s="66">
        <f t="shared" si="13"/>
        <v>15</v>
      </c>
      <c r="R36" s="65">
        <f>VLOOKUP($A36,'Return Data'!$B$7:$R$2700,16,0)</f>
        <v>8.3338000000000001</v>
      </c>
      <c r="S36" s="67">
        <f t="shared" si="3"/>
        <v>13</v>
      </c>
    </row>
    <row r="37" spans="1:19" x14ac:dyDescent="0.3">
      <c r="A37" s="82" t="s">
        <v>1173</v>
      </c>
      <c r="B37" s="64">
        <f>VLOOKUP($A37,'Return Data'!$B$7:$R$2700,3,0)</f>
        <v>44118</v>
      </c>
      <c r="C37" s="65">
        <f>VLOOKUP($A37,'Return Data'!$B$7:$R$2700,4,0)</f>
        <v>70.412300000000002</v>
      </c>
      <c r="D37" s="65">
        <f>VLOOKUP($A37,'Return Data'!$B$7:$R$2700,9,0)</f>
        <v>17.177900000000001</v>
      </c>
      <c r="E37" s="66">
        <f t="shared" si="0"/>
        <v>11</v>
      </c>
      <c r="F37" s="65">
        <f>VLOOKUP($A37,'Return Data'!$B$7:$R$2700,10,0)</f>
        <v>2.0632999999999999</v>
      </c>
      <c r="G37" s="66">
        <f t="shared" si="1"/>
        <v>26</v>
      </c>
      <c r="H37" s="65">
        <f>VLOOKUP($A37,'Return Data'!$B$7:$R$2700,11,0)</f>
        <v>13.0723</v>
      </c>
      <c r="I37" s="66">
        <f t="shared" si="9"/>
        <v>19</v>
      </c>
      <c r="J37" s="65">
        <f>VLOOKUP($A37,'Return Data'!$B$7:$R$2700,12,0)</f>
        <v>12.9651</v>
      </c>
      <c r="K37" s="66">
        <f t="shared" si="10"/>
        <v>11</v>
      </c>
      <c r="L37" s="65">
        <f>VLOOKUP($A37,'Return Data'!$B$7:$R$2700,13,0)</f>
        <v>10.232900000000001</v>
      </c>
      <c r="M37" s="66">
        <f t="shared" si="11"/>
        <v>14</v>
      </c>
      <c r="N37" s="65">
        <f>VLOOKUP($A37,'Return Data'!$B$7:$R$2700,17,0)</f>
        <v>12.4834</v>
      </c>
      <c r="O37" s="66">
        <f t="shared" si="12"/>
        <v>4</v>
      </c>
      <c r="P37" s="65">
        <f>VLOOKUP($A37,'Return Data'!$B$7:$R$2700,14,0)</f>
        <v>8.3705999999999996</v>
      </c>
      <c r="Q37" s="66">
        <f t="shared" si="13"/>
        <v>5</v>
      </c>
      <c r="R37" s="65">
        <f>VLOOKUP($A37,'Return Data'!$B$7:$R$2700,16,0)</f>
        <v>8.9519000000000002</v>
      </c>
      <c r="S37" s="67">
        <f t="shared" si="3"/>
        <v>6</v>
      </c>
    </row>
    <row r="38" spans="1:19" x14ac:dyDescent="0.3">
      <c r="A38" s="82" t="s">
        <v>1176</v>
      </c>
      <c r="B38" s="64">
        <f>VLOOKUP($A38,'Return Data'!$B$7:$R$2700,3,0)</f>
        <v>44118</v>
      </c>
      <c r="C38" s="65">
        <f>VLOOKUP($A38,'Return Data'!$B$7:$R$2700,4,0)</f>
        <v>53.932200000000002</v>
      </c>
      <c r="D38" s="65">
        <f>VLOOKUP($A38,'Return Data'!$B$7:$R$2700,9,0)</f>
        <v>16.5945</v>
      </c>
      <c r="E38" s="66">
        <f t="shared" si="0"/>
        <v>15</v>
      </c>
      <c r="F38" s="65">
        <f>VLOOKUP($A38,'Return Data'!$B$7:$R$2700,10,0)</f>
        <v>7.6664000000000003</v>
      </c>
      <c r="G38" s="66">
        <f t="shared" si="1"/>
        <v>10</v>
      </c>
      <c r="H38" s="65">
        <f>VLOOKUP($A38,'Return Data'!$B$7:$R$2700,11,0)</f>
        <v>15.863200000000001</v>
      </c>
      <c r="I38" s="66">
        <f t="shared" si="9"/>
        <v>6</v>
      </c>
      <c r="J38" s="65">
        <f>VLOOKUP($A38,'Return Data'!$B$7:$R$2700,12,0)</f>
        <v>13.111599999999999</v>
      </c>
      <c r="K38" s="66">
        <f t="shared" si="10"/>
        <v>9</v>
      </c>
      <c r="L38" s="65">
        <f>VLOOKUP($A38,'Return Data'!$B$7:$R$2700,13,0)</f>
        <v>13.1568</v>
      </c>
      <c r="M38" s="66">
        <f t="shared" si="11"/>
        <v>1</v>
      </c>
      <c r="N38" s="65">
        <f>VLOOKUP($A38,'Return Data'!$B$7:$R$2700,17,0)</f>
        <v>12.323399999999999</v>
      </c>
      <c r="O38" s="66">
        <f t="shared" si="12"/>
        <v>5</v>
      </c>
      <c r="P38" s="65">
        <f>VLOOKUP($A38,'Return Data'!$B$7:$R$2700,14,0)</f>
        <v>8.6625999999999994</v>
      </c>
      <c r="Q38" s="66">
        <f t="shared" si="13"/>
        <v>3</v>
      </c>
      <c r="R38" s="65">
        <f>VLOOKUP($A38,'Return Data'!$B$7:$R$2700,16,0)</f>
        <v>7.9690000000000003</v>
      </c>
      <c r="S38" s="67">
        <f t="shared" si="3"/>
        <v>18</v>
      </c>
    </row>
    <row r="39" spans="1:19" x14ac:dyDescent="0.3">
      <c r="A39" s="82" t="s">
        <v>1178</v>
      </c>
      <c r="B39" s="64">
        <f>VLOOKUP($A39,'Return Data'!$B$7:$R$2700,3,0)</f>
        <v>44118</v>
      </c>
      <c r="C39" s="65">
        <f>VLOOKUP($A39,'Return Data'!$B$7:$R$2700,4,0)</f>
        <v>64.515900000000002</v>
      </c>
      <c r="D39" s="65">
        <f>VLOOKUP($A39,'Return Data'!$B$7:$R$2700,9,0)</f>
        <v>15.8294</v>
      </c>
      <c r="E39" s="66">
        <f t="shared" si="0"/>
        <v>18</v>
      </c>
      <c r="F39" s="65">
        <f>VLOOKUP($A39,'Return Data'!$B$7:$R$2700,10,0)</f>
        <v>4.2815000000000003</v>
      </c>
      <c r="G39" s="66">
        <f t="shared" si="1"/>
        <v>14</v>
      </c>
      <c r="H39" s="65">
        <f>VLOOKUP($A39,'Return Data'!$B$7:$R$2700,11,0)</f>
        <v>16.5093</v>
      </c>
      <c r="I39" s="66">
        <f t="shared" si="9"/>
        <v>4</v>
      </c>
      <c r="J39" s="65">
        <f>VLOOKUP($A39,'Return Data'!$B$7:$R$2700,12,0)</f>
        <v>13.811</v>
      </c>
      <c r="K39" s="66">
        <f t="shared" si="10"/>
        <v>5</v>
      </c>
      <c r="L39" s="65">
        <f>VLOOKUP($A39,'Return Data'!$B$7:$R$2700,13,0)</f>
        <v>12.1754</v>
      </c>
      <c r="M39" s="66">
        <f t="shared" si="11"/>
        <v>3</v>
      </c>
      <c r="N39" s="65">
        <f>VLOOKUP($A39,'Return Data'!$B$7:$R$2700,17,0)</f>
        <v>11.009</v>
      </c>
      <c r="O39" s="66">
        <f t="shared" si="12"/>
        <v>11</v>
      </c>
      <c r="P39" s="65">
        <f>VLOOKUP($A39,'Return Data'!$B$7:$R$2700,14,0)</f>
        <v>7.0861000000000001</v>
      </c>
      <c r="Q39" s="66">
        <f t="shared" si="13"/>
        <v>17</v>
      </c>
      <c r="R39" s="65">
        <f>VLOOKUP($A39,'Return Data'!$B$7:$R$2700,16,0)</f>
        <v>8.2639999999999993</v>
      </c>
      <c r="S39" s="67">
        <f t="shared" si="3"/>
        <v>15</v>
      </c>
    </row>
    <row r="40" spans="1:19" x14ac:dyDescent="0.3">
      <c r="A40" s="82" t="s">
        <v>1180</v>
      </c>
      <c r="B40" s="64">
        <f>VLOOKUP($A40,'Return Data'!$B$7:$R$2700,3,0)</f>
        <v>44118</v>
      </c>
      <c r="C40" s="65">
        <f>VLOOKUP($A40,'Return Data'!$B$7:$R$2700,4,0)</f>
        <v>2.0234999999999999</v>
      </c>
      <c r="D40" s="65">
        <f>VLOOKUP($A40,'Return Data'!$B$7:$R$2700,9,0)</f>
        <v>8.4763999999999999</v>
      </c>
      <c r="E40" s="66">
        <f t="shared" si="0"/>
        <v>31</v>
      </c>
      <c r="F40" s="65">
        <f>VLOOKUP($A40,'Return Data'!$B$7:$R$2700,10,0)</f>
        <v>8.5934000000000008</v>
      </c>
      <c r="G40" s="66">
        <f t="shared" si="1"/>
        <v>7</v>
      </c>
      <c r="H40" s="65">
        <f>VLOOKUP($A40,'Return Data'!$B$7:$R$2700,11,0)</f>
        <v>8.7943999999999996</v>
      </c>
      <c r="I40" s="66">
        <f>RANK(H40,H$8:H$43,0)</f>
        <v>29</v>
      </c>
      <c r="J40" s="65"/>
      <c r="K40" s="66"/>
      <c r="L40" s="65"/>
      <c r="M40" s="66"/>
      <c r="N40" s="65"/>
      <c r="O40" s="66"/>
      <c r="P40" s="65"/>
      <c r="Q40" s="66"/>
      <c r="R40" s="65">
        <f>VLOOKUP($A40,'Return Data'!$B$7:$R$2700,16,0)</f>
        <v>8.8689</v>
      </c>
      <c r="S40" s="67">
        <f t="shared" si="3"/>
        <v>8</v>
      </c>
    </row>
    <row r="41" spans="1:19" x14ac:dyDescent="0.3">
      <c r="A41" s="82" t="s">
        <v>1182</v>
      </c>
      <c r="B41" s="64">
        <f>VLOOKUP($A41,'Return Data'!$B$7:$R$2700,3,0)</f>
        <v>44118</v>
      </c>
      <c r="C41" s="65">
        <f>VLOOKUP($A41,'Return Data'!$B$7:$R$2700,4,0)</f>
        <v>50.222099999999998</v>
      </c>
      <c r="D41" s="65">
        <f>VLOOKUP($A41,'Return Data'!$B$7:$R$2700,9,0)</f>
        <v>10.307399999999999</v>
      </c>
      <c r="E41" s="66">
        <f t="shared" si="0"/>
        <v>28</v>
      </c>
      <c r="F41" s="65">
        <f>VLOOKUP($A41,'Return Data'!$B$7:$R$2700,10,0)</f>
        <v>1.4899</v>
      </c>
      <c r="G41" s="66">
        <f t="shared" si="1"/>
        <v>28</v>
      </c>
      <c r="H41" s="65">
        <f>VLOOKUP($A41,'Return Data'!$B$7:$R$2700,11,0)</f>
        <v>14.664899999999999</v>
      </c>
      <c r="I41" s="66">
        <f>RANK(H41,H$8:H$43,0)</f>
        <v>11</v>
      </c>
      <c r="J41" s="65">
        <f>VLOOKUP($A41,'Return Data'!$B$7:$R$2700,12,0)</f>
        <v>0.26019999999999999</v>
      </c>
      <c r="K41" s="66">
        <f>RANK(J41,J$8:J$43,0)</f>
        <v>28</v>
      </c>
      <c r="L41" s="65">
        <f>VLOOKUP($A41,'Return Data'!$B$7:$R$2700,13,0)</f>
        <v>5.2499999999999998E-2</v>
      </c>
      <c r="M41" s="66">
        <f>RANK(L41,L$8:L$43,0)</f>
        <v>28</v>
      </c>
      <c r="N41" s="65">
        <f>VLOOKUP($A41,'Return Data'!$B$7:$R$2700,17,0)</f>
        <v>-1.903</v>
      </c>
      <c r="O41" s="66">
        <f>RANK(N41,N$8:N$43,0)</f>
        <v>30</v>
      </c>
      <c r="P41" s="65">
        <f>VLOOKUP($A41,'Return Data'!$B$7:$R$2700,14,0)</f>
        <v>-1.103</v>
      </c>
      <c r="Q41" s="66">
        <f>RANK(P41,P$8:P$43,0)</f>
        <v>29</v>
      </c>
      <c r="R41" s="65">
        <f>VLOOKUP($A41,'Return Data'!$B$7:$R$2700,16,0)</f>
        <v>7.4905999999999997</v>
      </c>
      <c r="S41" s="67">
        <f t="shared" si="3"/>
        <v>26</v>
      </c>
    </row>
    <row r="42" spans="1:19" x14ac:dyDescent="0.3">
      <c r="A42" s="82" t="s">
        <v>1037</v>
      </c>
      <c r="B42" s="64">
        <f>VLOOKUP($A42,'Return Data'!$B$7:$R$2700,3,0)</f>
        <v>44118</v>
      </c>
      <c r="C42" s="65">
        <f>VLOOKUP($A42,'Return Data'!$B$7:$R$2700,4,0)</f>
        <v>71.054400000000001</v>
      </c>
      <c r="D42" s="65">
        <f>VLOOKUP($A42,'Return Data'!$B$7:$R$2700,9,0)</f>
        <v>13.5655</v>
      </c>
      <c r="E42" s="66">
        <f t="shared" si="0"/>
        <v>23</v>
      </c>
      <c r="F42" s="65">
        <f>VLOOKUP($A42,'Return Data'!$B$7:$R$2700,10,0)</f>
        <v>3.6463999999999999</v>
      </c>
      <c r="G42" s="66">
        <f t="shared" si="1"/>
        <v>16</v>
      </c>
      <c r="H42" s="65">
        <f>VLOOKUP($A42,'Return Data'!$B$7:$R$2700,11,0)</f>
        <v>15.204800000000001</v>
      </c>
      <c r="I42" s="66">
        <f>RANK(H42,H$8:H$43,0)</f>
        <v>8</v>
      </c>
      <c r="J42" s="65">
        <f>VLOOKUP($A42,'Return Data'!$B$7:$R$2700,12,0)</f>
        <v>14.042199999999999</v>
      </c>
      <c r="K42" s="66">
        <f>RANK(J42,J$8:J$43,0)</f>
        <v>3</v>
      </c>
      <c r="L42" s="65">
        <f>VLOOKUP($A42,'Return Data'!$B$7:$R$2700,13,0)</f>
        <v>11.9521</v>
      </c>
      <c r="M42" s="66">
        <f>RANK(L42,L$8:L$43,0)</f>
        <v>5</v>
      </c>
      <c r="N42" s="65">
        <f>VLOOKUP($A42,'Return Data'!$B$7:$R$2700,17,0)</f>
        <v>13.754899999999999</v>
      </c>
      <c r="O42" s="66">
        <f>RANK(N42,N$8:N$43,0)</f>
        <v>2</v>
      </c>
      <c r="P42" s="65">
        <f>VLOOKUP($A42,'Return Data'!$B$7:$R$2700,14,0)</f>
        <v>9.093</v>
      </c>
      <c r="Q42" s="66">
        <f>RANK(P42,P$8:P$43,0)</f>
        <v>2</v>
      </c>
      <c r="R42" s="65">
        <f>VLOOKUP($A42,'Return Data'!$B$7:$R$2700,16,0)</f>
        <v>9.1989000000000001</v>
      </c>
      <c r="S42" s="67">
        <f t="shared" si="3"/>
        <v>4</v>
      </c>
    </row>
    <row r="43" spans="1:19" x14ac:dyDescent="0.3">
      <c r="A43" s="82" t="s">
        <v>1039</v>
      </c>
      <c r="B43" s="64">
        <f>VLOOKUP($A43,'Return Data'!$B$7:$R$2700,3,0)</f>
        <v>44118</v>
      </c>
      <c r="C43" s="65">
        <f>VLOOKUP($A43,'Return Data'!$B$7:$R$2700,4,0)</f>
        <v>13.535</v>
      </c>
      <c r="D43" s="65">
        <f>VLOOKUP($A43,'Return Data'!$B$7:$R$2700,9,0)</f>
        <v>3.2627999999999999</v>
      </c>
      <c r="E43" s="66">
        <f t="shared" si="0"/>
        <v>32</v>
      </c>
      <c r="F43" s="65">
        <f>VLOOKUP($A43,'Return Data'!$B$7:$R$2700,10,0)</f>
        <v>-6.5979999999999999</v>
      </c>
      <c r="G43" s="66">
        <f t="shared" si="1"/>
        <v>33</v>
      </c>
      <c r="H43" s="65">
        <f>VLOOKUP($A43,'Return Data'!$B$7:$R$2700,11,0)</f>
        <v>13.769</v>
      </c>
      <c r="I43" s="66">
        <f>RANK(H43,H$8:H$43,0)</f>
        <v>17</v>
      </c>
      <c r="J43" s="65">
        <f>VLOOKUP($A43,'Return Data'!$B$7:$R$2700,12,0)</f>
        <v>13.8476</v>
      </c>
      <c r="K43" s="66">
        <f>RANK(J43,J$8:J$43,0)</f>
        <v>4</v>
      </c>
      <c r="L43" s="65">
        <f>VLOOKUP($A43,'Return Data'!$B$7:$R$2700,13,0)</f>
        <v>11.7829</v>
      </c>
      <c r="M43" s="66">
        <f>RANK(L43,L$8:L$43,0)</f>
        <v>6</v>
      </c>
      <c r="N43" s="65">
        <f>VLOOKUP($A43,'Return Data'!$B$7:$R$2700,17,0)</f>
        <v>16.484500000000001</v>
      </c>
      <c r="O43" s="66">
        <f>RANK(N43,N$8:N$43,0)</f>
        <v>1</v>
      </c>
      <c r="P43" s="65"/>
      <c r="Q43" s="66"/>
      <c r="R43" s="65">
        <f>VLOOKUP($A43,'Return Data'!$B$7:$R$2700,16,0)</f>
        <v>14.2195</v>
      </c>
      <c r="S43" s="67">
        <f t="shared" si="3"/>
        <v>1</v>
      </c>
    </row>
    <row r="44" spans="1:19" x14ac:dyDescent="0.3">
      <c r="A44" s="83"/>
      <c r="B44" s="84"/>
      <c r="C44" s="84"/>
      <c r="D44" s="85"/>
      <c r="E44" s="84"/>
      <c r="F44" s="85"/>
      <c r="G44" s="84"/>
      <c r="H44" s="85"/>
      <c r="I44" s="84"/>
      <c r="J44" s="85"/>
      <c r="K44" s="84"/>
      <c r="L44" s="85"/>
      <c r="M44" s="84"/>
      <c r="N44" s="85"/>
      <c r="O44" s="84"/>
      <c r="P44" s="85"/>
      <c r="Q44" s="84"/>
      <c r="R44" s="85"/>
      <c r="S44" s="86"/>
    </row>
    <row r="45" spans="1:19" x14ac:dyDescent="0.3">
      <c r="A45" s="87" t="s">
        <v>27</v>
      </c>
      <c r="B45" s="88"/>
      <c r="C45" s="88"/>
      <c r="D45" s="89">
        <f>AVERAGE(D8:D43)</f>
        <v>12.381936111111111</v>
      </c>
      <c r="E45" s="88"/>
      <c r="F45" s="89">
        <f>AVERAGE(F8:F43)</f>
        <v>2.947025</v>
      </c>
      <c r="G45" s="88"/>
      <c r="H45" s="89">
        <f>AVERAGE(H8:H43)</f>
        <v>9.7808277777777768</v>
      </c>
      <c r="I45" s="88"/>
      <c r="J45" s="89">
        <f>AVERAGE(J8:J43)</f>
        <v>5.9030515151515166</v>
      </c>
      <c r="K45" s="88"/>
      <c r="L45" s="89">
        <f>AVERAGE(L8:L43)</f>
        <v>5.9161062500000003</v>
      </c>
      <c r="M45" s="88"/>
      <c r="N45" s="89">
        <f>AVERAGE(N8:N43)</f>
        <v>7.7667032258064514</v>
      </c>
      <c r="O45" s="88"/>
      <c r="P45" s="89">
        <f>AVERAGE(P8:P43)</f>
        <v>5.6405766666666644</v>
      </c>
      <c r="Q45" s="88"/>
      <c r="R45" s="89">
        <f>AVERAGE(R8:R43)</f>
        <v>5.7120694444444453</v>
      </c>
      <c r="S45" s="90"/>
    </row>
    <row r="46" spans="1:19" x14ac:dyDescent="0.3">
      <c r="A46" s="87" t="s">
        <v>28</v>
      </c>
      <c r="B46" s="88"/>
      <c r="C46" s="88"/>
      <c r="D46" s="89">
        <f>MIN(D8:D43)</f>
        <v>-48.666699999999999</v>
      </c>
      <c r="E46" s="88"/>
      <c r="F46" s="89">
        <f>MIN(F8:F43)</f>
        <v>-26.052299999999999</v>
      </c>
      <c r="G46" s="88"/>
      <c r="H46" s="89">
        <f>MIN(H8:H43)</f>
        <v>-49.6539</v>
      </c>
      <c r="I46" s="88"/>
      <c r="J46" s="89">
        <f>MIN(J8:J43)</f>
        <v>-34.223100000000002</v>
      </c>
      <c r="K46" s="88"/>
      <c r="L46" s="89">
        <f>MIN(L8:L43)</f>
        <v>-39.893799999999999</v>
      </c>
      <c r="M46" s="88"/>
      <c r="N46" s="89">
        <f>MIN(N8:N43)</f>
        <v>-14.1729</v>
      </c>
      <c r="O46" s="88"/>
      <c r="P46" s="89">
        <f>MIN(P8:P43)</f>
        <v>-8.8099000000000007</v>
      </c>
      <c r="Q46" s="88"/>
      <c r="R46" s="89">
        <f>MIN(R8:R43)</f>
        <v>-32.090899999999998</v>
      </c>
      <c r="S46" s="90"/>
    </row>
    <row r="47" spans="1:19" ht="15" thickBot="1" x14ac:dyDescent="0.35">
      <c r="A47" s="91" t="s">
        <v>29</v>
      </c>
      <c r="B47" s="92"/>
      <c r="C47" s="92"/>
      <c r="D47" s="93">
        <f>MAX(D8:D43)</f>
        <v>31.948599999999999</v>
      </c>
      <c r="E47" s="92"/>
      <c r="F47" s="93">
        <f>MAX(F8:F43)</f>
        <v>14.2319</v>
      </c>
      <c r="G47" s="92"/>
      <c r="H47" s="93">
        <f>MAX(H8:H43)</f>
        <v>18.7836</v>
      </c>
      <c r="I47" s="92"/>
      <c r="J47" s="93">
        <f>MAX(J8:J43)</f>
        <v>14.495100000000001</v>
      </c>
      <c r="K47" s="92"/>
      <c r="L47" s="93">
        <f>MAX(L8:L43)</f>
        <v>13.1568</v>
      </c>
      <c r="M47" s="92"/>
      <c r="N47" s="93">
        <f>MAX(N8:N43)</f>
        <v>16.484500000000001</v>
      </c>
      <c r="O47" s="92"/>
      <c r="P47" s="93">
        <f>MAX(P8:P43)</f>
        <v>9.1753</v>
      </c>
      <c r="Q47" s="92"/>
      <c r="R47" s="93">
        <f>MAX(R8:R43)</f>
        <v>14.2195</v>
      </c>
      <c r="S47" s="94"/>
    </row>
    <row r="48" spans="1:19" x14ac:dyDescent="0.3">
      <c r="A48" s="112" t="s">
        <v>434</v>
      </c>
    </row>
    <row r="49" spans="1:1" x14ac:dyDescent="0.3">
      <c r="A49" s="14" t="s">
        <v>340</v>
      </c>
    </row>
  </sheetData>
  <sheetProtection algorithmName="SHA-512" hashValue="0e9kyCwQk3GDyN8prys5geVG9ojXnTvBKdikwGNpoNVUlgxfaR6KDHFf6ks3F9CdlDfneezmfgVC/Slshrb1Tg==" saltValue="4/edXRANZeOT+eJT9hsde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3ACE42C2-4446-4831-B07E-18DDA1FCEC0F}"/>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69E6EA-122C-4B67-BB6F-04E19A618DFE}">
  <sheetPr codeName="Sheet17"/>
  <dimension ref="A1:T4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8" t="s">
        <v>347</v>
      </c>
    </row>
    <row r="3" spans="1:20" ht="15" thickBot="1" x14ac:dyDescent="0.35">
      <c r="A3" s="149"/>
    </row>
    <row r="4" spans="1:20" ht="15" thickBot="1" x14ac:dyDescent="0.35"/>
    <row r="5" spans="1:20" x14ac:dyDescent="0.3">
      <c r="A5" s="29" t="s">
        <v>1648</v>
      </c>
      <c r="B5" s="146" t="s">
        <v>8</v>
      </c>
      <c r="C5" s="146" t="s">
        <v>9</v>
      </c>
      <c r="D5" s="152" t="s">
        <v>1</v>
      </c>
      <c r="E5" s="152"/>
      <c r="F5" s="152" t="s">
        <v>2</v>
      </c>
      <c r="G5" s="152"/>
      <c r="H5" s="152" t="s">
        <v>3</v>
      </c>
      <c r="I5" s="152"/>
      <c r="J5" s="152" t="s">
        <v>4</v>
      </c>
      <c r="K5" s="152"/>
      <c r="L5" s="152" t="s">
        <v>382</v>
      </c>
      <c r="M5" s="152"/>
      <c r="N5" s="152" t="s">
        <v>5</v>
      </c>
      <c r="O5" s="152"/>
      <c r="P5" s="152" t="s">
        <v>6</v>
      </c>
      <c r="Q5" s="152"/>
      <c r="R5" s="150" t="s">
        <v>46</v>
      </c>
      <c r="S5" s="151"/>
      <c r="T5" s="12"/>
    </row>
    <row r="6" spans="1:20" x14ac:dyDescent="0.3">
      <c r="A6" s="17" t="s">
        <v>7</v>
      </c>
      <c r="B6" s="147"/>
      <c r="C6" s="147"/>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974</v>
      </c>
      <c r="B8" s="64">
        <f>VLOOKUP($A8,'Return Data'!$B$7:$R$2700,3,0)</f>
        <v>44118</v>
      </c>
      <c r="C8" s="65">
        <f>VLOOKUP($A8,'Return Data'!$B$7:$R$2700,4,0)</f>
        <v>240.06</v>
      </c>
      <c r="D8" s="65">
        <f>VLOOKUP($A8,'Return Data'!$B$7:$R$2700,10,0)</f>
        <v>11.350199999999999</v>
      </c>
      <c r="E8" s="66">
        <f>RANK(D8,D$8:D$36,0)</f>
        <v>13</v>
      </c>
      <c r="F8" s="65">
        <f>VLOOKUP($A8,'Return Data'!$B$7:$R$2700,11,0)</f>
        <v>28.787600000000001</v>
      </c>
      <c r="G8" s="66">
        <f>RANK(F8,F$8:F$36,0)</f>
        <v>12</v>
      </c>
      <c r="H8" s="65">
        <f>VLOOKUP($A8,'Return Data'!$B$7:$R$2700,12,0)</f>
        <v>-4.5335000000000001</v>
      </c>
      <c r="I8" s="66">
        <f>RANK(H8,H$8:H$36,0)</f>
        <v>21</v>
      </c>
      <c r="J8" s="65">
        <f>VLOOKUP($A8,'Return Data'!$B$7:$R$2700,13,0)</f>
        <v>4.1022999999999996</v>
      </c>
      <c r="K8" s="66">
        <f>RANK(J8,J$8:J$36,0)</f>
        <v>18</v>
      </c>
      <c r="L8" s="65">
        <f>VLOOKUP($A8,'Return Data'!$B$7:$R$2700,17,0)</f>
        <v>5.1334</v>
      </c>
      <c r="M8" s="66">
        <f>RANK(L8,L$8:L$36,0)</f>
        <v>24</v>
      </c>
      <c r="N8" s="65">
        <f>VLOOKUP($A8,'Return Data'!$B$7:$R$2700,14,0)</f>
        <v>2.3412999999999999</v>
      </c>
      <c r="O8" s="66">
        <f>RANK(N8,N$8:N$36,0)</f>
        <v>23</v>
      </c>
      <c r="P8" s="65">
        <f>VLOOKUP($A8,'Return Data'!$B$7:$R$2700,15,0)</f>
        <v>7.8685999999999998</v>
      </c>
      <c r="Q8" s="66">
        <f>RANK(P8,P$8:P$36,0)</f>
        <v>16</v>
      </c>
      <c r="R8" s="65">
        <f>VLOOKUP($A8,'Return Data'!$B$7:$R$2700,16,0)</f>
        <v>11.8649</v>
      </c>
      <c r="S8" s="67">
        <f>RANK(R8,R$8:R$36,0)</f>
        <v>11</v>
      </c>
    </row>
    <row r="9" spans="1:20" x14ac:dyDescent="0.3">
      <c r="A9" s="63" t="s">
        <v>975</v>
      </c>
      <c r="B9" s="64">
        <f>VLOOKUP($A9,'Return Data'!$B$7:$R$2700,3,0)</f>
        <v>44118</v>
      </c>
      <c r="C9" s="65">
        <f>VLOOKUP($A9,'Return Data'!$B$7:$R$2700,4,0)</f>
        <v>35.36</v>
      </c>
      <c r="D9" s="65">
        <f>VLOOKUP($A9,'Return Data'!$B$7:$R$2700,10,0)</f>
        <v>10.846399999999999</v>
      </c>
      <c r="E9" s="66">
        <f t="shared" ref="E9:E36" si="0">RANK(D9,D$8:D$36,0)</f>
        <v>18</v>
      </c>
      <c r="F9" s="65">
        <f>VLOOKUP($A9,'Return Data'!$B$7:$R$2700,11,0)</f>
        <v>21.888999999999999</v>
      </c>
      <c r="G9" s="66">
        <f t="shared" ref="G9:G36" si="1">RANK(F9,F$8:F$36,0)</f>
        <v>25</v>
      </c>
      <c r="H9" s="65">
        <f>VLOOKUP($A9,'Return Data'!$B$7:$R$2700,12,0)</f>
        <v>0.36899999999999999</v>
      </c>
      <c r="I9" s="66">
        <f t="shared" ref="I9:I36" si="2">RANK(H9,H$8:H$36,0)</f>
        <v>5</v>
      </c>
      <c r="J9" s="65">
        <f>VLOOKUP($A9,'Return Data'!$B$7:$R$2700,13,0)</f>
        <v>6.25</v>
      </c>
      <c r="K9" s="66">
        <f t="shared" ref="K9:K36" si="3">RANK(J9,J$8:J$36,0)</f>
        <v>12</v>
      </c>
      <c r="L9" s="65">
        <f>VLOOKUP($A9,'Return Data'!$B$7:$R$2700,17,0)</f>
        <v>13.624000000000001</v>
      </c>
      <c r="M9" s="66">
        <f t="shared" ref="M9:M36" si="4">RANK(L9,L$8:L$36,0)</f>
        <v>2</v>
      </c>
      <c r="N9" s="65">
        <f>VLOOKUP($A9,'Return Data'!$B$7:$R$2700,14,0)</f>
        <v>10.943099999999999</v>
      </c>
      <c r="O9" s="66">
        <f t="shared" ref="O9:O36" si="5">RANK(N9,N$8:N$36,0)</f>
        <v>1</v>
      </c>
      <c r="P9" s="65">
        <f>VLOOKUP($A9,'Return Data'!$B$7:$R$2700,15,0)</f>
        <v>12.58</v>
      </c>
      <c r="Q9" s="66">
        <f t="shared" ref="Q9:Q36" si="6">RANK(P9,P$8:P$36,0)</f>
        <v>1</v>
      </c>
      <c r="R9" s="65">
        <f>VLOOKUP($A9,'Return Data'!$B$7:$R$2700,16,0)</f>
        <v>14.663500000000001</v>
      </c>
      <c r="S9" s="67">
        <f t="shared" ref="S9:S36" si="7">RANK(R9,R$8:R$36,0)</f>
        <v>2</v>
      </c>
    </row>
    <row r="10" spans="1:20" x14ac:dyDescent="0.3">
      <c r="A10" s="63" t="s">
        <v>978</v>
      </c>
      <c r="B10" s="64">
        <f>VLOOKUP($A10,'Return Data'!$B$7:$R$2700,3,0)</f>
        <v>44118</v>
      </c>
      <c r="C10" s="65">
        <f>VLOOKUP($A10,'Return Data'!$B$7:$R$2700,4,0)</f>
        <v>15.94</v>
      </c>
      <c r="D10" s="65">
        <f>VLOOKUP($A10,'Return Data'!$B$7:$R$2700,10,0)</f>
        <v>9.4029000000000007</v>
      </c>
      <c r="E10" s="66">
        <f t="shared" si="0"/>
        <v>25</v>
      </c>
      <c r="F10" s="65">
        <f>VLOOKUP($A10,'Return Data'!$B$7:$R$2700,11,0)</f>
        <v>24.823799999999999</v>
      </c>
      <c r="G10" s="66">
        <f t="shared" si="1"/>
        <v>23</v>
      </c>
      <c r="H10" s="65">
        <f>VLOOKUP($A10,'Return Data'!$B$7:$R$2700,12,0)</f>
        <v>-2.448</v>
      </c>
      <c r="I10" s="66">
        <f t="shared" si="2"/>
        <v>13</v>
      </c>
      <c r="J10" s="65">
        <f>VLOOKUP($A10,'Return Data'!$B$7:$R$2700,13,0)</f>
        <v>5.4233000000000002</v>
      </c>
      <c r="K10" s="66">
        <f t="shared" si="3"/>
        <v>15</v>
      </c>
      <c r="L10" s="65">
        <f>VLOOKUP($A10,'Return Data'!$B$7:$R$2700,17,0)</f>
        <v>7.9894999999999996</v>
      </c>
      <c r="M10" s="66">
        <f t="shared" si="4"/>
        <v>15</v>
      </c>
      <c r="N10" s="65">
        <f>VLOOKUP($A10,'Return Data'!$B$7:$R$2700,14,0)</f>
        <v>4.2146999999999997</v>
      </c>
      <c r="O10" s="66">
        <f t="shared" si="5"/>
        <v>16</v>
      </c>
      <c r="P10" s="65">
        <f>VLOOKUP($A10,'Return Data'!$B$7:$R$2700,15,0)</f>
        <v>6.9076000000000004</v>
      </c>
      <c r="Q10" s="66">
        <f t="shared" si="6"/>
        <v>23</v>
      </c>
      <c r="R10" s="65">
        <f>VLOOKUP($A10,'Return Data'!$B$7:$R$2700,16,0)</f>
        <v>9.2718000000000007</v>
      </c>
      <c r="S10" s="67">
        <f t="shared" si="7"/>
        <v>24</v>
      </c>
    </row>
    <row r="11" spans="1:20" x14ac:dyDescent="0.3">
      <c r="A11" s="63" t="s">
        <v>980</v>
      </c>
      <c r="B11" s="64">
        <f>VLOOKUP($A11,'Return Data'!$B$7:$R$2700,3,0)</f>
        <v>44118</v>
      </c>
      <c r="C11" s="65">
        <f>VLOOKUP($A11,'Return Data'!$B$7:$R$2700,4,0)</f>
        <v>106.59</v>
      </c>
      <c r="D11" s="65">
        <f>VLOOKUP($A11,'Return Data'!$B$7:$R$2700,10,0)</f>
        <v>9.9433000000000007</v>
      </c>
      <c r="E11" s="66">
        <f t="shared" si="0"/>
        <v>22</v>
      </c>
      <c r="F11" s="65">
        <f>VLOOKUP($A11,'Return Data'!$B$7:$R$2700,11,0)</f>
        <v>25.311499999999999</v>
      </c>
      <c r="G11" s="66">
        <f t="shared" si="1"/>
        <v>21</v>
      </c>
      <c r="H11" s="65">
        <f>VLOOKUP($A11,'Return Data'!$B$7:$R$2700,12,0)</f>
        <v>-0.81879999999999997</v>
      </c>
      <c r="I11" s="66">
        <f t="shared" si="2"/>
        <v>10</v>
      </c>
      <c r="J11" s="65">
        <f>VLOOKUP($A11,'Return Data'!$B$7:$R$2700,13,0)</f>
        <v>6.0175000000000001</v>
      </c>
      <c r="K11" s="66">
        <f t="shared" si="3"/>
        <v>13</v>
      </c>
      <c r="L11" s="65">
        <f>VLOOKUP($A11,'Return Data'!$B$7:$R$2700,17,0)</f>
        <v>12.4253</v>
      </c>
      <c r="M11" s="66">
        <f t="shared" si="4"/>
        <v>3</v>
      </c>
      <c r="N11" s="65">
        <f>VLOOKUP($A11,'Return Data'!$B$7:$R$2700,14,0)</f>
        <v>7.2619999999999996</v>
      </c>
      <c r="O11" s="66">
        <f t="shared" si="5"/>
        <v>3</v>
      </c>
      <c r="P11" s="65">
        <f>VLOOKUP($A11,'Return Data'!$B$7:$R$2700,15,0)</f>
        <v>9.2992000000000008</v>
      </c>
      <c r="Q11" s="66">
        <f t="shared" si="6"/>
        <v>8</v>
      </c>
      <c r="R11" s="65">
        <f>VLOOKUP($A11,'Return Data'!$B$7:$R$2700,16,0)</f>
        <v>13.4251</v>
      </c>
      <c r="S11" s="67">
        <f t="shared" si="7"/>
        <v>3</v>
      </c>
    </row>
    <row r="12" spans="1:20" x14ac:dyDescent="0.3">
      <c r="A12" s="63" t="s">
        <v>981</v>
      </c>
      <c r="B12" s="64">
        <f>VLOOKUP($A12,'Return Data'!$B$7:$R$2700,3,0)</f>
        <v>44118</v>
      </c>
      <c r="C12" s="65">
        <f>VLOOKUP($A12,'Return Data'!$B$7:$R$2700,4,0)</f>
        <v>31.08</v>
      </c>
      <c r="D12" s="65">
        <f>VLOOKUP($A12,'Return Data'!$B$7:$R$2700,10,0)</f>
        <v>11.9597</v>
      </c>
      <c r="E12" s="66">
        <f t="shared" si="0"/>
        <v>10</v>
      </c>
      <c r="F12" s="65">
        <f>VLOOKUP($A12,'Return Data'!$B$7:$R$2700,11,0)</f>
        <v>28.0593</v>
      </c>
      <c r="G12" s="66">
        <f t="shared" si="1"/>
        <v>15</v>
      </c>
      <c r="H12" s="65">
        <f>VLOOKUP($A12,'Return Data'!$B$7:$R$2700,12,0)</f>
        <v>4.5759999999999996</v>
      </c>
      <c r="I12" s="66">
        <f t="shared" si="2"/>
        <v>2</v>
      </c>
      <c r="J12" s="65">
        <f>VLOOKUP($A12,'Return Data'!$B$7:$R$2700,13,0)</f>
        <v>14.306699999999999</v>
      </c>
      <c r="K12" s="66">
        <f t="shared" si="3"/>
        <v>1</v>
      </c>
      <c r="L12" s="65">
        <f>VLOOKUP($A12,'Return Data'!$B$7:$R$2700,17,0)</f>
        <v>14.5007</v>
      </c>
      <c r="M12" s="66">
        <f t="shared" si="4"/>
        <v>1</v>
      </c>
      <c r="N12" s="65">
        <f>VLOOKUP($A12,'Return Data'!$B$7:$R$2700,14,0)</f>
        <v>10.552300000000001</v>
      </c>
      <c r="O12" s="66">
        <f t="shared" si="5"/>
        <v>2</v>
      </c>
      <c r="P12" s="65">
        <f>VLOOKUP($A12,'Return Data'!$B$7:$R$2700,15,0)</f>
        <v>12.056800000000001</v>
      </c>
      <c r="Q12" s="66">
        <f t="shared" si="6"/>
        <v>2</v>
      </c>
      <c r="R12" s="65">
        <f>VLOOKUP($A12,'Return Data'!$B$7:$R$2700,16,0)</f>
        <v>12.971500000000001</v>
      </c>
      <c r="S12" s="67">
        <f t="shared" si="7"/>
        <v>5</v>
      </c>
    </row>
    <row r="13" spans="1:20" x14ac:dyDescent="0.3">
      <c r="A13" s="63" t="s">
        <v>983</v>
      </c>
      <c r="B13" s="64">
        <f>VLOOKUP($A13,'Return Data'!$B$7:$R$2700,3,0)</f>
        <v>44118</v>
      </c>
      <c r="C13" s="65">
        <f>VLOOKUP($A13,'Return Data'!$B$7:$R$2700,4,0)</f>
        <v>219.38</v>
      </c>
      <c r="D13" s="65">
        <f>VLOOKUP($A13,'Return Data'!$B$7:$R$2700,10,0)</f>
        <v>10.7957</v>
      </c>
      <c r="E13" s="66">
        <f t="shared" si="0"/>
        <v>19</v>
      </c>
      <c r="F13" s="65">
        <f>VLOOKUP($A13,'Return Data'!$B$7:$R$2700,11,0)</f>
        <v>27.854299999999999</v>
      </c>
      <c r="G13" s="66">
        <f t="shared" si="1"/>
        <v>17</v>
      </c>
      <c r="H13" s="65">
        <f>VLOOKUP($A13,'Return Data'!$B$7:$R$2700,12,0)</f>
        <v>-8.4876000000000005</v>
      </c>
      <c r="I13" s="66">
        <f t="shared" si="2"/>
        <v>27</v>
      </c>
      <c r="J13" s="65">
        <f>VLOOKUP($A13,'Return Data'!$B$7:$R$2700,13,0)</f>
        <v>1.0279</v>
      </c>
      <c r="K13" s="66">
        <f t="shared" si="3"/>
        <v>25</v>
      </c>
      <c r="L13" s="65">
        <f>VLOOKUP($A13,'Return Data'!$B$7:$R$2700,17,0)</f>
        <v>6.2755999999999998</v>
      </c>
      <c r="M13" s="66">
        <f t="shared" si="4"/>
        <v>21</v>
      </c>
      <c r="N13" s="65">
        <f>VLOOKUP($A13,'Return Data'!$B$7:$R$2700,14,0)</f>
        <v>2.2833999999999999</v>
      </c>
      <c r="O13" s="66">
        <f t="shared" si="5"/>
        <v>24</v>
      </c>
      <c r="P13" s="65">
        <f>VLOOKUP($A13,'Return Data'!$B$7:$R$2700,15,0)</f>
        <v>7.2846000000000002</v>
      </c>
      <c r="Q13" s="66">
        <f t="shared" si="6"/>
        <v>22</v>
      </c>
      <c r="R13" s="65">
        <f>VLOOKUP($A13,'Return Data'!$B$7:$R$2700,16,0)</f>
        <v>9.1195000000000004</v>
      </c>
      <c r="S13" s="67">
        <f t="shared" si="7"/>
        <v>25</v>
      </c>
    </row>
    <row r="14" spans="1:20" x14ac:dyDescent="0.3">
      <c r="A14" s="63" t="s">
        <v>986</v>
      </c>
      <c r="B14" s="64">
        <f>VLOOKUP($A14,'Return Data'!$B$7:$R$2700,3,0)</f>
        <v>44118</v>
      </c>
      <c r="C14" s="65">
        <f>VLOOKUP($A14,'Return Data'!$B$7:$R$2700,4,0)</f>
        <v>40.56</v>
      </c>
      <c r="D14" s="65">
        <f>VLOOKUP($A14,'Return Data'!$B$7:$R$2700,10,0)</f>
        <v>12.980499999999999</v>
      </c>
      <c r="E14" s="66">
        <f t="shared" si="0"/>
        <v>4</v>
      </c>
      <c r="F14" s="65">
        <f>VLOOKUP($A14,'Return Data'!$B$7:$R$2700,11,0)</f>
        <v>31.177199999999999</v>
      </c>
      <c r="G14" s="66">
        <f t="shared" si="1"/>
        <v>4</v>
      </c>
      <c r="H14" s="65">
        <f>VLOOKUP($A14,'Return Data'!$B$7:$R$2700,12,0)</f>
        <v>0.1729</v>
      </c>
      <c r="I14" s="66">
        <f t="shared" si="2"/>
        <v>7</v>
      </c>
      <c r="J14" s="65">
        <f>VLOOKUP($A14,'Return Data'!$B$7:$R$2700,13,0)</f>
        <v>8.7108000000000008</v>
      </c>
      <c r="K14" s="66">
        <f t="shared" si="3"/>
        <v>6</v>
      </c>
      <c r="L14" s="65">
        <f>VLOOKUP($A14,'Return Data'!$B$7:$R$2700,17,0)</f>
        <v>9.5681999999999992</v>
      </c>
      <c r="M14" s="66">
        <f t="shared" si="4"/>
        <v>6</v>
      </c>
      <c r="N14" s="65">
        <f>VLOOKUP($A14,'Return Data'!$B$7:$R$2700,14,0)</f>
        <v>7.2450999999999999</v>
      </c>
      <c r="O14" s="66">
        <f t="shared" si="5"/>
        <v>4</v>
      </c>
      <c r="P14" s="65">
        <f>VLOOKUP($A14,'Return Data'!$B$7:$R$2700,15,0)</f>
        <v>9.7325999999999997</v>
      </c>
      <c r="Q14" s="66">
        <f t="shared" si="6"/>
        <v>7</v>
      </c>
      <c r="R14" s="65">
        <f>VLOOKUP($A14,'Return Data'!$B$7:$R$2700,16,0)</f>
        <v>12.4175</v>
      </c>
      <c r="S14" s="67">
        <f t="shared" si="7"/>
        <v>8</v>
      </c>
    </row>
    <row r="15" spans="1:20" x14ac:dyDescent="0.3">
      <c r="A15" s="63" t="s">
        <v>988</v>
      </c>
      <c r="B15" s="64">
        <f>VLOOKUP($A15,'Return Data'!$B$7:$R$2700,3,0)</f>
        <v>44118</v>
      </c>
      <c r="C15" s="65">
        <f>VLOOKUP($A15,'Return Data'!$B$7:$R$2700,4,0)</f>
        <v>25.944400000000002</v>
      </c>
      <c r="D15" s="65">
        <f>VLOOKUP($A15,'Return Data'!$B$7:$R$2700,10,0)</f>
        <v>10.503299999999999</v>
      </c>
      <c r="E15" s="66">
        <f t="shared" si="0"/>
        <v>20</v>
      </c>
      <c r="F15" s="65">
        <f>VLOOKUP($A15,'Return Data'!$B$7:$R$2700,11,0)</f>
        <v>30.0641</v>
      </c>
      <c r="G15" s="66">
        <f t="shared" si="1"/>
        <v>7</v>
      </c>
      <c r="H15" s="65">
        <f>VLOOKUP($A15,'Return Data'!$B$7:$R$2700,12,0)</f>
        <v>-4.0999999999999996</v>
      </c>
      <c r="I15" s="66">
        <f t="shared" si="2"/>
        <v>18</v>
      </c>
      <c r="J15" s="65">
        <f>VLOOKUP($A15,'Return Data'!$B$7:$R$2700,13,0)</f>
        <v>4.2614000000000001</v>
      </c>
      <c r="K15" s="66">
        <f t="shared" si="3"/>
        <v>17</v>
      </c>
      <c r="L15" s="65">
        <f>VLOOKUP($A15,'Return Data'!$B$7:$R$2700,17,0)</f>
        <v>8.0236999999999998</v>
      </c>
      <c r="M15" s="66">
        <f t="shared" si="4"/>
        <v>14</v>
      </c>
      <c r="N15" s="65">
        <f>VLOOKUP($A15,'Return Data'!$B$7:$R$2700,14,0)</f>
        <v>3.1179999999999999</v>
      </c>
      <c r="O15" s="66">
        <f t="shared" si="5"/>
        <v>20</v>
      </c>
      <c r="P15" s="65">
        <f>VLOOKUP($A15,'Return Data'!$B$7:$R$2700,15,0)</f>
        <v>8.4271999999999991</v>
      </c>
      <c r="Q15" s="66">
        <f t="shared" si="6"/>
        <v>14</v>
      </c>
      <c r="R15" s="65">
        <f>VLOOKUP($A15,'Return Data'!$B$7:$R$2700,16,0)</f>
        <v>10.5924</v>
      </c>
      <c r="S15" s="67">
        <f t="shared" si="7"/>
        <v>20</v>
      </c>
    </row>
    <row r="16" spans="1:20" x14ac:dyDescent="0.3">
      <c r="A16" s="63" t="s">
        <v>990</v>
      </c>
      <c r="B16" s="64">
        <f>VLOOKUP($A16,'Return Data'!$B$7:$R$2700,3,0)</f>
        <v>44118</v>
      </c>
      <c r="C16" s="65">
        <f>VLOOKUP($A16,'Return Data'!$B$7:$R$2700,4,0)</f>
        <v>467.53730000000002</v>
      </c>
      <c r="D16" s="65">
        <f>VLOOKUP($A16,'Return Data'!$B$7:$R$2700,10,0)</f>
        <v>8.2220999999999993</v>
      </c>
      <c r="E16" s="66">
        <f t="shared" si="0"/>
        <v>27</v>
      </c>
      <c r="F16" s="65">
        <f>VLOOKUP($A16,'Return Data'!$B$7:$R$2700,11,0)</f>
        <v>20.923999999999999</v>
      </c>
      <c r="G16" s="66">
        <f t="shared" si="1"/>
        <v>28</v>
      </c>
      <c r="H16" s="65">
        <f>VLOOKUP($A16,'Return Data'!$B$7:$R$2700,12,0)</f>
        <v>-8.1784999999999997</v>
      </c>
      <c r="I16" s="66">
        <f t="shared" si="2"/>
        <v>26</v>
      </c>
      <c r="J16" s="65">
        <f>VLOOKUP($A16,'Return Data'!$B$7:$R$2700,13,0)</f>
        <v>0.50060000000000004</v>
      </c>
      <c r="K16" s="66">
        <f t="shared" si="3"/>
        <v>26</v>
      </c>
      <c r="L16" s="65">
        <f>VLOOKUP($A16,'Return Data'!$B$7:$R$2700,17,0)</f>
        <v>1.5676000000000001</v>
      </c>
      <c r="M16" s="66">
        <f t="shared" si="4"/>
        <v>26</v>
      </c>
      <c r="N16" s="65">
        <f>VLOOKUP($A16,'Return Data'!$B$7:$R$2700,14,0)</f>
        <v>0.26860000000000001</v>
      </c>
      <c r="O16" s="66">
        <f t="shared" si="5"/>
        <v>28</v>
      </c>
      <c r="P16" s="65">
        <f>VLOOKUP($A16,'Return Data'!$B$7:$R$2700,15,0)</f>
        <v>5.3710000000000004</v>
      </c>
      <c r="Q16" s="66">
        <f t="shared" si="6"/>
        <v>26</v>
      </c>
      <c r="R16" s="65">
        <f>VLOOKUP($A16,'Return Data'!$B$7:$R$2700,16,0)</f>
        <v>9.0352999999999994</v>
      </c>
      <c r="S16" s="67">
        <f t="shared" si="7"/>
        <v>26</v>
      </c>
    </row>
    <row r="17" spans="1:19" x14ac:dyDescent="0.3">
      <c r="A17" s="63" t="s">
        <v>992</v>
      </c>
      <c r="B17" s="64">
        <f>VLOOKUP($A17,'Return Data'!$B$7:$R$2700,3,0)</f>
        <v>44118</v>
      </c>
      <c r="C17" s="65">
        <f>VLOOKUP($A17,'Return Data'!$B$7:$R$2700,4,0)</f>
        <v>462.16899999999998</v>
      </c>
      <c r="D17" s="65">
        <f>VLOOKUP($A17,'Return Data'!$B$7:$R$2700,10,0)</f>
        <v>7.4774000000000003</v>
      </c>
      <c r="E17" s="66">
        <f t="shared" si="0"/>
        <v>29</v>
      </c>
      <c r="F17" s="65">
        <f>VLOOKUP($A17,'Return Data'!$B$7:$R$2700,11,0)</f>
        <v>22.278600000000001</v>
      </c>
      <c r="G17" s="66">
        <f t="shared" si="1"/>
        <v>24</v>
      </c>
      <c r="H17" s="65">
        <f>VLOOKUP($A17,'Return Data'!$B$7:$R$2700,12,0)</f>
        <v>-12.9642</v>
      </c>
      <c r="I17" s="66">
        <f t="shared" si="2"/>
        <v>28</v>
      </c>
      <c r="J17" s="65">
        <f>VLOOKUP($A17,'Return Data'!$B$7:$R$2700,13,0)</f>
        <v>-5.4653</v>
      </c>
      <c r="K17" s="66">
        <f t="shared" si="3"/>
        <v>28</v>
      </c>
      <c r="L17" s="65">
        <f>VLOOKUP($A17,'Return Data'!$B$7:$R$2700,17,0)</f>
        <v>0.2235</v>
      </c>
      <c r="M17" s="66">
        <f t="shared" si="4"/>
        <v>27</v>
      </c>
      <c r="N17" s="65">
        <f>VLOOKUP($A17,'Return Data'!$B$7:$R$2700,14,0)</f>
        <v>0.89829999999999999</v>
      </c>
      <c r="O17" s="66">
        <f t="shared" si="5"/>
        <v>26</v>
      </c>
      <c r="P17" s="65">
        <f>VLOOKUP($A17,'Return Data'!$B$7:$R$2700,15,0)</f>
        <v>6.6360000000000001</v>
      </c>
      <c r="Q17" s="66">
        <f t="shared" si="6"/>
        <v>25</v>
      </c>
      <c r="R17" s="65">
        <f>VLOOKUP($A17,'Return Data'!$B$7:$R$2700,16,0)</f>
        <v>9.6012000000000004</v>
      </c>
      <c r="S17" s="67">
        <f t="shared" si="7"/>
        <v>23</v>
      </c>
    </row>
    <row r="18" spans="1:19" x14ac:dyDescent="0.3">
      <c r="A18" s="63" t="s">
        <v>994</v>
      </c>
      <c r="B18" s="64">
        <f>VLOOKUP($A18,'Return Data'!$B$7:$R$2700,3,0)</f>
        <v>44118</v>
      </c>
      <c r="C18" s="65">
        <f>VLOOKUP($A18,'Return Data'!$B$7:$R$2700,4,0)</f>
        <v>237.2587</v>
      </c>
      <c r="D18" s="65">
        <f>VLOOKUP($A18,'Return Data'!$B$7:$R$2700,10,0)</f>
        <v>12.02</v>
      </c>
      <c r="E18" s="66">
        <f t="shared" si="0"/>
        <v>9</v>
      </c>
      <c r="F18" s="65">
        <f>VLOOKUP($A18,'Return Data'!$B$7:$R$2700,11,0)</f>
        <v>29.5898</v>
      </c>
      <c r="G18" s="66">
        <f t="shared" si="1"/>
        <v>8</v>
      </c>
      <c r="H18" s="65">
        <f>VLOOKUP($A18,'Return Data'!$B$7:$R$2700,12,0)</f>
        <v>-2.4605999999999999</v>
      </c>
      <c r="I18" s="66">
        <f t="shared" si="2"/>
        <v>14</v>
      </c>
      <c r="J18" s="65">
        <f>VLOOKUP($A18,'Return Data'!$B$7:$R$2700,13,0)</f>
        <v>7.1212</v>
      </c>
      <c r="K18" s="66">
        <f t="shared" si="3"/>
        <v>10</v>
      </c>
      <c r="L18" s="65">
        <f>VLOOKUP($A18,'Return Data'!$B$7:$R$2700,17,0)</f>
        <v>8.7861999999999991</v>
      </c>
      <c r="M18" s="66">
        <f t="shared" si="4"/>
        <v>11</v>
      </c>
      <c r="N18" s="65">
        <f>VLOOKUP($A18,'Return Data'!$B$7:$R$2700,14,0)</f>
        <v>5.1493000000000002</v>
      </c>
      <c r="O18" s="66">
        <f t="shared" si="5"/>
        <v>13</v>
      </c>
      <c r="P18" s="65">
        <f>VLOOKUP($A18,'Return Data'!$B$7:$R$2700,15,0)</f>
        <v>9.9461999999999993</v>
      </c>
      <c r="Q18" s="66">
        <f t="shared" si="6"/>
        <v>5</v>
      </c>
      <c r="R18" s="65">
        <f>VLOOKUP($A18,'Return Data'!$B$7:$R$2700,16,0)</f>
        <v>10.738200000000001</v>
      </c>
      <c r="S18" s="67">
        <f t="shared" si="7"/>
        <v>18</v>
      </c>
    </row>
    <row r="19" spans="1:19" x14ac:dyDescent="0.3">
      <c r="A19" s="63" t="s">
        <v>996</v>
      </c>
      <c r="B19" s="64">
        <f>VLOOKUP($A19,'Return Data'!$B$7:$R$2700,3,0)</f>
        <v>44118</v>
      </c>
      <c r="C19" s="65">
        <f>VLOOKUP($A19,'Return Data'!$B$7:$R$2700,4,0)</f>
        <v>45.4</v>
      </c>
      <c r="D19" s="65">
        <f>VLOOKUP($A19,'Return Data'!$B$7:$R$2700,10,0)</f>
        <v>9.5030999999999999</v>
      </c>
      <c r="E19" s="66">
        <f t="shared" si="0"/>
        <v>24</v>
      </c>
      <c r="F19" s="65">
        <f>VLOOKUP($A19,'Return Data'!$B$7:$R$2700,11,0)</f>
        <v>26.744800000000001</v>
      </c>
      <c r="G19" s="66">
        <f t="shared" si="1"/>
        <v>20</v>
      </c>
      <c r="H19" s="65">
        <f>VLOOKUP($A19,'Return Data'!$B$7:$R$2700,12,0)</f>
        <v>-5.4756999999999998</v>
      </c>
      <c r="I19" s="66">
        <f t="shared" si="2"/>
        <v>23</v>
      </c>
      <c r="J19" s="65">
        <f>VLOOKUP($A19,'Return Data'!$B$7:$R$2700,13,0)</f>
        <v>2.3445</v>
      </c>
      <c r="K19" s="66">
        <f t="shared" si="3"/>
        <v>23</v>
      </c>
      <c r="L19" s="65">
        <f>VLOOKUP($A19,'Return Data'!$B$7:$R$2700,17,0)</f>
        <v>5.2072000000000003</v>
      </c>
      <c r="M19" s="66">
        <f t="shared" si="4"/>
        <v>23</v>
      </c>
      <c r="N19" s="65">
        <f>VLOOKUP($A19,'Return Data'!$B$7:$R$2700,14,0)</f>
        <v>3.9929000000000001</v>
      </c>
      <c r="O19" s="66">
        <f t="shared" si="5"/>
        <v>18</v>
      </c>
      <c r="P19" s="65">
        <f>VLOOKUP($A19,'Return Data'!$B$7:$R$2700,15,0)</f>
        <v>9.1578999999999997</v>
      </c>
      <c r="Q19" s="66">
        <f t="shared" si="6"/>
        <v>10</v>
      </c>
      <c r="R19" s="65">
        <f>VLOOKUP($A19,'Return Data'!$B$7:$R$2700,16,0)</f>
        <v>12.177300000000001</v>
      </c>
      <c r="S19" s="67">
        <f t="shared" si="7"/>
        <v>9</v>
      </c>
    </row>
    <row r="20" spans="1:19" x14ac:dyDescent="0.3">
      <c r="A20" s="63" t="s">
        <v>998</v>
      </c>
      <c r="B20" s="64">
        <f>VLOOKUP($A20,'Return Data'!$B$7:$R$2700,3,0)</f>
        <v>44118</v>
      </c>
      <c r="C20" s="65">
        <f>VLOOKUP($A20,'Return Data'!$B$7:$R$2700,4,0)</f>
        <v>28.23</v>
      </c>
      <c r="D20" s="65">
        <f>VLOOKUP($A20,'Return Data'!$B$7:$R$2700,10,0)</f>
        <v>11.846299999999999</v>
      </c>
      <c r="E20" s="66">
        <f t="shared" si="0"/>
        <v>11</v>
      </c>
      <c r="F20" s="65">
        <f>VLOOKUP($A20,'Return Data'!$B$7:$R$2700,11,0)</f>
        <v>28.027200000000001</v>
      </c>
      <c r="G20" s="66">
        <f t="shared" si="1"/>
        <v>16</v>
      </c>
      <c r="H20" s="65">
        <f>VLOOKUP($A20,'Return Data'!$B$7:$R$2700,12,0)</f>
        <v>-0.21210000000000001</v>
      </c>
      <c r="I20" s="66">
        <f t="shared" si="2"/>
        <v>8</v>
      </c>
      <c r="J20" s="65">
        <f>VLOOKUP($A20,'Return Data'!$B$7:$R$2700,13,0)</f>
        <v>7.3792</v>
      </c>
      <c r="K20" s="66">
        <f t="shared" si="3"/>
        <v>9</v>
      </c>
      <c r="L20" s="65">
        <f>VLOOKUP($A20,'Return Data'!$B$7:$R$2700,17,0)</f>
        <v>10.621600000000001</v>
      </c>
      <c r="M20" s="66">
        <f t="shared" si="4"/>
        <v>4</v>
      </c>
      <c r="N20" s="65">
        <f>VLOOKUP($A20,'Return Data'!$B$7:$R$2700,14,0)</f>
        <v>4.1395999999999997</v>
      </c>
      <c r="O20" s="66">
        <f t="shared" si="5"/>
        <v>17</v>
      </c>
      <c r="P20" s="65">
        <f>VLOOKUP($A20,'Return Data'!$B$7:$R$2700,15,0)</f>
        <v>7.7930999999999999</v>
      </c>
      <c r="Q20" s="66">
        <f t="shared" si="6"/>
        <v>18</v>
      </c>
      <c r="R20" s="65">
        <f>VLOOKUP($A20,'Return Data'!$B$7:$R$2700,16,0)</f>
        <v>11.4429</v>
      </c>
      <c r="S20" s="67">
        <f t="shared" si="7"/>
        <v>12</v>
      </c>
    </row>
    <row r="21" spans="1:19" x14ac:dyDescent="0.3">
      <c r="A21" s="63" t="s">
        <v>999</v>
      </c>
      <c r="B21" s="64">
        <f>VLOOKUP($A21,'Return Data'!$B$7:$R$2700,3,0)</f>
        <v>44118</v>
      </c>
      <c r="C21" s="65">
        <f>VLOOKUP($A21,'Return Data'!$B$7:$R$2700,4,0)</f>
        <v>38.31</v>
      </c>
      <c r="D21" s="65">
        <f>VLOOKUP($A21,'Return Data'!$B$7:$R$2700,10,0)</f>
        <v>14.1197</v>
      </c>
      <c r="E21" s="66">
        <f t="shared" si="0"/>
        <v>1</v>
      </c>
      <c r="F21" s="65">
        <f>VLOOKUP($A21,'Return Data'!$B$7:$R$2700,11,0)</f>
        <v>32.331600000000002</v>
      </c>
      <c r="G21" s="66">
        <f t="shared" si="1"/>
        <v>3</v>
      </c>
      <c r="H21" s="65">
        <f>VLOOKUP($A21,'Return Data'!$B$7:$R$2700,12,0)</f>
        <v>2.8456000000000001</v>
      </c>
      <c r="I21" s="66">
        <f t="shared" si="2"/>
        <v>3</v>
      </c>
      <c r="J21" s="65">
        <f>VLOOKUP($A21,'Return Data'!$B$7:$R$2700,13,0)</f>
        <v>11.3987</v>
      </c>
      <c r="K21" s="66">
        <f t="shared" si="3"/>
        <v>2</v>
      </c>
      <c r="L21" s="65">
        <f>VLOOKUP($A21,'Return Data'!$B$7:$R$2700,17,0)</f>
        <v>9.4098000000000006</v>
      </c>
      <c r="M21" s="66">
        <f t="shared" si="4"/>
        <v>7</v>
      </c>
      <c r="N21" s="65">
        <f>VLOOKUP($A21,'Return Data'!$B$7:$R$2700,14,0)</f>
        <v>5.7535999999999996</v>
      </c>
      <c r="O21" s="66">
        <f t="shared" si="5"/>
        <v>9</v>
      </c>
      <c r="P21" s="65">
        <f>VLOOKUP($A21,'Return Data'!$B$7:$R$2700,15,0)</f>
        <v>10.3066</v>
      </c>
      <c r="Q21" s="66">
        <f t="shared" si="6"/>
        <v>4</v>
      </c>
      <c r="R21" s="65">
        <f>VLOOKUP($A21,'Return Data'!$B$7:$R$2700,16,0)</f>
        <v>10.8239</v>
      </c>
      <c r="S21" s="67">
        <f t="shared" si="7"/>
        <v>17</v>
      </c>
    </row>
    <row r="22" spans="1:19" x14ac:dyDescent="0.3">
      <c r="A22" s="63" t="s">
        <v>1002</v>
      </c>
      <c r="B22" s="64">
        <f>VLOOKUP($A22,'Return Data'!$B$7:$R$2700,3,0)</f>
        <v>44118</v>
      </c>
      <c r="C22" s="65">
        <f>VLOOKUP($A22,'Return Data'!$B$7:$R$2700,4,0)</f>
        <v>23.69</v>
      </c>
      <c r="D22" s="65">
        <f>VLOOKUP($A22,'Return Data'!$B$7:$R$2700,10,0)</f>
        <v>11.2729</v>
      </c>
      <c r="E22" s="66">
        <f t="shared" si="0"/>
        <v>14</v>
      </c>
      <c r="F22" s="65">
        <f>VLOOKUP($A22,'Return Data'!$B$7:$R$2700,11,0)</f>
        <v>27.434100000000001</v>
      </c>
      <c r="G22" s="66">
        <f t="shared" si="1"/>
        <v>19</v>
      </c>
      <c r="H22" s="65">
        <f>VLOOKUP($A22,'Return Data'!$B$7:$R$2700,12,0)</f>
        <v>-6.4005999999999998</v>
      </c>
      <c r="I22" s="66">
        <f t="shared" si="2"/>
        <v>24</v>
      </c>
      <c r="J22" s="65">
        <f>VLOOKUP($A22,'Return Data'!$B$7:$R$2700,13,0)</f>
        <v>2.2884000000000002</v>
      </c>
      <c r="K22" s="66">
        <f t="shared" si="3"/>
        <v>24</v>
      </c>
      <c r="L22" s="65">
        <f>VLOOKUP($A22,'Return Data'!$B$7:$R$2700,17,0)</f>
        <v>6.3875999999999999</v>
      </c>
      <c r="M22" s="66">
        <f t="shared" si="4"/>
        <v>20</v>
      </c>
      <c r="N22" s="65">
        <f>VLOOKUP($A22,'Return Data'!$B$7:$R$2700,14,0)</f>
        <v>4.6082000000000001</v>
      </c>
      <c r="O22" s="66">
        <f t="shared" si="5"/>
        <v>15</v>
      </c>
      <c r="P22" s="65">
        <f>VLOOKUP($A22,'Return Data'!$B$7:$R$2700,15,0)</f>
        <v>8.7605000000000004</v>
      </c>
      <c r="Q22" s="66">
        <f t="shared" si="6"/>
        <v>11</v>
      </c>
      <c r="R22" s="65">
        <f>VLOOKUP($A22,'Return Data'!$B$7:$R$2700,16,0)</f>
        <v>10.729699999999999</v>
      </c>
      <c r="S22" s="67">
        <f t="shared" si="7"/>
        <v>19</v>
      </c>
    </row>
    <row r="23" spans="1:19" x14ac:dyDescent="0.3">
      <c r="A23" s="63" t="s">
        <v>1004</v>
      </c>
      <c r="B23" s="64">
        <f>VLOOKUP($A23,'Return Data'!$B$7:$R$2700,3,0)</f>
        <v>44118</v>
      </c>
      <c r="C23" s="65">
        <f>VLOOKUP($A23,'Return Data'!$B$7:$R$2700,4,0)</f>
        <v>34.049999999999997</v>
      </c>
      <c r="D23" s="65">
        <f>VLOOKUP($A23,'Return Data'!$B$7:$R$2700,10,0)</f>
        <v>11.7126</v>
      </c>
      <c r="E23" s="66">
        <f t="shared" si="0"/>
        <v>12</v>
      </c>
      <c r="F23" s="65">
        <f>VLOOKUP($A23,'Return Data'!$B$7:$R$2700,11,0)</f>
        <v>30.260100000000001</v>
      </c>
      <c r="G23" s="66">
        <f t="shared" si="1"/>
        <v>6</v>
      </c>
      <c r="H23" s="65">
        <f>VLOOKUP($A23,'Return Data'!$B$7:$R$2700,12,0)</f>
        <v>0.76949999999999996</v>
      </c>
      <c r="I23" s="66">
        <f t="shared" si="2"/>
        <v>4</v>
      </c>
      <c r="J23" s="65">
        <f>VLOOKUP($A23,'Return Data'!$B$7:$R$2700,13,0)</f>
        <v>9.5559999999999992</v>
      </c>
      <c r="K23" s="66">
        <f t="shared" si="3"/>
        <v>5</v>
      </c>
      <c r="L23" s="65">
        <f>VLOOKUP($A23,'Return Data'!$B$7:$R$2700,17,0)</f>
        <v>8.9789999999999992</v>
      </c>
      <c r="M23" s="66">
        <f t="shared" si="4"/>
        <v>10</v>
      </c>
      <c r="N23" s="65">
        <f>VLOOKUP($A23,'Return Data'!$B$7:$R$2700,14,0)</f>
        <v>6.6620999999999997</v>
      </c>
      <c r="O23" s="66">
        <f t="shared" si="5"/>
        <v>5</v>
      </c>
      <c r="P23" s="65">
        <f>VLOOKUP($A23,'Return Data'!$B$7:$R$2700,15,0)</f>
        <v>9.7944999999999993</v>
      </c>
      <c r="Q23" s="66">
        <f t="shared" si="6"/>
        <v>6</v>
      </c>
      <c r="R23" s="65">
        <f>VLOOKUP($A23,'Return Data'!$B$7:$R$2700,16,0)</f>
        <v>13.136200000000001</v>
      </c>
      <c r="S23" s="67">
        <f t="shared" si="7"/>
        <v>4</v>
      </c>
    </row>
    <row r="24" spans="1:19" x14ac:dyDescent="0.3">
      <c r="A24" s="63" t="s">
        <v>1006</v>
      </c>
      <c r="B24" s="64">
        <f>VLOOKUP($A24,'Return Data'!$B$7:$R$2700,3,0)</f>
        <v>44118</v>
      </c>
      <c r="C24" s="65">
        <f>VLOOKUP($A24,'Return Data'!$B$7:$R$2700,4,0)</f>
        <v>78.833600000000004</v>
      </c>
      <c r="D24" s="65">
        <f>VLOOKUP($A24,'Return Data'!$B$7:$R$2700,10,0)</f>
        <v>8.5593000000000004</v>
      </c>
      <c r="E24" s="66">
        <f t="shared" si="0"/>
        <v>26</v>
      </c>
      <c r="F24" s="65">
        <f>VLOOKUP($A24,'Return Data'!$B$7:$R$2700,11,0)</f>
        <v>19.320799999999998</v>
      </c>
      <c r="G24" s="66">
        <f t="shared" si="1"/>
        <v>29</v>
      </c>
      <c r="H24" s="65">
        <f>VLOOKUP($A24,'Return Data'!$B$7:$R$2700,12,0)</f>
        <v>6.4573999999999998</v>
      </c>
      <c r="I24" s="66">
        <f t="shared" si="2"/>
        <v>1</v>
      </c>
      <c r="J24" s="65">
        <f>VLOOKUP($A24,'Return Data'!$B$7:$R$2700,13,0)</f>
        <v>10.4841</v>
      </c>
      <c r="K24" s="66">
        <f t="shared" si="3"/>
        <v>3</v>
      </c>
      <c r="L24" s="65">
        <f>VLOOKUP($A24,'Return Data'!$B$7:$R$2700,17,0)</f>
        <v>7.4313000000000002</v>
      </c>
      <c r="M24" s="66">
        <f t="shared" si="4"/>
        <v>18</v>
      </c>
      <c r="N24" s="65">
        <f>VLOOKUP($A24,'Return Data'!$B$7:$R$2700,14,0)</f>
        <v>5.6428000000000003</v>
      </c>
      <c r="O24" s="66">
        <f t="shared" si="5"/>
        <v>10</v>
      </c>
      <c r="P24" s="65">
        <f>VLOOKUP($A24,'Return Data'!$B$7:$R$2700,15,0)</f>
        <v>7.4977</v>
      </c>
      <c r="Q24" s="66">
        <f t="shared" si="6"/>
        <v>20</v>
      </c>
      <c r="R24" s="65">
        <f>VLOOKUP($A24,'Return Data'!$B$7:$R$2700,16,0)</f>
        <v>10.511100000000001</v>
      </c>
      <c r="S24" s="67">
        <f t="shared" si="7"/>
        <v>22</v>
      </c>
    </row>
    <row r="25" spans="1:19" x14ac:dyDescent="0.3">
      <c r="A25" s="63" t="s">
        <v>1008</v>
      </c>
      <c r="B25" s="64">
        <f>VLOOKUP($A25,'Return Data'!$B$7:$R$2700,3,0)</f>
        <v>44118</v>
      </c>
      <c r="C25" s="65">
        <f>VLOOKUP($A25,'Return Data'!$B$7:$R$2700,4,0)</f>
        <v>76.213692517955096</v>
      </c>
      <c r="D25" s="65">
        <f>VLOOKUP($A25,'Return Data'!$B$7:$R$2700,10,0)</f>
        <v>13.7151</v>
      </c>
      <c r="E25" s="66">
        <f t="shared" si="0"/>
        <v>2</v>
      </c>
      <c r="F25" s="65">
        <f>VLOOKUP($A25,'Return Data'!$B$7:$R$2700,11,0)</f>
        <v>34.774799999999999</v>
      </c>
      <c r="G25" s="66">
        <f t="shared" si="1"/>
        <v>1</v>
      </c>
      <c r="H25" s="65">
        <f>VLOOKUP($A25,'Return Data'!$B$7:$R$2700,12,0)</f>
        <v>0.29970000000000002</v>
      </c>
      <c r="I25" s="66">
        <f t="shared" si="2"/>
        <v>6</v>
      </c>
      <c r="J25" s="65">
        <f>VLOOKUP($A25,'Return Data'!$B$7:$R$2700,13,0)</f>
        <v>9.5639000000000003</v>
      </c>
      <c r="K25" s="66">
        <f t="shared" si="3"/>
        <v>4</v>
      </c>
      <c r="L25" s="65">
        <f>VLOOKUP($A25,'Return Data'!$B$7:$R$2700,17,0)</f>
        <v>10.506500000000001</v>
      </c>
      <c r="M25" s="66">
        <f t="shared" si="4"/>
        <v>5</v>
      </c>
      <c r="N25" s="65">
        <f>VLOOKUP($A25,'Return Data'!$B$7:$R$2700,14,0)</f>
        <v>6.6001000000000003</v>
      </c>
      <c r="O25" s="66">
        <f t="shared" si="5"/>
        <v>6</v>
      </c>
      <c r="P25" s="65">
        <f>VLOOKUP($A25,'Return Data'!$B$7:$R$2700,15,0)</f>
        <v>9.2108000000000008</v>
      </c>
      <c r="Q25" s="66">
        <f t="shared" si="6"/>
        <v>9</v>
      </c>
      <c r="R25" s="65">
        <f>VLOOKUP($A25,'Return Data'!$B$7:$R$2700,16,0)</f>
        <v>11.9391</v>
      </c>
      <c r="S25" s="67">
        <f t="shared" si="7"/>
        <v>10</v>
      </c>
    </row>
    <row r="26" spans="1:19" x14ac:dyDescent="0.3">
      <c r="A26" s="63" t="s">
        <v>1009</v>
      </c>
      <c r="B26" s="64">
        <f>VLOOKUP($A26,'Return Data'!$B$7:$R$2700,3,0)</f>
        <v>44118</v>
      </c>
      <c r="C26" s="65">
        <f>VLOOKUP($A26,'Return Data'!$B$7:$R$2700,4,0)</f>
        <v>30.055</v>
      </c>
      <c r="D26" s="65">
        <f>VLOOKUP($A26,'Return Data'!$B$7:$R$2700,10,0)</f>
        <v>12.2796</v>
      </c>
      <c r="E26" s="66">
        <f t="shared" si="0"/>
        <v>8</v>
      </c>
      <c r="F26" s="65">
        <f>VLOOKUP($A26,'Return Data'!$B$7:$R$2700,11,0)</f>
        <v>28.610600000000002</v>
      </c>
      <c r="G26" s="66">
        <f t="shared" si="1"/>
        <v>14</v>
      </c>
      <c r="H26" s="65">
        <f>VLOOKUP($A26,'Return Data'!$B$7:$R$2700,12,0)</f>
        <v>-3.0670999999999999</v>
      </c>
      <c r="I26" s="66">
        <f t="shared" si="2"/>
        <v>16</v>
      </c>
      <c r="J26" s="65">
        <f>VLOOKUP($A26,'Return Data'!$B$7:$R$2700,13,0)</f>
        <v>4.5137</v>
      </c>
      <c r="K26" s="66">
        <f t="shared" si="3"/>
        <v>16</v>
      </c>
      <c r="L26" s="65">
        <f>VLOOKUP($A26,'Return Data'!$B$7:$R$2700,17,0)</f>
        <v>8.3864000000000001</v>
      </c>
      <c r="M26" s="66">
        <f t="shared" si="4"/>
        <v>13</v>
      </c>
      <c r="N26" s="65">
        <f>VLOOKUP($A26,'Return Data'!$B$7:$R$2700,14,0)</f>
        <v>5.0831999999999997</v>
      </c>
      <c r="O26" s="66">
        <f t="shared" si="5"/>
        <v>14</v>
      </c>
      <c r="P26" s="65">
        <f>VLOOKUP($A26,'Return Data'!$B$7:$R$2700,15,0)</f>
        <v>7.7114000000000003</v>
      </c>
      <c r="Q26" s="66">
        <f t="shared" si="6"/>
        <v>19</v>
      </c>
      <c r="R26" s="65">
        <f>VLOOKUP($A26,'Return Data'!$B$7:$R$2700,16,0)</f>
        <v>11.3896</v>
      </c>
      <c r="S26" s="67">
        <f t="shared" si="7"/>
        <v>14</v>
      </c>
    </row>
    <row r="27" spans="1:19" x14ac:dyDescent="0.3">
      <c r="A27" s="63" t="s">
        <v>1012</v>
      </c>
      <c r="B27" s="64">
        <f>VLOOKUP($A27,'Return Data'!$B$7:$R$2700,3,0)</f>
        <v>44118</v>
      </c>
      <c r="C27" s="65">
        <f>VLOOKUP($A27,'Return Data'!$B$7:$R$2700,4,0)</f>
        <v>29.9526</v>
      </c>
      <c r="D27" s="65">
        <f>VLOOKUP($A27,'Return Data'!$B$7:$R$2700,10,0)</f>
        <v>9.6943999999999999</v>
      </c>
      <c r="E27" s="66">
        <f t="shared" si="0"/>
        <v>23</v>
      </c>
      <c r="F27" s="65">
        <f>VLOOKUP($A27,'Return Data'!$B$7:$R$2700,11,0)</f>
        <v>21.738199999999999</v>
      </c>
      <c r="G27" s="66">
        <f t="shared" si="1"/>
        <v>26</v>
      </c>
      <c r="H27" s="65">
        <f>VLOOKUP($A27,'Return Data'!$B$7:$R$2700,12,0)</f>
        <v>-5.3456999999999999</v>
      </c>
      <c r="I27" s="66">
        <f t="shared" si="2"/>
        <v>22</v>
      </c>
      <c r="J27" s="65">
        <f>VLOOKUP($A27,'Return Data'!$B$7:$R$2700,13,0)</f>
        <v>3.0514000000000001</v>
      </c>
      <c r="K27" s="66">
        <f t="shared" si="3"/>
        <v>20</v>
      </c>
      <c r="L27" s="65">
        <f>VLOOKUP($A27,'Return Data'!$B$7:$R$2700,17,0)</f>
        <v>9.1089000000000002</v>
      </c>
      <c r="M27" s="66">
        <f t="shared" si="4"/>
        <v>9</v>
      </c>
      <c r="N27" s="65">
        <f>VLOOKUP($A27,'Return Data'!$B$7:$R$2700,14,0)</f>
        <v>5.2862</v>
      </c>
      <c r="O27" s="66">
        <f t="shared" si="5"/>
        <v>11</v>
      </c>
      <c r="P27" s="65">
        <f>VLOOKUP($A27,'Return Data'!$B$7:$R$2700,15,0)</f>
        <v>7.8407999999999998</v>
      </c>
      <c r="Q27" s="66">
        <f t="shared" si="6"/>
        <v>17</v>
      </c>
      <c r="R27" s="65">
        <f>VLOOKUP($A27,'Return Data'!$B$7:$R$2700,16,0)</f>
        <v>10.8589</v>
      </c>
      <c r="S27" s="67">
        <f t="shared" si="7"/>
        <v>16</v>
      </c>
    </row>
    <row r="28" spans="1:19" x14ac:dyDescent="0.3">
      <c r="A28" s="63" t="s">
        <v>1013</v>
      </c>
      <c r="B28" s="64">
        <f>VLOOKUP($A28,'Return Data'!$B$7:$R$2700,3,0)</f>
        <v>44118</v>
      </c>
      <c r="C28" s="65">
        <f>VLOOKUP($A28,'Return Data'!$B$7:$R$2700,4,0)</f>
        <v>10.603</v>
      </c>
      <c r="D28" s="65">
        <f>VLOOKUP($A28,'Return Data'!$B$7:$R$2700,10,0)</f>
        <v>10.1828</v>
      </c>
      <c r="E28" s="66">
        <f t="shared" si="0"/>
        <v>21</v>
      </c>
      <c r="F28" s="65">
        <f>VLOOKUP($A28,'Return Data'!$B$7:$R$2700,11,0)</f>
        <v>25.019200000000001</v>
      </c>
      <c r="G28" s="66">
        <f t="shared" si="1"/>
        <v>22</v>
      </c>
      <c r="H28" s="65">
        <f>VLOOKUP($A28,'Return Data'!$B$7:$R$2700,12,0)</f>
        <v>-4.3775000000000004</v>
      </c>
      <c r="I28" s="66">
        <f t="shared" si="2"/>
        <v>20</v>
      </c>
      <c r="J28" s="65">
        <f>VLOOKUP($A28,'Return Data'!$B$7:$R$2700,13,0)</f>
        <v>2.9426999999999999</v>
      </c>
      <c r="K28" s="66">
        <f t="shared" si="3"/>
        <v>21</v>
      </c>
      <c r="L28" s="65"/>
      <c r="M28" s="66"/>
      <c r="N28" s="65"/>
      <c r="O28" s="66"/>
      <c r="P28" s="65"/>
      <c r="Q28" s="66"/>
      <c r="R28" s="65">
        <f>VLOOKUP($A28,'Return Data'!$B$7:$R$2700,16,0)</f>
        <v>3.7601</v>
      </c>
      <c r="S28" s="67">
        <f t="shared" si="7"/>
        <v>29</v>
      </c>
    </row>
    <row r="29" spans="1:19" x14ac:dyDescent="0.3">
      <c r="A29" s="63" t="s">
        <v>1015</v>
      </c>
      <c r="B29" s="64">
        <f>VLOOKUP($A29,'Return Data'!$B$7:$R$2700,3,0)</f>
        <v>44118</v>
      </c>
      <c r="C29" s="65">
        <f>VLOOKUP($A29,'Return Data'!$B$7:$R$2700,4,0)</f>
        <v>57.691000000000003</v>
      </c>
      <c r="D29" s="65">
        <f>VLOOKUP($A29,'Return Data'!$B$7:$R$2700,10,0)</f>
        <v>12.8408</v>
      </c>
      <c r="E29" s="66">
        <f t="shared" si="0"/>
        <v>5</v>
      </c>
      <c r="F29" s="65">
        <f>VLOOKUP($A29,'Return Data'!$B$7:$R$2700,11,0)</f>
        <v>32.751199999999997</v>
      </c>
      <c r="G29" s="66">
        <f t="shared" si="1"/>
        <v>2</v>
      </c>
      <c r="H29" s="65">
        <f>VLOOKUP($A29,'Return Data'!$B$7:$R$2700,12,0)</f>
        <v>-1.6888000000000001</v>
      </c>
      <c r="I29" s="66">
        <f t="shared" si="2"/>
        <v>11</v>
      </c>
      <c r="J29" s="65">
        <f>VLOOKUP($A29,'Return Data'!$B$7:$R$2700,13,0)</f>
        <v>8.4050999999999991</v>
      </c>
      <c r="K29" s="66">
        <f t="shared" si="3"/>
        <v>8</v>
      </c>
      <c r="L29" s="65">
        <f>VLOOKUP($A29,'Return Data'!$B$7:$R$2700,17,0)</f>
        <v>9.2288999999999994</v>
      </c>
      <c r="M29" s="66">
        <f t="shared" si="4"/>
        <v>8</v>
      </c>
      <c r="N29" s="65">
        <f>VLOOKUP($A29,'Return Data'!$B$7:$R$2700,14,0)</f>
        <v>6.5415999999999999</v>
      </c>
      <c r="O29" s="66">
        <f t="shared" si="5"/>
        <v>7</v>
      </c>
      <c r="P29" s="65">
        <f>VLOOKUP($A29,'Return Data'!$B$7:$R$2700,15,0)</f>
        <v>11.672599999999999</v>
      </c>
      <c r="Q29" s="66">
        <f t="shared" si="6"/>
        <v>3</v>
      </c>
      <c r="R29" s="65">
        <f>VLOOKUP($A29,'Return Data'!$B$7:$R$2700,16,0)</f>
        <v>15.4726</v>
      </c>
      <c r="S29" s="67">
        <f t="shared" si="7"/>
        <v>1</v>
      </c>
    </row>
    <row r="30" spans="1:19" x14ac:dyDescent="0.3">
      <c r="A30" s="63" t="s">
        <v>1018</v>
      </c>
      <c r="B30" s="64">
        <f>VLOOKUP($A30,'Return Data'!$B$7:$R$2700,3,0)</f>
        <v>44118</v>
      </c>
      <c r="C30" s="65">
        <f>VLOOKUP($A30,'Return Data'!$B$7:$R$2700,4,0)</f>
        <v>32.938000000000002</v>
      </c>
      <c r="D30" s="65">
        <f>VLOOKUP($A30,'Return Data'!$B$7:$R$2700,10,0)</f>
        <v>7.9903000000000004</v>
      </c>
      <c r="E30" s="66">
        <f t="shared" si="0"/>
        <v>28</v>
      </c>
      <c r="F30" s="65">
        <f>VLOOKUP($A30,'Return Data'!$B$7:$R$2700,11,0)</f>
        <v>21.5016</v>
      </c>
      <c r="G30" s="66">
        <f t="shared" si="1"/>
        <v>27</v>
      </c>
      <c r="H30" s="65">
        <f>VLOOKUP($A30,'Return Data'!$B$7:$R$2700,12,0)</f>
        <v>-14.5679</v>
      </c>
      <c r="I30" s="66">
        <f t="shared" si="2"/>
        <v>29</v>
      </c>
      <c r="J30" s="65">
        <f>VLOOKUP($A30,'Return Data'!$B$7:$R$2700,13,0)</f>
        <v>-5.8324999999999996</v>
      </c>
      <c r="K30" s="66">
        <f t="shared" si="3"/>
        <v>29</v>
      </c>
      <c r="L30" s="65">
        <f>VLOOKUP($A30,'Return Data'!$B$7:$R$2700,17,0)</f>
        <v>0.13070000000000001</v>
      </c>
      <c r="M30" s="66">
        <f t="shared" si="4"/>
        <v>28</v>
      </c>
      <c r="N30" s="65">
        <f>VLOOKUP($A30,'Return Data'!$B$7:$R$2700,14,0)</f>
        <v>0.85899999999999999</v>
      </c>
      <c r="O30" s="66">
        <f t="shared" si="5"/>
        <v>27</v>
      </c>
      <c r="P30" s="65">
        <f>VLOOKUP($A30,'Return Data'!$B$7:$R$2700,15,0)</f>
        <v>6.6891999999999996</v>
      </c>
      <c r="Q30" s="66">
        <f t="shared" si="6"/>
        <v>24</v>
      </c>
      <c r="R30" s="65">
        <f>VLOOKUP($A30,'Return Data'!$B$7:$R$2700,16,0)</f>
        <v>11.0284</v>
      </c>
      <c r="S30" s="67">
        <f t="shared" si="7"/>
        <v>15</v>
      </c>
    </row>
    <row r="31" spans="1:19" x14ac:dyDescent="0.3">
      <c r="A31" s="63" t="s">
        <v>1020</v>
      </c>
      <c r="B31" s="64">
        <f>VLOOKUP($A31,'Return Data'!$B$7:$R$2700,3,0)</f>
        <v>44118</v>
      </c>
      <c r="C31" s="65">
        <f>VLOOKUP($A31,'Return Data'!$B$7:$R$2700,4,0)</f>
        <v>194.18</v>
      </c>
      <c r="D31" s="65">
        <f>VLOOKUP($A31,'Return Data'!$B$7:$R$2700,10,0)</f>
        <v>13.582100000000001</v>
      </c>
      <c r="E31" s="66">
        <f t="shared" si="0"/>
        <v>3</v>
      </c>
      <c r="F31" s="65">
        <f>VLOOKUP($A31,'Return Data'!$B$7:$R$2700,11,0)</f>
        <v>30.602599999999999</v>
      </c>
      <c r="G31" s="66">
        <f t="shared" si="1"/>
        <v>5</v>
      </c>
      <c r="H31" s="65">
        <f>VLOOKUP($A31,'Return Data'!$B$7:$R$2700,12,0)</f>
        <v>-2.1516999999999999</v>
      </c>
      <c r="I31" s="66">
        <f t="shared" si="2"/>
        <v>12</v>
      </c>
      <c r="J31" s="65">
        <f>VLOOKUP($A31,'Return Data'!$B$7:$R$2700,13,0)</f>
        <v>6.8507999999999996</v>
      </c>
      <c r="K31" s="66">
        <f t="shared" si="3"/>
        <v>11</v>
      </c>
      <c r="L31" s="65">
        <f>VLOOKUP($A31,'Return Data'!$B$7:$R$2700,17,0)</f>
        <v>8.5808999999999997</v>
      </c>
      <c r="M31" s="66">
        <f t="shared" si="4"/>
        <v>12</v>
      </c>
      <c r="N31" s="65">
        <f>VLOOKUP($A31,'Return Data'!$B$7:$R$2700,14,0)</f>
        <v>5.2565</v>
      </c>
      <c r="O31" s="66">
        <f t="shared" si="5"/>
        <v>12</v>
      </c>
      <c r="P31" s="65">
        <f>VLOOKUP($A31,'Return Data'!$B$7:$R$2700,15,0)</f>
        <v>8.5843000000000007</v>
      </c>
      <c r="Q31" s="66">
        <f t="shared" si="6"/>
        <v>12</v>
      </c>
      <c r="R31" s="65">
        <f>VLOOKUP($A31,'Return Data'!$B$7:$R$2700,16,0)</f>
        <v>12.4451</v>
      </c>
      <c r="S31" s="67">
        <f t="shared" si="7"/>
        <v>7</v>
      </c>
    </row>
    <row r="32" spans="1:19" x14ac:dyDescent="0.3">
      <c r="A32" s="63" t="s">
        <v>1021</v>
      </c>
      <c r="B32" s="64">
        <f>VLOOKUP($A32,'Return Data'!$B$7:$R$2700,3,0)</f>
        <v>44118</v>
      </c>
      <c r="C32" s="65">
        <f>VLOOKUP($A32,'Return Data'!$B$7:$R$2700,4,0)</f>
        <v>42.953899999999997</v>
      </c>
      <c r="D32" s="65">
        <f>VLOOKUP($A32,'Return Data'!$B$7:$R$2700,10,0)</f>
        <v>10.9458</v>
      </c>
      <c r="E32" s="66">
        <f t="shared" si="0"/>
        <v>16</v>
      </c>
      <c r="F32" s="65">
        <f>VLOOKUP($A32,'Return Data'!$B$7:$R$2700,11,0)</f>
        <v>28.965900000000001</v>
      </c>
      <c r="G32" s="66">
        <f t="shared" si="1"/>
        <v>10</v>
      </c>
      <c r="H32" s="65">
        <f>VLOOKUP($A32,'Return Data'!$B$7:$R$2700,12,0)</f>
        <v>-4.3342999999999998</v>
      </c>
      <c r="I32" s="66">
        <f t="shared" si="2"/>
        <v>19</v>
      </c>
      <c r="J32" s="65">
        <f>VLOOKUP($A32,'Return Data'!$B$7:$R$2700,13,0)</f>
        <v>2.8508</v>
      </c>
      <c r="K32" s="66">
        <f t="shared" si="3"/>
        <v>22</v>
      </c>
      <c r="L32" s="65">
        <f>VLOOKUP($A32,'Return Data'!$B$7:$R$2700,17,0)</f>
        <v>7.524</v>
      </c>
      <c r="M32" s="66">
        <f t="shared" si="4"/>
        <v>17</v>
      </c>
      <c r="N32" s="65">
        <f>VLOOKUP($A32,'Return Data'!$B$7:$R$2700,14,0)</f>
        <v>3.6850000000000001</v>
      </c>
      <c r="O32" s="66">
        <f t="shared" si="5"/>
        <v>19</v>
      </c>
      <c r="P32" s="65">
        <f>VLOOKUP($A32,'Return Data'!$B$7:$R$2700,15,0)</f>
        <v>8.4974000000000007</v>
      </c>
      <c r="Q32" s="66">
        <f t="shared" si="6"/>
        <v>13</v>
      </c>
      <c r="R32" s="65">
        <f>VLOOKUP($A32,'Return Data'!$B$7:$R$2700,16,0)</f>
        <v>12.877700000000001</v>
      </c>
      <c r="S32" s="67">
        <f t="shared" si="7"/>
        <v>6</v>
      </c>
    </row>
    <row r="33" spans="1:19" x14ac:dyDescent="0.3">
      <c r="A33" s="63" t="s">
        <v>1024</v>
      </c>
      <c r="B33" s="64">
        <f>VLOOKUP($A33,'Return Data'!$B$7:$R$2700,3,0)</f>
        <v>44118</v>
      </c>
      <c r="C33" s="65">
        <f>VLOOKUP($A33,'Return Data'!$B$7:$R$2700,4,0)</f>
        <v>236.63220000000001</v>
      </c>
      <c r="D33" s="65">
        <f>VLOOKUP($A33,'Return Data'!$B$7:$R$2700,10,0)</f>
        <v>10.9313</v>
      </c>
      <c r="E33" s="66">
        <f t="shared" si="0"/>
        <v>17</v>
      </c>
      <c r="F33" s="65">
        <f>VLOOKUP($A33,'Return Data'!$B$7:$R$2700,11,0)</f>
        <v>27.7088</v>
      </c>
      <c r="G33" s="66">
        <f t="shared" si="1"/>
        <v>18</v>
      </c>
      <c r="H33" s="65">
        <f>VLOOKUP($A33,'Return Data'!$B$7:$R$2700,12,0)</f>
        <v>-6.9927999999999999</v>
      </c>
      <c r="I33" s="66">
        <f t="shared" si="2"/>
        <v>25</v>
      </c>
      <c r="J33" s="65">
        <f>VLOOKUP($A33,'Return Data'!$B$7:$R$2700,13,0)</f>
        <v>0.21060000000000001</v>
      </c>
      <c r="K33" s="66">
        <f t="shared" si="3"/>
        <v>27</v>
      </c>
      <c r="L33" s="65">
        <f>VLOOKUP($A33,'Return Data'!$B$7:$R$2700,17,0)</f>
        <v>5.8071999999999999</v>
      </c>
      <c r="M33" s="66">
        <f t="shared" si="4"/>
        <v>22</v>
      </c>
      <c r="N33" s="65">
        <f>VLOOKUP($A33,'Return Data'!$B$7:$R$2700,14,0)</f>
        <v>3.0945999999999998</v>
      </c>
      <c r="O33" s="66">
        <f t="shared" si="5"/>
        <v>21</v>
      </c>
      <c r="P33" s="65">
        <f>VLOOKUP($A33,'Return Data'!$B$7:$R$2700,15,0)</f>
        <v>7.3343999999999996</v>
      </c>
      <c r="Q33" s="66">
        <f t="shared" si="6"/>
        <v>21</v>
      </c>
      <c r="R33" s="65">
        <f>VLOOKUP($A33,'Return Data'!$B$7:$R$2700,16,0)</f>
        <v>10.517200000000001</v>
      </c>
      <c r="S33" s="67">
        <f t="shared" si="7"/>
        <v>21</v>
      </c>
    </row>
    <row r="34" spans="1:19" x14ac:dyDescent="0.3">
      <c r="A34" s="63" t="s">
        <v>1025</v>
      </c>
      <c r="B34" s="64">
        <f>VLOOKUP($A34,'Return Data'!$B$7:$R$2700,3,0)</f>
        <v>44118</v>
      </c>
      <c r="C34" s="65">
        <f>VLOOKUP($A34,'Return Data'!$B$7:$R$2700,4,0)</f>
        <v>79.33</v>
      </c>
      <c r="D34" s="65">
        <f>VLOOKUP($A34,'Return Data'!$B$7:$R$2700,10,0)</f>
        <v>12.764699999999999</v>
      </c>
      <c r="E34" s="66">
        <f t="shared" si="0"/>
        <v>6</v>
      </c>
      <c r="F34" s="65">
        <f>VLOOKUP($A34,'Return Data'!$B$7:$R$2700,11,0)</f>
        <v>28.7407</v>
      </c>
      <c r="G34" s="66">
        <f t="shared" si="1"/>
        <v>13</v>
      </c>
      <c r="H34" s="65">
        <f>VLOOKUP($A34,'Return Data'!$B$7:$R$2700,12,0)</f>
        <v>-3.6086999999999998</v>
      </c>
      <c r="I34" s="66">
        <f t="shared" si="2"/>
        <v>17</v>
      </c>
      <c r="J34" s="65">
        <f>VLOOKUP($A34,'Return Data'!$B$7:$R$2700,13,0)</f>
        <v>3.5369000000000002</v>
      </c>
      <c r="K34" s="66">
        <f t="shared" si="3"/>
        <v>19</v>
      </c>
      <c r="L34" s="65">
        <f>VLOOKUP($A34,'Return Data'!$B$7:$R$2700,17,0)</f>
        <v>4.4345999999999997</v>
      </c>
      <c r="M34" s="66">
        <f t="shared" si="4"/>
        <v>25</v>
      </c>
      <c r="N34" s="65">
        <f>VLOOKUP($A34,'Return Data'!$B$7:$R$2700,14,0)</f>
        <v>1.1499999999999999</v>
      </c>
      <c r="O34" s="66">
        <f t="shared" si="5"/>
        <v>25</v>
      </c>
      <c r="P34" s="65">
        <f>VLOOKUP($A34,'Return Data'!$B$7:$R$2700,15,0)</f>
        <v>4.7988</v>
      </c>
      <c r="Q34" s="66">
        <f t="shared" si="6"/>
        <v>27</v>
      </c>
      <c r="R34" s="65">
        <f>VLOOKUP($A34,'Return Data'!$B$7:$R$2700,16,0)</f>
        <v>7.7858000000000001</v>
      </c>
      <c r="S34" s="67">
        <f t="shared" si="7"/>
        <v>27</v>
      </c>
    </row>
    <row r="35" spans="1:19" x14ac:dyDescent="0.3">
      <c r="A35" s="63" t="s">
        <v>1027</v>
      </c>
      <c r="B35" s="64">
        <f>VLOOKUP($A35,'Return Data'!$B$7:$R$2700,3,0)</f>
        <v>44118</v>
      </c>
      <c r="C35" s="65">
        <f>VLOOKUP($A35,'Return Data'!$B$7:$R$2700,4,0)</f>
        <v>11.45</v>
      </c>
      <c r="D35" s="65">
        <f>VLOOKUP($A35,'Return Data'!$B$7:$R$2700,10,0)</f>
        <v>11.0572</v>
      </c>
      <c r="E35" s="66">
        <f t="shared" si="0"/>
        <v>15</v>
      </c>
      <c r="F35" s="65">
        <f>VLOOKUP($A35,'Return Data'!$B$7:$R$2700,11,0)</f>
        <v>28.796399999999998</v>
      </c>
      <c r="G35" s="66">
        <f t="shared" si="1"/>
        <v>11</v>
      </c>
      <c r="H35" s="65">
        <f>VLOOKUP($A35,'Return Data'!$B$7:$R$2700,12,0)</f>
        <v>-2.5531999999999999</v>
      </c>
      <c r="I35" s="66">
        <f t="shared" si="2"/>
        <v>15</v>
      </c>
      <c r="J35" s="65">
        <f>VLOOKUP($A35,'Return Data'!$B$7:$R$2700,13,0)</f>
        <v>5.4328000000000003</v>
      </c>
      <c r="K35" s="66">
        <f t="shared" si="3"/>
        <v>14</v>
      </c>
      <c r="L35" s="65">
        <f>VLOOKUP($A35,'Return Data'!$B$7:$R$2700,17,0)</f>
        <v>7.2423999999999999</v>
      </c>
      <c r="M35" s="66">
        <f t="shared" si="4"/>
        <v>19</v>
      </c>
      <c r="N35" s="65">
        <f>VLOOKUP($A35,'Return Data'!$B$7:$R$2700,14,0)</f>
        <v>2.7288999999999999</v>
      </c>
      <c r="O35" s="66">
        <f t="shared" si="5"/>
        <v>22</v>
      </c>
      <c r="P35" s="65">
        <f>VLOOKUP($A35,'Return Data'!$B$7:$R$2700,15,0)</f>
        <v>0</v>
      </c>
      <c r="Q35" s="66">
        <f t="shared" si="6"/>
        <v>28</v>
      </c>
      <c r="R35" s="65">
        <f>VLOOKUP($A35,'Return Data'!$B$7:$R$2700,16,0)</f>
        <v>4.0263999999999998</v>
      </c>
      <c r="S35" s="67">
        <f t="shared" si="7"/>
        <v>28</v>
      </c>
    </row>
    <row r="36" spans="1:19" x14ac:dyDescent="0.3">
      <c r="A36" s="63" t="s">
        <v>1029</v>
      </c>
      <c r="B36" s="64">
        <f>VLOOKUP($A36,'Return Data'!$B$7:$R$2700,3,0)</f>
        <v>44118</v>
      </c>
      <c r="C36" s="65">
        <f>VLOOKUP($A36,'Return Data'!$B$7:$R$2700,4,0)</f>
        <v>61.116380415913397</v>
      </c>
      <c r="D36" s="65">
        <f>VLOOKUP($A36,'Return Data'!$B$7:$R$2700,10,0)</f>
        <v>12.6119</v>
      </c>
      <c r="E36" s="66">
        <f t="shared" si="0"/>
        <v>7</v>
      </c>
      <c r="F36" s="65">
        <f>VLOOKUP($A36,'Return Data'!$B$7:$R$2700,11,0)</f>
        <v>29.299900000000001</v>
      </c>
      <c r="G36" s="66">
        <f t="shared" si="1"/>
        <v>9</v>
      </c>
      <c r="H36" s="65">
        <f>VLOOKUP($A36,'Return Data'!$B$7:$R$2700,12,0)</f>
        <v>-0.70199999999999996</v>
      </c>
      <c r="I36" s="66">
        <f t="shared" si="2"/>
        <v>9</v>
      </c>
      <c r="J36" s="65">
        <f>VLOOKUP($A36,'Return Data'!$B$7:$R$2700,13,0)</f>
        <v>8.5115999999999996</v>
      </c>
      <c r="K36" s="66">
        <f t="shared" si="3"/>
        <v>7</v>
      </c>
      <c r="L36" s="65">
        <f>VLOOKUP($A36,'Return Data'!$B$7:$R$2700,17,0)</f>
        <v>7.8503999999999996</v>
      </c>
      <c r="M36" s="66">
        <f t="shared" si="4"/>
        <v>16</v>
      </c>
      <c r="N36" s="65">
        <f>VLOOKUP($A36,'Return Data'!$B$7:$R$2700,14,0)</f>
        <v>6.1007999999999996</v>
      </c>
      <c r="O36" s="66">
        <f t="shared" si="5"/>
        <v>8</v>
      </c>
      <c r="P36" s="65">
        <f>VLOOKUP($A36,'Return Data'!$B$7:$R$2700,15,0)</f>
        <v>8.3554999999999993</v>
      </c>
      <c r="Q36" s="66">
        <f t="shared" si="6"/>
        <v>15</v>
      </c>
      <c r="R36" s="65">
        <f>VLOOKUP($A36,'Return Data'!$B$7:$R$2700,16,0)</f>
        <v>11.389900000000001</v>
      </c>
      <c r="S36" s="67">
        <f t="shared" si="7"/>
        <v>13</v>
      </c>
    </row>
    <row r="37" spans="1:19" x14ac:dyDescent="0.3">
      <c r="A37" s="69"/>
      <c r="B37" s="70"/>
      <c r="C37" s="70"/>
      <c r="D37" s="71"/>
      <c r="E37" s="70"/>
      <c r="F37" s="71"/>
      <c r="G37" s="70"/>
      <c r="H37" s="71"/>
      <c r="I37" s="70"/>
      <c r="J37" s="71"/>
      <c r="K37" s="70"/>
      <c r="L37" s="71"/>
      <c r="M37" s="70"/>
      <c r="N37" s="71"/>
      <c r="O37" s="70"/>
      <c r="P37" s="71"/>
      <c r="Q37" s="70"/>
      <c r="R37" s="71"/>
      <c r="S37" s="72"/>
    </row>
    <row r="38" spans="1:19" x14ac:dyDescent="0.3">
      <c r="A38" s="73" t="s">
        <v>27</v>
      </c>
      <c r="B38" s="74"/>
      <c r="C38" s="74"/>
      <c r="D38" s="75">
        <f>AVERAGE(D8:D36)</f>
        <v>11.072806896551727</v>
      </c>
      <c r="E38" s="74"/>
      <c r="F38" s="75">
        <f>AVERAGE(F8:F36)</f>
        <v>27.358196551724138</v>
      </c>
      <c r="G38" s="74"/>
      <c r="H38" s="75">
        <f>AVERAGE(H8:H36)</f>
        <v>-3.1027310344827588</v>
      </c>
      <c r="I38" s="74"/>
      <c r="J38" s="75">
        <f>AVERAGE(J8:J36)</f>
        <v>5.0256931034482752</v>
      </c>
      <c r="K38" s="74"/>
      <c r="L38" s="75">
        <f>AVERAGE(L8:L36)</f>
        <v>7.6769678571428566</v>
      </c>
      <c r="M38" s="74"/>
      <c r="N38" s="75">
        <f>AVERAGE(N8:N36)</f>
        <v>4.6950428571428571</v>
      </c>
      <c r="O38" s="74"/>
      <c r="P38" s="75">
        <f>AVERAGE(P8:P36)</f>
        <v>8.2184035714285706</v>
      </c>
      <c r="Q38" s="74"/>
      <c r="R38" s="75">
        <f>AVERAGE(R8:R36)</f>
        <v>10.896993103448279</v>
      </c>
      <c r="S38" s="76"/>
    </row>
    <row r="39" spans="1:19" x14ac:dyDescent="0.3">
      <c r="A39" s="73" t="s">
        <v>28</v>
      </c>
      <c r="B39" s="74"/>
      <c r="C39" s="74"/>
      <c r="D39" s="75">
        <f>MIN(D8:D36)</f>
        <v>7.4774000000000003</v>
      </c>
      <c r="E39" s="74"/>
      <c r="F39" s="75">
        <f>MIN(F8:F36)</f>
        <v>19.320799999999998</v>
      </c>
      <c r="G39" s="74"/>
      <c r="H39" s="75">
        <f>MIN(H8:H36)</f>
        <v>-14.5679</v>
      </c>
      <c r="I39" s="74"/>
      <c r="J39" s="75">
        <f>MIN(J8:J36)</f>
        <v>-5.8324999999999996</v>
      </c>
      <c r="K39" s="74"/>
      <c r="L39" s="75">
        <f>MIN(L8:L36)</f>
        <v>0.13070000000000001</v>
      </c>
      <c r="M39" s="74"/>
      <c r="N39" s="75">
        <f>MIN(N8:N36)</f>
        <v>0.26860000000000001</v>
      </c>
      <c r="O39" s="74"/>
      <c r="P39" s="75">
        <f>MIN(P8:P36)</f>
        <v>0</v>
      </c>
      <c r="Q39" s="74"/>
      <c r="R39" s="75">
        <f>MIN(R8:R36)</f>
        <v>3.7601</v>
      </c>
      <c r="S39" s="76"/>
    </row>
    <row r="40" spans="1:19" ht="15" thickBot="1" x14ac:dyDescent="0.35">
      <c r="A40" s="77" t="s">
        <v>29</v>
      </c>
      <c r="B40" s="78"/>
      <c r="C40" s="78"/>
      <c r="D40" s="79">
        <f>MAX(D8:D36)</f>
        <v>14.1197</v>
      </c>
      <c r="E40" s="78"/>
      <c r="F40" s="79">
        <f>MAX(F8:F36)</f>
        <v>34.774799999999999</v>
      </c>
      <c r="G40" s="78"/>
      <c r="H40" s="79">
        <f>MAX(H8:H36)</f>
        <v>6.4573999999999998</v>
      </c>
      <c r="I40" s="78"/>
      <c r="J40" s="79">
        <f>MAX(J8:J36)</f>
        <v>14.306699999999999</v>
      </c>
      <c r="K40" s="78"/>
      <c r="L40" s="79">
        <f>MAX(L8:L36)</f>
        <v>14.5007</v>
      </c>
      <c r="M40" s="78"/>
      <c r="N40" s="79">
        <f>MAX(N8:N36)</f>
        <v>10.943099999999999</v>
      </c>
      <c r="O40" s="78"/>
      <c r="P40" s="79">
        <f>MAX(P8:P36)</f>
        <v>12.58</v>
      </c>
      <c r="Q40" s="78"/>
      <c r="R40" s="79">
        <f>MAX(R8:R36)</f>
        <v>15.4726</v>
      </c>
      <c r="S40" s="80"/>
    </row>
    <row r="41" spans="1:19" x14ac:dyDescent="0.3">
      <c r="A41" s="112" t="s">
        <v>433</v>
      </c>
    </row>
    <row r="42" spans="1:19" x14ac:dyDescent="0.3">
      <c r="A42" s="14" t="s">
        <v>340</v>
      </c>
    </row>
  </sheetData>
  <sheetProtection algorithmName="SHA-512" hashValue="of0Bldg+VQqbaPwZRNe1bZ3bcYSVvBFxuvrTpCh+Xx2FMnzPw/74/HSkbErT2TtUzjoHajRSWM5DorGAERb1jQ==" saltValue="kHDHWrgSKOA1rBaTf2ffP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0EFD4DFC-AA62-4FFF-9332-C821DA59460D}"/>
  </hyperlink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DD1BC3-A725-4922-BE93-DF24C51414F0}">
  <sheetPr codeName="Sheet49"/>
  <dimension ref="A1:S37"/>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5.5546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8" t="s">
        <v>347</v>
      </c>
    </row>
    <row r="3" spans="1:19" ht="15" thickBot="1" x14ac:dyDescent="0.35">
      <c r="A3" s="149"/>
    </row>
    <row r="4" spans="1:19" ht="15" thickBot="1" x14ac:dyDescent="0.35"/>
    <row r="5" spans="1:19" x14ac:dyDescent="0.3">
      <c r="A5" s="29" t="s">
        <v>1686</v>
      </c>
      <c r="B5" s="146" t="s">
        <v>8</v>
      </c>
      <c r="C5" s="146" t="s">
        <v>9</v>
      </c>
      <c r="D5" s="152" t="s">
        <v>48</v>
      </c>
      <c r="E5" s="152"/>
      <c r="F5" s="152" t="s">
        <v>1</v>
      </c>
      <c r="G5" s="152"/>
      <c r="H5" s="152" t="s">
        <v>2</v>
      </c>
      <c r="I5" s="152"/>
      <c r="J5" s="152" t="s">
        <v>3</v>
      </c>
      <c r="K5" s="152"/>
      <c r="L5" s="152" t="s">
        <v>4</v>
      </c>
      <c r="M5" s="152"/>
      <c r="N5" s="152" t="s">
        <v>382</v>
      </c>
      <c r="O5" s="152"/>
      <c r="P5" s="152" t="s">
        <v>5</v>
      </c>
      <c r="Q5" s="152"/>
      <c r="R5" s="152" t="s">
        <v>46</v>
      </c>
      <c r="S5" s="155"/>
    </row>
    <row r="6" spans="1:19" x14ac:dyDescent="0.3">
      <c r="A6" s="17" t="s">
        <v>7</v>
      </c>
      <c r="B6" s="147"/>
      <c r="C6" s="147"/>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1434</v>
      </c>
      <c r="B8" s="64">
        <f>VLOOKUP($A8,'Return Data'!$B$7:$R$2700,3,0)</f>
        <v>44118</v>
      </c>
      <c r="C8" s="65">
        <f>VLOOKUP($A8,'Return Data'!$B$7:$R$2700,4,0)</f>
        <v>65.471699999999998</v>
      </c>
      <c r="D8" s="65">
        <f>VLOOKUP($A8,'Return Data'!$B$7:$R$2700,9,0)</f>
        <v>20.170100000000001</v>
      </c>
      <c r="E8" s="66">
        <f t="shared" ref="E8:E31" si="0">RANK(D8,D$8:D$31,0)</f>
        <v>8</v>
      </c>
      <c r="F8" s="65">
        <f>VLOOKUP($A8,'Return Data'!$B$7:$R$2700,10,0)</f>
        <v>3.8824999999999998</v>
      </c>
      <c r="G8" s="66">
        <f t="shared" ref="G8:G31" si="1">RANK(F8,F$8:F$31,0)</f>
        <v>10</v>
      </c>
      <c r="H8" s="65">
        <f>VLOOKUP($A8,'Return Data'!$B$7:$R$2700,11,0)</f>
        <v>16.9038</v>
      </c>
      <c r="I8" s="66">
        <f t="shared" ref="I8:I31" si="2">RANK(H8,H$8:H$31,0)</f>
        <v>5</v>
      </c>
      <c r="J8" s="65">
        <f>VLOOKUP($A8,'Return Data'!$B$7:$R$2700,12,0)</f>
        <v>15.0505</v>
      </c>
      <c r="K8" s="66">
        <f t="shared" ref="K8:K31" si="3">RANK(J8,J$8:J$31,0)</f>
        <v>10</v>
      </c>
      <c r="L8" s="65">
        <f>VLOOKUP($A8,'Return Data'!$B$7:$R$2700,13,0)</f>
        <v>12.054399999999999</v>
      </c>
      <c r="M8" s="66">
        <f t="shared" ref="M8:M31" si="4">RANK(L8,L$8:L$31,0)</f>
        <v>12</v>
      </c>
      <c r="N8" s="65">
        <f>VLOOKUP($A8,'Return Data'!$B$7:$R$2700,17,0)</f>
        <v>13.9895</v>
      </c>
      <c r="O8" s="66">
        <f t="shared" ref="O8:O31" si="5">RANK(N8,N$8:N$31,0)</f>
        <v>9</v>
      </c>
      <c r="P8" s="65">
        <f>VLOOKUP($A8,'Return Data'!$B$7:$R$2700,14,0)</f>
        <v>9.4141999999999992</v>
      </c>
      <c r="Q8" s="66">
        <f t="shared" ref="Q8:Q31" si="6">RANK(P8,P$8:P$31,0)</f>
        <v>11</v>
      </c>
      <c r="R8" s="65">
        <f>VLOOKUP($A8,'Return Data'!$B$7:$R$2700,16,0)</f>
        <v>10.4594</v>
      </c>
      <c r="S8" s="67">
        <f t="shared" ref="S8:S31" si="7">RANK(R8,R$8:R$31,0)</f>
        <v>8</v>
      </c>
    </row>
    <row r="9" spans="1:19" x14ac:dyDescent="0.3">
      <c r="A9" s="82" t="s">
        <v>1435</v>
      </c>
      <c r="B9" s="64">
        <f>VLOOKUP($A9,'Return Data'!$B$7:$R$2700,3,0)</f>
        <v>44118</v>
      </c>
      <c r="C9" s="65">
        <f>VLOOKUP($A9,'Return Data'!$B$7:$R$2700,4,0)</f>
        <v>20.327500000000001</v>
      </c>
      <c r="D9" s="65">
        <f>VLOOKUP($A9,'Return Data'!$B$7:$R$2700,9,0)</f>
        <v>18.1325</v>
      </c>
      <c r="E9" s="66">
        <f t="shared" si="0"/>
        <v>11</v>
      </c>
      <c r="F9" s="65">
        <f>VLOOKUP($A9,'Return Data'!$B$7:$R$2700,10,0)</f>
        <v>6.9608999999999996</v>
      </c>
      <c r="G9" s="66">
        <f t="shared" si="1"/>
        <v>2</v>
      </c>
      <c r="H9" s="65">
        <f>VLOOKUP($A9,'Return Data'!$B$7:$R$2700,11,0)</f>
        <v>15.247199999999999</v>
      </c>
      <c r="I9" s="66">
        <f t="shared" si="2"/>
        <v>10</v>
      </c>
      <c r="J9" s="65">
        <f>VLOOKUP($A9,'Return Data'!$B$7:$R$2700,12,0)</f>
        <v>15.837999999999999</v>
      </c>
      <c r="K9" s="66">
        <f t="shared" si="3"/>
        <v>8</v>
      </c>
      <c r="L9" s="65">
        <f>VLOOKUP($A9,'Return Data'!$B$7:$R$2700,13,0)</f>
        <v>12.769600000000001</v>
      </c>
      <c r="M9" s="66">
        <f t="shared" si="4"/>
        <v>6</v>
      </c>
      <c r="N9" s="65">
        <f>VLOOKUP($A9,'Return Data'!$B$7:$R$2700,17,0)</f>
        <v>14.3604</v>
      </c>
      <c r="O9" s="66">
        <f t="shared" si="5"/>
        <v>7</v>
      </c>
      <c r="P9" s="65">
        <f>VLOOKUP($A9,'Return Data'!$B$7:$R$2700,14,0)</f>
        <v>9.3424999999999994</v>
      </c>
      <c r="Q9" s="66">
        <f t="shared" si="6"/>
        <v>13</v>
      </c>
      <c r="R9" s="65">
        <f>VLOOKUP($A9,'Return Data'!$B$7:$R$2700,16,0)</f>
        <v>8.6061999999999994</v>
      </c>
      <c r="S9" s="67">
        <f t="shared" si="7"/>
        <v>22</v>
      </c>
    </row>
    <row r="10" spans="1:19" x14ac:dyDescent="0.3">
      <c r="A10" s="82" t="s">
        <v>1438</v>
      </c>
      <c r="B10" s="64">
        <f>VLOOKUP($A10,'Return Data'!$B$7:$R$2700,3,0)</f>
        <v>44118</v>
      </c>
      <c r="C10" s="65">
        <f>VLOOKUP($A10,'Return Data'!$B$7:$R$2700,4,0)</f>
        <v>35.354599999999998</v>
      </c>
      <c r="D10" s="65">
        <f>VLOOKUP($A10,'Return Data'!$B$7:$R$2700,9,0)</f>
        <v>16.261399999999998</v>
      </c>
      <c r="E10" s="66">
        <f t="shared" si="0"/>
        <v>16</v>
      </c>
      <c r="F10" s="65">
        <f>VLOOKUP($A10,'Return Data'!$B$7:$R$2700,10,0)</f>
        <v>2.8959999999999999</v>
      </c>
      <c r="G10" s="66">
        <f t="shared" si="1"/>
        <v>19</v>
      </c>
      <c r="H10" s="65">
        <f>VLOOKUP($A10,'Return Data'!$B$7:$R$2700,11,0)</f>
        <v>13.349399999999999</v>
      </c>
      <c r="I10" s="66">
        <f t="shared" si="2"/>
        <v>19</v>
      </c>
      <c r="J10" s="65">
        <f>VLOOKUP($A10,'Return Data'!$B$7:$R$2700,12,0)</f>
        <v>12.479200000000001</v>
      </c>
      <c r="K10" s="66">
        <f t="shared" si="3"/>
        <v>21</v>
      </c>
      <c r="L10" s="65">
        <f>VLOOKUP($A10,'Return Data'!$B$7:$R$2700,13,0)</f>
        <v>9.9861000000000004</v>
      </c>
      <c r="M10" s="66">
        <f t="shared" si="4"/>
        <v>20</v>
      </c>
      <c r="N10" s="65">
        <f>VLOOKUP($A10,'Return Data'!$B$7:$R$2700,17,0)</f>
        <v>12.106999999999999</v>
      </c>
      <c r="O10" s="66">
        <f t="shared" si="5"/>
        <v>17</v>
      </c>
      <c r="P10" s="65">
        <f>VLOOKUP($A10,'Return Data'!$B$7:$R$2700,14,0)</f>
        <v>8.2834000000000003</v>
      </c>
      <c r="Q10" s="66">
        <f t="shared" si="6"/>
        <v>18</v>
      </c>
      <c r="R10" s="65">
        <f>VLOOKUP($A10,'Return Data'!$B$7:$R$2700,16,0)</f>
        <v>9.0458999999999996</v>
      </c>
      <c r="S10" s="67">
        <f t="shared" si="7"/>
        <v>17</v>
      </c>
    </row>
    <row r="11" spans="1:19" x14ac:dyDescent="0.3">
      <c r="A11" s="82" t="s">
        <v>1439</v>
      </c>
      <c r="B11" s="64">
        <f>VLOOKUP($A11,'Return Data'!$B$7:$R$2700,3,0)</f>
        <v>44118</v>
      </c>
      <c r="C11" s="65">
        <f>VLOOKUP($A11,'Return Data'!$B$7:$R$2700,4,0)</f>
        <v>62.143900000000002</v>
      </c>
      <c r="D11" s="65">
        <f>VLOOKUP($A11,'Return Data'!$B$7:$R$2700,9,0)</f>
        <v>17.740300000000001</v>
      </c>
      <c r="E11" s="66">
        <f t="shared" si="0"/>
        <v>12</v>
      </c>
      <c r="F11" s="65">
        <f>VLOOKUP($A11,'Return Data'!$B$7:$R$2700,10,0)</f>
        <v>3.3607999999999998</v>
      </c>
      <c r="G11" s="66">
        <f t="shared" si="1"/>
        <v>15</v>
      </c>
      <c r="H11" s="65">
        <f>VLOOKUP($A11,'Return Data'!$B$7:$R$2700,11,0)</f>
        <v>14.898300000000001</v>
      </c>
      <c r="I11" s="66">
        <f t="shared" si="2"/>
        <v>14</v>
      </c>
      <c r="J11" s="65">
        <f>VLOOKUP($A11,'Return Data'!$B$7:$R$2700,12,0)</f>
        <v>12.944900000000001</v>
      </c>
      <c r="K11" s="66">
        <f t="shared" si="3"/>
        <v>17</v>
      </c>
      <c r="L11" s="65">
        <f>VLOOKUP($A11,'Return Data'!$B$7:$R$2700,13,0)</f>
        <v>10.422000000000001</v>
      </c>
      <c r="M11" s="66">
        <f t="shared" si="4"/>
        <v>17</v>
      </c>
      <c r="N11" s="65">
        <f>VLOOKUP($A11,'Return Data'!$B$7:$R$2700,17,0)</f>
        <v>11.7766</v>
      </c>
      <c r="O11" s="66">
        <f t="shared" si="5"/>
        <v>20</v>
      </c>
      <c r="P11" s="65">
        <f>VLOOKUP($A11,'Return Data'!$B$7:$R$2700,14,0)</f>
        <v>8.0457999999999998</v>
      </c>
      <c r="Q11" s="66">
        <f t="shared" si="6"/>
        <v>19</v>
      </c>
      <c r="R11" s="65">
        <f>VLOOKUP($A11,'Return Data'!$B$7:$R$2700,16,0)</f>
        <v>9.5877999999999997</v>
      </c>
      <c r="S11" s="67">
        <f t="shared" si="7"/>
        <v>13</v>
      </c>
    </row>
    <row r="12" spans="1:19" x14ac:dyDescent="0.3">
      <c r="A12" s="82" t="s">
        <v>1441</v>
      </c>
      <c r="B12" s="64">
        <f>VLOOKUP($A12,'Return Data'!$B$7:$R$2700,3,0)</f>
        <v>44118</v>
      </c>
      <c r="C12" s="65">
        <f>VLOOKUP($A12,'Return Data'!$B$7:$R$2700,4,0)</f>
        <v>75.610799999999998</v>
      </c>
      <c r="D12" s="65">
        <f>VLOOKUP($A12,'Return Data'!$B$7:$R$2700,9,0)</f>
        <v>20.470400000000001</v>
      </c>
      <c r="E12" s="66">
        <f t="shared" si="0"/>
        <v>7</v>
      </c>
      <c r="F12" s="65">
        <f>VLOOKUP($A12,'Return Data'!$B$7:$R$2700,10,0)</f>
        <v>4.9410999999999996</v>
      </c>
      <c r="G12" s="66">
        <f t="shared" si="1"/>
        <v>6</v>
      </c>
      <c r="H12" s="65">
        <f>VLOOKUP($A12,'Return Data'!$B$7:$R$2700,11,0)</f>
        <v>16.5381</v>
      </c>
      <c r="I12" s="66">
        <f t="shared" si="2"/>
        <v>6</v>
      </c>
      <c r="J12" s="65">
        <f>VLOOKUP($A12,'Return Data'!$B$7:$R$2700,12,0)</f>
        <v>16.573</v>
      </c>
      <c r="K12" s="66">
        <f t="shared" si="3"/>
        <v>3</v>
      </c>
      <c r="L12" s="65">
        <f>VLOOKUP($A12,'Return Data'!$B$7:$R$2700,13,0)</f>
        <v>13.126200000000001</v>
      </c>
      <c r="M12" s="66">
        <f t="shared" si="4"/>
        <v>5</v>
      </c>
      <c r="N12" s="65">
        <f>VLOOKUP($A12,'Return Data'!$B$7:$R$2700,17,0)</f>
        <v>15.194900000000001</v>
      </c>
      <c r="O12" s="66">
        <f t="shared" si="5"/>
        <v>4</v>
      </c>
      <c r="P12" s="65">
        <f>VLOOKUP($A12,'Return Data'!$B$7:$R$2700,14,0)</f>
        <v>10.4209</v>
      </c>
      <c r="Q12" s="66">
        <f t="shared" si="6"/>
        <v>6</v>
      </c>
      <c r="R12" s="65">
        <f>VLOOKUP($A12,'Return Data'!$B$7:$R$2700,16,0)</f>
        <v>9.4619</v>
      </c>
      <c r="S12" s="67">
        <f t="shared" si="7"/>
        <v>16</v>
      </c>
    </row>
    <row r="13" spans="1:19" x14ac:dyDescent="0.3">
      <c r="A13" s="82" t="s">
        <v>1443</v>
      </c>
      <c r="B13" s="64">
        <f>VLOOKUP($A13,'Return Data'!$B$7:$R$2700,3,0)</f>
        <v>44118</v>
      </c>
      <c r="C13" s="65">
        <f>VLOOKUP($A13,'Return Data'!$B$7:$R$2700,4,0)</f>
        <v>19.189299999999999</v>
      </c>
      <c r="D13" s="65">
        <f>VLOOKUP($A13,'Return Data'!$B$7:$R$2700,9,0)</f>
        <v>20.030200000000001</v>
      </c>
      <c r="E13" s="66">
        <f t="shared" si="0"/>
        <v>9</v>
      </c>
      <c r="F13" s="65">
        <f>VLOOKUP($A13,'Return Data'!$B$7:$R$2700,10,0)</f>
        <v>7.4393000000000002</v>
      </c>
      <c r="G13" s="66">
        <f t="shared" si="1"/>
        <v>1</v>
      </c>
      <c r="H13" s="65">
        <f>VLOOKUP($A13,'Return Data'!$B$7:$R$2700,11,0)</f>
        <v>16.2424</v>
      </c>
      <c r="I13" s="66">
        <f t="shared" si="2"/>
        <v>7</v>
      </c>
      <c r="J13" s="65">
        <f>VLOOKUP($A13,'Return Data'!$B$7:$R$2700,12,0)</f>
        <v>16.189499999999999</v>
      </c>
      <c r="K13" s="66">
        <f t="shared" si="3"/>
        <v>6</v>
      </c>
      <c r="L13" s="65">
        <f>VLOOKUP($A13,'Return Data'!$B$7:$R$2700,13,0)</f>
        <v>12.114100000000001</v>
      </c>
      <c r="M13" s="66">
        <f t="shared" si="4"/>
        <v>11</v>
      </c>
      <c r="N13" s="65">
        <f>VLOOKUP($A13,'Return Data'!$B$7:$R$2700,17,0)</f>
        <v>13.815099999999999</v>
      </c>
      <c r="O13" s="66">
        <f t="shared" si="5"/>
        <v>11</v>
      </c>
      <c r="P13" s="65">
        <f>VLOOKUP($A13,'Return Data'!$B$7:$R$2700,14,0)</f>
        <v>10.219799999999999</v>
      </c>
      <c r="Q13" s="66">
        <f t="shared" si="6"/>
        <v>7</v>
      </c>
      <c r="R13" s="65">
        <f>VLOOKUP($A13,'Return Data'!$B$7:$R$2700,16,0)</f>
        <v>10.263</v>
      </c>
      <c r="S13" s="67">
        <f t="shared" si="7"/>
        <v>9</v>
      </c>
    </row>
    <row r="14" spans="1:19" x14ac:dyDescent="0.3">
      <c r="A14" s="82" t="s">
        <v>1446</v>
      </c>
      <c r="B14" s="64">
        <f>VLOOKUP($A14,'Return Data'!$B$7:$R$2700,3,0)</f>
        <v>44118</v>
      </c>
      <c r="C14" s="65">
        <f>VLOOKUP($A14,'Return Data'!$B$7:$R$2700,4,0)</f>
        <v>50.451300000000003</v>
      </c>
      <c r="D14" s="65">
        <f>VLOOKUP($A14,'Return Data'!$B$7:$R$2700,9,0)</f>
        <v>11.1241</v>
      </c>
      <c r="E14" s="66">
        <f t="shared" si="0"/>
        <v>22</v>
      </c>
      <c r="F14" s="65">
        <f>VLOOKUP($A14,'Return Data'!$B$7:$R$2700,10,0)</f>
        <v>0.92849999999999999</v>
      </c>
      <c r="G14" s="66">
        <f t="shared" si="1"/>
        <v>22</v>
      </c>
      <c r="H14" s="65">
        <f>VLOOKUP($A14,'Return Data'!$B$7:$R$2700,11,0)</f>
        <v>10.558400000000001</v>
      </c>
      <c r="I14" s="66">
        <f t="shared" si="2"/>
        <v>24</v>
      </c>
      <c r="J14" s="65">
        <f>VLOOKUP($A14,'Return Data'!$B$7:$R$2700,12,0)</f>
        <v>10.850199999999999</v>
      </c>
      <c r="K14" s="66">
        <f t="shared" si="3"/>
        <v>23</v>
      </c>
      <c r="L14" s="65">
        <f>VLOOKUP($A14,'Return Data'!$B$7:$R$2700,13,0)</f>
        <v>8.7462</v>
      </c>
      <c r="M14" s="66">
        <f t="shared" si="4"/>
        <v>22</v>
      </c>
      <c r="N14" s="65">
        <f>VLOOKUP($A14,'Return Data'!$B$7:$R$2700,17,0)</f>
        <v>11.618</v>
      </c>
      <c r="O14" s="66">
        <f t="shared" si="5"/>
        <v>22</v>
      </c>
      <c r="P14" s="65">
        <f>VLOOKUP($A14,'Return Data'!$B$7:$R$2700,14,0)</f>
        <v>6.2575000000000003</v>
      </c>
      <c r="Q14" s="66">
        <f t="shared" si="6"/>
        <v>24</v>
      </c>
      <c r="R14" s="65">
        <f>VLOOKUP($A14,'Return Data'!$B$7:$R$2700,16,0)</f>
        <v>8.4476999999999993</v>
      </c>
      <c r="S14" s="67">
        <f t="shared" si="7"/>
        <v>23</v>
      </c>
    </row>
    <row r="15" spans="1:19" x14ac:dyDescent="0.3">
      <c r="A15" s="82" t="s">
        <v>1448</v>
      </c>
      <c r="B15" s="64">
        <f>VLOOKUP($A15,'Return Data'!$B$7:$R$2700,3,0)</f>
        <v>44118</v>
      </c>
      <c r="C15" s="65">
        <f>VLOOKUP($A15,'Return Data'!$B$7:$R$2700,4,0)</f>
        <v>44.621600000000001</v>
      </c>
      <c r="D15" s="65">
        <f>VLOOKUP($A15,'Return Data'!$B$7:$R$2700,9,0)</f>
        <v>20.624500000000001</v>
      </c>
      <c r="E15" s="66">
        <f t="shared" si="0"/>
        <v>6</v>
      </c>
      <c r="F15" s="65">
        <f>VLOOKUP($A15,'Return Data'!$B$7:$R$2700,10,0)</f>
        <v>4.0453999999999999</v>
      </c>
      <c r="G15" s="66">
        <f t="shared" si="1"/>
        <v>8</v>
      </c>
      <c r="H15" s="65">
        <f>VLOOKUP($A15,'Return Data'!$B$7:$R$2700,11,0)</f>
        <v>13.3621</v>
      </c>
      <c r="I15" s="66">
        <f t="shared" si="2"/>
        <v>18</v>
      </c>
      <c r="J15" s="65">
        <f>VLOOKUP($A15,'Return Data'!$B$7:$R$2700,12,0)</f>
        <v>12.968</v>
      </c>
      <c r="K15" s="66">
        <f t="shared" si="3"/>
        <v>16</v>
      </c>
      <c r="L15" s="65">
        <f>VLOOKUP($A15,'Return Data'!$B$7:$R$2700,13,0)</f>
        <v>10.530900000000001</v>
      </c>
      <c r="M15" s="66">
        <f t="shared" si="4"/>
        <v>16</v>
      </c>
      <c r="N15" s="65">
        <f>VLOOKUP($A15,'Return Data'!$B$7:$R$2700,17,0)</f>
        <v>11.0328</v>
      </c>
      <c r="O15" s="66">
        <f t="shared" si="5"/>
        <v>23</v>
      </c>
      <c r="P15" s="65">
        <f>VLOOKUP($A15,'Return Data'!$B$7:$R$2700,14,0)</f>
        <v>7.6125999999999996</v>
      </c>
      <c r="Q15" s="66">
        <f t="shared" si="6"/>
        <v>21</v>
      </c>
      <c r="R15" s="65">
        <f>VLOOKUP($A15,'Return Data'!$B$7:$R$2700,16,0)</f>
        <v>8.9751999999999992</v>
      </c>
      <c r="S15" s="67">
        <f t="shared" si="7"/>
        <v>18</v>
      </c>
    </row>
    <row r="16" spans="1:19" x14ac:dyDescent="0.3">
      <c r="A16" s="82" t="s">
        <v>1450</v>
      </c>
      <c r="B16" s="64">
        <f>VLOOKUP($A16,'Return Data'!$B$7:$R$2700,3,0)</f>
        <v>44118</v>
      </c>
      <c r="C16" s="65">
        <f>VLOOKUP($A16,'Return Data'!$B$7:$R$2700,4,0)</f>
        <v>80.5732</v>
      </c>
      <c r="D16" s="65">
        <f>VLOOKUP($A16,'Return Data'!$B$7:$R$2700,9,0)</f>
        <v>15.452500000000001</v>
      </c>
      <c r="E16" s="66">
        <f t="shared" si="0"/>
        <v>18</v>
      </c>
      <c r="F16" s="65">
        <f>VLOOKUP($A16,'Return Data'!$B$7:$R$2700,10,0)</f>
        <v>3.2902</v>
      </c>
      <c r="G16" s="66">
        <f t="shared" si="1"/>
        <v>16</v>
      </c>
      <c r="H16" s="65">
        <f>VLOOKUP($A16,'Return Data'!$B$7:$R$2700,11,0)</f>
        <v>17.230799999999999</v>
      </c>
      <c r="I16" s="66">
        <f t="shared" si="2"/>
        <v>4</v>
      </c>
      <c r="J16" s="65">
        <f>VLOOKUP($A16,'Return Data'!$B$7:$R$2700,12,0)</f>
        <v>16.32</v>
      </c>
      <c r="K16" s="66">
        <f t="shared" si="3"/>
        <v>5</v>
      </c>
      <c r="L16" s="65">
        <f>VLOOKUP($A16,'Return Data'!$B$7:$R$2700,13,0)</f>
        <v>13.6783</v>
      </c>
      <c r="M16" s="66">
        <f t="shared" si="4"/>
        <v>2</v>
      </c>
      <c r="N16" s="65">
        <f>VLOOKUP($A16,'Return Data'!$B$7:$R$2700,17,0)</f>
        <v>12.8109</v>
      </c>
      <c r="O16" s="66">
        <f t="shared" si="5"/>
        <v>14</v>
      </c>
      <c r="P16" s="65">
        <f>VLOOKUP($A16,'Return Data'!$B$7:$R$2700,14,0)</f>
        <v>9.3545999999999996</v>
      </c>
      <c r="Q16" s="66">
        <f t="shared" si="6"/>
        <v>12</v>
      </c>
      <c r="R16" s="65">
        <f>VLOOKUP($A16,'Return Data'!$B$7:$R$2700,16,0)</f>
        <v>9.7710000000000008</v>
      </c>
      <c r="S16" s="67">
        <f t="shared" si="7"/>
        <v>12</v>
      </c>
    </row>
    <row r="17" spans="1:19" x14ac:dyDescent="0.3">
      <c r="A17" s="82" t="s">
        <v>1452</v>
      </c>
      <c r="B17" s="64">
        <f>VLOOKUP($A17,'Return Data'!$B$7:$R$2700,3,0)</f>
        <v>44118</v>
      </c>
      <c r="C17" s="65">
        <f>VLOOKUP($A17,'Return Data'!$B$7:$R$2700,4,0)</f>
        <v>17.861599999999999</v>
      </c>
      <c r="D17" s="65">
        <f>VLOOKUP($A17,'Return Data'!$B$7:$R$2700,9,0)</f>
        <v>13.6313</v>
      </c>
      <c r="E17" s="66">
        <f t="shared" si="0"/>
        <v>20</v>
      </c>
      <c r="F17" s="65">
        <f>VLOOKUP($A17,'Return Data'!$B$7:$R$2700,10,0)</f>
        <v>1.4468000000000001</v>
      </c>
      <c r="G17" s="66">
        <f t="shared" si="1"/>
        <v>20</v>
      </c>
      <c r="H17" s="65">
        <f>VLOOKUP($A17,'Return Data'!$B$7:$R$2700,11,0)</f>
        <v>10.615600000000001</v>
      </c>
      <c r="I17" s="66">
        <f t="shared" si="2"/>
        <v>23</v>
      </c>
      <c r="J17" s="65">
        <f>VLOOKUP($A17,'Return Data'!$B$7:$R$2700,12,0)</f>
        <v>10.690200000000001</v>
      </c>
      <c r="K17" s="66">
        <f t="shared" si="3"/>
        <v>24</v>
      </c>
      <c r="L17" s="65">
        <f>VLOOKUP($A17,'Return Data'!$B$7:$R$2700,13,0)</f>
        <v>8.5426000000000002</v>
      </c>
      <c r="M17" s="66">
        <f t="shared" si="4"/>
        <v>24</v>
      </c>
      <c r="N17" s="65">
        <f>VLOOKUP($A17,'Return Data'!$B$7:$R$2700,17,0)</f>
        <v>10.4931</v>
      </c>
      <c r="O17" s="66">
        <f t="shared" si="5"/>
        <v>24</v>
      </c>
      <c r="P17" s="65">
        <f>VLOOKUP($A17,'Return Data'!$B$7:$R$2700,14,0)</f>
        <v>6.4062000000000001</v>
      </c>
      <c r="Q17" s="66">
        <f t="shared" si="6"/>
        <v>23</v>
      </c>
      <c r="R17" s="65">
        <f>VLOOKUP($A17,'Return Data'!$B$7:$R$2700,16,0)</f>
        <v>7.6479999999999997</v>
      </c>
      <c r="S17" s="67">
        <f t="shared" si="7"/>
        <v>24</v>
      </c>
    </row>
    <row r="18" spans="1:19" x14ac:dyDescent="0.3">
      <c r="A18" s="82" t="s">
        <v>1453</v>
      </c>
      <c r="B18" s="64">
        <f>VLOOKUP($A18,'Return Data'!$B$7:$R$2700,3,0)</f>
        <v>44118</v>
      </c>
      <c r="C18" s="65">
        <f>VLOOKUP($A18,'Return Data'!$B$7:$R$2700,4,0)</f>
        <v>28.844100000000001</v>
      </c>
      <c r="D18" s="65">
        <f>VLOOKUP($A18,'Return Data'!$B$7:$R$2700,9,0)</f>
        <v>24.944900000000001</v>
      </c>
      <c r="E18" s="66">
        <f t="shared" si="0"/>
        <v>1</v>
      </c>
      <c r="F18" s="65">
        <f>VLOOKUP($A18,'Return Data'!$B$7:$R$2700,10,0)</f>
        <v>3.9704000000000002</v>
      </c>
      <c r="G18" s="66">
        <f t="shared" si="1"/>
        <v>9</v>
      </c>
      <c r="H18" s="65">
        <f>VLOOKUP($A18,'Return Data'!$B$7:$R$2700,11,0)</f>
        <v>17.707699999999999</v>
      </c>
      <c r="I18" s="66">
        <f t="shared" si="2"/>
        <v>2</v>
      </c>
      <c r="J18" s="65">
        <f>VLOOKUP($A18,'Return Data'!$B$7:$R$2700,12,0)</f>
        <v>18.041899999999998</v>
      </c>
      <c r="K18" s="66">
        <f t="shared" si="3"/>
        <v>1</v>
      </c>
      <c r="L18" s="65">
        <f>VLOOKUP($A18,'Return Data'!$B$7:$R$2700,13,0)</f>
        <v>14.2561</v>
      </c>
      <c r="M18" s="66">
        <f t="shared" si="4"/>
        <v>1</v>
      </c>
      <c r="N18" s="65">
        <f>VLOOKUP($A18,'Return Data'!$B$7:$R$2700,17,0)</f>
        <v>15.9392</v>
      </c>
      <c r="O18" s="66">
        <f t="shared" si="5"/>
        <v>2</v>
      </c>
      <c r="P18" s="65">
        <f>VLOOKUP($A18,'Return Data'!$B$7:$R$2700,14,0)</f>
        <v>10.9015</v>
      </c>
      <c r="Q18" s="66">
        <f t="shared" si="6"/>
        <v>4</v>
      </c>
      <c r="R18" s="65">
        <f>VLOOKUP($A18,'Return Data'!$B$7:$R$2700,16,0)</f>
        <v>10.620200000000001</v>
      </c>
      <c r="S18" s="67">
        <f t="shared" si="7"/>
        <v>6</v>
      </c>
    </row>
    <row r="19" spans="1:19" x14ac:dyDescent="0.3">
      <c r="A19" s="82" t="s">
        <v>1456</v>
      </c>
      <c r="B19" s="64">
        <f>VLOOKUP($A19,'Return Data'!$B$7:$R$2700,3,0)</f>
        <v>44118</v>
      </c>
      <c r="C19" s="65">
        <f>VLOOKUP($A19,'Return Data'!$B$7:$R$2700,4,0)</f>
        <v>2391.7788999999998</v>
      </c>
      <c r="D19" s="65">
        <f>VLOOKUP($A19,'Return Data'!$B$7:$R$2700,9,0)</f>
        <v>11.545299999999999</v>
      </c>
      <c r="E19" s="66">
        <f t="shared" si="0"/>
        <v>21</v>
      </c>
      <c r="F19" s="65">
        <f>VLOOKUP($A19,'Return Data'!$B$7:$R$2700,10,0)</f>
        <v>0.25159999999999999</v>
      </c>
      <c r="G19" s="66">
        <f t="shared" si="1"/>
        <v>24</v>
      </c>
      <c r="H19" s="65">
        <f>VLOOKUP($A19,'Return Data'!$B$7:$R$2700,11,0)</f>
        <v>11.6716</v>
      </c>
      <c r="I19" s="66">
        <f t="shared" si="2"/>
        <v>22</v>
      </c>
      <c r="J19" s="65">
        <f>VLOOKUP($A19,'Return Data'!$B$7:$R$2700,12,0)</f>
        <v>11.064</v>
      </c>
      <c r="K19" s="66">
        <f t="shared" si="3"/>
        <v>22</v>
      </c>
      <c r="L19" s="65">
        <f>VLOOKUP($A19,'Return Data'!$B$7:$R$2700,13,0)</f>
        <v>8.6214999999999993</v>
      </c>
      <c r="M19" s="66">
        <f t="shared" si="4"/>
        <v>23</v>
      </c>
      <c r="N19" s="65">
        <f>VLOOKUP($A19,'Return Data'!$B$7:$R$2700,17,0)</f>
        <v>11.678000000000001</v>
      </c>
      <c r="O19" s="66">
        <f t="shared" si="5"/>
        <v>21</v>
      </c>
      <c r="P19" s="65">
        <f>VLOOKUP($A19,'Return Data'!$B$7:$R$2700,14,0)</f>
        <v>7.5499000000000001</v>
      </c>
      <c r="Q19" s="66">
        <f t="shared" si="6"/>
        <v>22</v>
      </c>
      <c r="R19" s="65">
        <f>VLOOKUP($A19,'Return Data'!$B$7:$R$2700,16,0)</f>
        <v>8.7424999999999997</v>
      </c>
      <c r="S19" s="67">
        <f t="shared" si="7"/>
        <v>21</v>
      </c>
    </row>
    <row r="20" spans="1:19" x14ac:dyDescent="0.3">
      <c r="A20" s="82" t="s">
        <v>1457</v>
      </c>
      <c r="B20" s="64">
        <f>VLOOKUP($A20,'Return Data'!$B$7:$R$2700,3,0)</f>
        <v>44118</v>
      </c>
      <c r="C20" s="65">
        <f>VLOOKUP($A20,'Return Data'!$B$7:$R$2700,4,0)</f>
        <v>82.776899999999998</v>
      </c>
      <c r="D20" s="65">
        <f>VLOOKUP($A20,'Return Data'!$B$7:$R$2700,9,0)</f>
        <v>15.090299999999999</v>
      </c>
      <c r="E20" s="66">
        <f t="shared" si="0"/>
        <v>19</v>
      </c>
      <c r="F20" s="65">
        <f>VLOOKUP($A20,'Return Data'!$B$7:$R$2700,10,0)</f>
        <v>3.4275000000000002</v>
      </c>
      <c r="G20" s="66">
        <f t="shared" si="1"/>
        <v>14</v>
      </c>
      <c r="H20" s="65">
        <f>VLOOKUP($A20,'Return Data'!$B$7:$R$2700,11,0)</f>
        <v>14.179500000000001</v>
      </c>
      <c r="I20" s="66">
        <f t="shared" si="2"/>
        <v>16</v>
      </c>
      <c r="J20" s="65">
        <f>VLOOKUP($A20,'Return Data'!$B$7:$R$2700,12,0)</f>
        <v>16.009899999999998</v>
      </c>
      <c r="K20" s="66">
        <f t="shared" si="3"/>
        <v>7</v>
      </c>
      <c r="L20" s="65">
        <f>VLOOKUP($A20,'Return Data'!$B$7:$R$2700,13,0)</f>
        <v>12.6905</v>
      </c>
      <c r="M20" s="66">
        <f t="shared" si="4"/>
        <v>7</v>
      </c>
      <c r="N20" s="65">
        <f>VLOOKUP($A20,'Return Data'!$B$7:$R$2700,17,0)</f>
        <v>13.711499999999999</v>
      </c>
      <c r="O20" s="66">
        <f t="shared" si="5"/>
        <v>12</v>
      </c>
      <c r="P20" s="65">
        <f>VLOOKUP($A20,'Return Data'!$B$7:$R$2700,14,0)</f>
        <v>9.5342000000000002</v>
      </c>
      <c r="Q20" s="66">
        <f t="shared" si="6"/>
        <v>9</v>
      </c>
      <c r="R20" s="65">
        <f>VLOOKUP($A20,'Return Data'!$B$7:$R$2700,16,0)</f>
        <v>9.5246999999999993</v>
      </c>
      <c r="S20" s="67">
        <f t="shared" si="7"/>
        <v>14</v>
      </c>
    </row>
    <row r="21" spans="1:19" x14ac:dyDescent="0.3">
      <c r="A21" s="82" t="s">
        <v>1459</v>
      </c>
      <c r="B21" s="64">
        <f>VLOOKUP($A21,'Return Data'!$B$7:$R$2700,3,0)</f>
        <v>44118</v>
      </c>
      <c r="C21" s="65">
        <f>VLOOKUP($A21,'Return Data'!$B$7:$R$2700,4,0)</f>
        <v>58.086300000000001</v>
      </c>
      <c r="D21" s="65">
        <f>VLOOKUP($A21,'Return Data'!$B$7:$R$2700,9,0)</f>
        <v>21.0244</v>
      </c>
      <c r="E21" s="66">
        <f t="shared" si="0"/>
        <v>5</v>
      </c>
      <c r="F21" s="65">
        <f>VLOOKUP($A21,'Return Data'!$B$7:$R$2700,10,0)</f>
        <v>4.9409000000000001</v>
      </c>
      <c r="G21" s="66">
        <f t="shared" si="1"/>
        <v>7</v>
      </c>
      <c r="H21" s="65">
        <f>VLOOKUP($A21,'Return Data'!$B$7:$R$2700,11,0)</f>
        <v>16.2135</v>
      </c>
      <c r="I21" s="66">
        <f t="shared" si="2"/>
        <v>8</v>
      </c>
      <c r="J21" s="65">
        <f>VLOOKUP($A21,'Return Data'!$B$7:$R$2700,12,0)</f>
        <v>14.539199999999999</v>
      </c>
      <c r="K21" s="66">
        <f t="shared" si="3"/>
        <v>13</v>
      </c>
      <c r="L21" s="65">
        <f>VLOOKUP($A21,'Return Data'!$B$7:$R$2700,13,0)</f>
        <v>12.1442</v>
      </c>
      <c r="M21" s="66">
        <f t="shared" si="4"/>
        <v>10</v>
      </c>
      <c r="N21" s="65">
        <f>VLOOKUP($A21,'Return Data'!$B$7:$R$2700,17,0)</f>
        <v>12.557</v>
      </c>
      <c r="O21" s="66">
        <f t="shared" si="5"/>
        <v>15</v>
      </c>
      <c r="P21" s="65">
        <f>VLOOKUP($A21,'Return Data'!$B$7:$R$2700,14,0)</f>
        <v>9.0213999999999999</v>
      </c>
      <c r="Q21" s="66">
        <f t="shared" si="6"/>
        <v>14</v>
      </c>
      <c r="R21" s="65">
        <f>VLOOKUP($A21,'Return Data'!$B$7:$R$2700,16,0)</f>
        <v>10.5395</v>
      </c>
      <c r="S21" s="67">
        <f t="shared" si="7"/>
        <v>7</v>
      </c>
    </row>
    <row r="22" spans="1:19" x14ac:dyDescent="0.3">
      <c r="A22" s="82" t="s">
        <v>1461</v>
      </c>
      <c r="B22" s="64">
        <f>VLOOKUP($A22,'Return Data'!$B$7:$R$2700,3,0)</f>
        <v>44118</v>
      </c>
      <c r="C22" s="65">
        <f>VLOOKUP($A22,'Return Data'!$B$7:$R$2700,4,0)</f>
        <v>50.717399999999998</v>
      </c>
      <c r="D22" s="65">
        <f>VLOOKUP($A22,'Return Data'!$B$7:$R$2700,9,0)</f>
        <v>19.642499999999998</v>
      </c>
      <c r="E22" s="66">
        <f t="shared" si="0"/>
        <v>10</v>
      </c>
      <c r="F22" s="65">
        <f>VLOOKUP($A22,'Return Data'!$B$7:$R$2700,10,0)</f>
        <v>3.8090000000000002</v>
      </c>
      <c r="G22" s="66">
        <f t="shared" si="1"/>
        <v>11</v>
      </c>
      <c r="H22" s="65">
        <f>VLOOKUP($A22,'Return Data'!$B$7:$R$2700,11,0)</f>
        <v>14.2858</v>
      </c>
      <c r="I22" s="66">
        <f t="shared" si="2"/>
        <v>15</v>
      </c>
      <c r="J22" s="65">
        <f>VLOOKUP($A22,'Return Data'!$B$7:$R$2700,12,0)</f>
        <v>13.999700000000001</v>
      </c>
      <c r="K22" s="66">
        <f t="shared" si="3"/>
        <v>15</v>
      </c>
      <c r="L22" s="65">
        <f>VLOOKUP($A22,'Return Data'!$B$7:$R$2700,13,0)</f>
        <v>11.1533</v>
      </c>
      <c r="M22" s="66">
        <f t="shared" si="4"/>
        <v>15</v>
      </c>
      <c r="N22" s="65">
        <f>VLOOKUP($A22,'Return Data'!$B$7:$R$2700,17,0)</f>
        <v>13.522</v>
      </c>
      <c r="O22" s="66">
        <f t="shared" si="5"/>
        <v>13</v>
      </c>
      <c r="P22" s="65">
        <f>VLOOKUP($A22,'Return Data'!$B$7:$R$2700,14,0)</f>
        <v>9.7455999999999996</v>
      </c>
      <c r="Q22" s="66">
        <f t="shared" si="6"/>
        <v>8</v>
      </c>
      <c r="R22" s="65">
        <f>VLOOKUP($A22,'Return Data'!$B$7:$R$2700,16,0)</f>
        <v>8.8772000000000002</v>
      </c>
      <c r="S22" s="67">
        <f t="shared" si="7"/>
        <v>19</v>
      </c>
    </row>
    <row r="23" spans="1:19" x14ac:dyDescent="0.3">
      <c r="A23" s="82" t="s">
        <v>1464</v>
      </c>
      <c r="B23" s="64">
        <f>VLOOKUP($A23,'Return Data'!$B$7:$R$2700,3,0)</f>
        <v>44118</v>
      </c>
      <c r="C23" s="65">
        <f>VLOOKUP($A23,'Return Data'!$B$7:$R$2700,4,0)</f>
        <v>32.544800000000002</v>
      </c>
      <c r="D23" s="65">
        <f>VLOOKUP($A23,'Return Data'!$B$7:$R$2700,9,0)</f>
        <v>16.793700000000001</v>
      </c>
      <c r="E23" s="66">
        <f t="shared" si="0"/>
        <v>15</v>
      </c>
      <c r="F23" s="65">
        <f>VLOOKUP($A23,'Return Data'!$B$7:$R$2700,10,0)</f>
        <v>3.1158000000000001</v>
      </c>
      <c r="G23" s="66">
        <f t="shared" si="1"/>
        <v>17</v>
      </c>
      <c r="H23" s="65">
        <f>VLOOKUP($A23,'Return Data'!$B$7:$R$2700,11,0)</f>
        <v>15.031599999999999</v>
      </c>
      <c r="I23" s="66">
        <f t="shared" si="2"/>
        <v>12</v>
      </c>
      <c r="J23" s="65">
        <f>VLOOKUP($A23,'Return Data'!$B$7:$R$2700,12,0)</f>
        <v>15.180400000000001</v>
      </c>
      <c r="K23" s="66">
        <f t="shared" si="3"/>
        <v>9</v>
      </c>
      <c r="L23" s="65">
        <f>VLOOKUP($A23,'Return Data'!$B$7:$R$2700,13,0)</f>
        <v>12.2082</v>
      </c>
      <c r="M23" s="66">
        <f t="shared" si="4"/>
        <v>9</v>
      </c>
      <c r="N23" s="65">
        <f>VLOOKUP($A23,'Return Data'!$B$7:$R$2700,17,0)</f>
        <v>14.6325</v>
      </c>
      <c r="O23" s="66">
        <f t="shared" si="5"/>
        <v>5</v>
      </c>
      <c r="P23" s="65">
        <f>VLOOKUP($A23,'Return Data'!$B$7:$R$2700,14,0)</f>
        <v>10.4998</v>
      </c>
      <c r="Q23" s="66">
        <f t="shared" si="6"/>
        <v>5</v>
      </c>
      <c r="R23" s="65">
        <f>VLOOKUP($A23,'Return Data'!$B$7:$R$2700,16,0)</f>
        <v>11.474</v>
      </c>
      <c r="S23" s="67">
        <f t="shared" si="7"/>
        <v>1</v>
      </c>
    </row>
    <row r="24" spans="1:19" x14ac:dyDescent="0.3">
      <c r="A24" s="82" t="s">
        <v>1466</v>
      </c>
      <c r="B24" s="64">
        <f>VLOOKUP($A24,'Return Data'!$B$7:$R$2700,3,0)</f>
        <v>44118</v>
      </c>
      <c r="C24" s="65">
        <f>VLOOKUP($A24,'Return Data'!$B$7:$R$2700,4,0)</f>
        <v>24.408300000000001</v>
      </c>
      <c r="D24" s="65">
        <f>VLOOKUP($A24,'Return Data'!$B$7:$R$2700,9,0)</f>
        <v>17.397400000000001</v>
      </c>
      <c r="E24" s="66">
        <f t="shared" si="0"/>
        <v>13</v>
      </c>
      <c r="F24" s="65">
        <f>VLOOKUP($A24,'Return Data'!$B$7:$R$2700,10,0)</f>
        <v>5.2721</v>
      </c>
      <c r="G24" s="66">
        <f t="shared" si="1"/>
        <v>4</v>
      </c>
      <c r="H24" s="65">
        <f>VLOOKUP($A24,'Return Data'!$B$7:$R$2700,11,0)</f>
        <v>13.7064</v>
      </c>
      <c r="I24" s="66">
        <f t="shared" si="2"/>
        <v>17</v>
      </c>
      <c r="J24" s="65">
        <f>VLOOKUP($A24,'Return Data'!$B$7:$R$2700,12,0)</f>
        <v>12.5412</v>
      </c>
      <c r="K24" s="66">
        <f t="shared" si="3"/>
        <v>20</v>
      </c>
      <c r="L24" s="65">
        <f>VLOOKUP($A24,'Return Data'!$B$7:$R$2700,13,0)</f>
        <v>10.1265</v>
      </c>
      <c r="M24" s="66">
        <f t="shared" si="4"/>
        <v>19</v>
      </c>
      <c r="N24" s="65">
        <f>VLOOKUP($A24,'Return Data'!$B$7:$R$2700,17,0)</f>
        <v>12.019299999999999</v>
      </c>
      <c r="O24" s="66">
        <f t="shared" si="5"/>
        <v>19</v>
      </c>
      <c r="P24" s="65">
        <f>VLOOKUP($A24,'Return Data'!$B$7:$R$2700,14,0)</f>
        <v>8.4709000000000003</v>
      </c>
      <c r="Q24" s="66">
        <f t="shared" si="6"/>
        <v>17</v>
      </c>
      <c r="R24" s="65">
        <f>VLOOKUP($A24,'Return Data'!$B$7:$R$2700,16,0)</f>
        <v>8.7702000000000009</v>
      </c>
      <c r="S24" s="67">
        <f t="shared" si="7"/>
        <v>20</v>
      </c>
    </row>
    <row r="25" spans="1:19" x14ac:dyDescent="0.3">
      <c r="A25" s="82" t="s">
        <v>1467</v>
      </c>
      <c r="B25" s="64">
        <f>VLOOKUP($A25,'Return Data'!$B$7:$R$2700,3,0)</f>
        <v>44118</v>
      </c>
      <c r="C25" s="65">
        <f>VLOOKUP($A25,'Return Data'!$B$7:$R$2700,4,0)</f>
        <v>51.4818</v>
      </c>
      <c r="D25" s="65">
        <f>VLOOKUP($A25,'Return Data'!$B$7:$R$2700,9,0)</f>
        <v>15.6791</v>
      </c>
      <c r="E25" s="66">
        <f t="shared" si="0"/>
        <v>17</v>
      </c>
      <c r="F25" s="65">
        <f>VLOOKUP($A25,'Return Data'!$B$7:$R$2700,10,0)</f>
        <v>3.5015999999999998</v>
      </c>
      <c r="G25" s="66">
        <f t="shared" si="1"/>
        <v>13</v>
      </c>
      <c r="H25" s="65">
        <f>VLOOKUP($A25,'Return Data'!$B$7:$R$2700,11,0)</f>
        <v>15.033899999999999</v>
      </c>
      <c r="I25" s="66">
        <f t="shared" si="2"/>
        <v>11</v>
      </c>
      <c r="J25" s="65">
        <f>VLOOKUP($A25,'Return Data'!$B$7:$R$2700,12,0)</f>
        <v>14.2606</v>
      </c>
      <c r="K25" s="66">
        <f t="shared" si="3"/>
        <v>14</v>
      </c>
      <c r="L25" s="65">
        <f>VLOOKUP($A25,'Return Data'!$B$7:$R$2700,13,0)</f>
        <v>12.295500000000001</v>
      </c>
      <c r="M25" s="66">
        <f t="shared" si="4"/>
        <v>8</v>
      </c>
      <c r="N25" s="65">
        <f>VLOOKUP($A25,'Return Data'!$B$7:$R$2700,17,0)</f>
        <v>14.111000000000001</v>
      </c>
      <c r="O25" s="66">
        <f t="shared" si="5"/>
        <v>8</v>
      </c>
      <c r="P25" s="65">
        <f>VLOOKUP($A25,'Return Data'!$B$7:$R$2700,14,0)</f>
        <v>9.4784000000000006</v>
      </c>
      <c r="Q25" s="66">
        <f t="shared" si="6"/>
        <v>10</v>
      </c>
      <c r="R25" s="65">
        <f>VLOOKUP($A25,'Return Data'!$B$7:$R$2700,16,0)</f>
        <v>10.826700000000001</v>
      </c>
      <c r="S25" s="67">
        <f t="shared" si="7"/>
        <v>4</v>
      </c>
    </row>
    <row r="26" spans="1:19" x14ac:dyDescent="0.3">
      <c r="A26" s="82" t="s">
        <v>1469</v>
      </c>
      <c r="B26" s="64">
        <f>VLOOKUP($A26,'Return Data'!$B$7:$R$2700,3,0)</f>
        <v>44118</v>
      </c>
      <c r="C26" s="65">
        <f>VLOOKUP($A26,'Return Data'!$B$7:$R$2700,4,0)</f>
        <v>65.840599999999995</v>
      </c>
      <c r="D26" s="65">
        <f>VLOOKUP($A26,'Return Data'!$B$7:$R$2700,9,0)</f>
        <v>9.5878999999999994</v>
      </c>
      <c r="E26" s="66">
        <f t="shared" si="0"/>
        <v>24</v>
      </c>
      <c r="F26" s="65">
        <f>VLOOKUP($A26,'Return Data'!$B$7:$R$2700,10,0)</f>
        <v>1.4126000000000001</v>
      </c>
      <c r="G26" s="66">
        <f t="shared" si="1"/>
        <v>21</v>
      </c>
      <c r="H26" s="65">
        <f>VLOOKUP($A26,'Return Data'!$B$7:$R$2700,11,0)</f>
        <v>12.385899999999999</v>
      </c>
      <c r="I26" s="66">
        <f t="shared" si="2"/>
        <v>21</v>
      </c>
      <c r="J26" s="65">
        <f>VLOOKUP($A26,'Return Data'!$B$7:$R$2700,12,0)</f>
        <v>12.668200000000001</v>
      </c>
      <c r="K26" s="66">
        <f t="shared" si="3"/>
        <v>19</v>
      </c>
      <c r="L26" s="65">
        <f>VLOOKUP($A26,'Return Data'!$B$7:$R$2700,13,0)</f>
        <v>9.4632000000000005</v>
      </c>
      <c r="M26" s="66">
        <f t="shared" si="4"/>
        <v>21</v>
      </c>
      <c r="N26" s="65">
        <f>VLOOKUP($A26,'Return Data'!$B$7:$R$2700,17,0)</f>
        <v>12.021000000000001</v>
      </c>
      <c r="O26" s="66">
        <f t="shared" si="5"/>
        <v>18</v>
      </c>
      <c r="P26" s="65">
        <f>VLOOKUP($A26,'Return Data'!$B$7:$R$2700,14,0)</f>
        <v>7.6418999999999997</v>
      </c>
      <c r="Q26" s="66">
        <f t="shared" si="6"/>
        <v>20</v>
      </c>
      <c r="R26" s="65">
        <f>VLOOKUP($A26,'Return Data'!$B$7:$R$2700,16,0)</f>
        <v>9.4783000000000008</v>
      </c>
      <c r="S26" s="67">
        <f t="shared" si="7"/>
        <v>15</v>
      </c>
    </row>
    <row r="27" spans="1:19" x14ac:dyDescent="0.3">
      <c r="A27" s="82" t="s">
        <v>1471</v>
      </c>
      <c r="B27" s="64">
        <f>VLOOKUP($A27,'Return Data'!$B$7:$R$2700,3,0)</f>
        <v>44118</v>
      </c>
      <c r="C27" s="65">
        <f>VLOOKUP($A27,'Return Data'!$B$7:$R$2700,4,0)</f>
        <v>49.868699999999997</v>
      </c>
      <c r="D27" s="65">
        <f>VLOOKUP($A27,'Return Data'!$B$7:$R$2700,9,0)</f>
        <v>10.870200000000001</v>
      </c>
      <c r="E27" s="66">
        <f t="shared" si="0"/>
        <v>23</v>
      </c>
      <c r="F27" s="65">
        <f>VLOOKUP($A27,'Return Data'!$B$7:$R$2700,10,0)</f>
        <v>0.5242</v>
      </c>
      <c r="G27" s="66">
        <f t="shared" si="1"/>
        <v>23</v>
      </c>
      <c r="H27" s="65">
        <f>VLOOKUP($A27,'Return Data'!$B$7:$R$2700,11,0)</f>
        <v>13.168100000000001</v>
      </c>
      <c r="I27" s="66">
        <f t="shared" si="2"/>
        <v>20</v>
      </c>
      <c r="J27" s="65">
        <f>VLOOKUP($A27,'Return Data'!$B$7:$R$2700,12,0)</f>
        <v>12.859400000000001</v>
      </c>
      <c r="K27" s="66">
        <f t="shared" si="3"/>
        <v>18</v>
      </c>
      <c r="L27" s="65">
        <f>VLOOKUP($A27,'Return Data'!$B$7:$R$2700,13,0)</f>
        <v>10.165800000000001</v>
      </c>
      <c r="M27" s="66">
        <f t="shared" si="4"/>
        <v>18</v>
      </c>
      <c r="N27" s="65">
        <f>VLOOKUP($A27,'Return Data'!$B$7:$R$2700,17,0)</f>
        <v>12.4879</v>
      </c>
      <c r="O27" s="66">
        <f t="shared" si="5"/>
        <v>16</v>
      </c>
      <c r="P27" s="65">
        <f>VLOOKUP($A27,'Return Data'!$B$7:$R$2700,14,0)</f>
        <v>8.6891999999999996</v>
      </c>
      <c r="Q27" s="66">
        <f t="shared" si="6"/>
        <v>15</v>
      </c>
      <c r="R27" s="65">
        <f>VLOOKUP($A27,'Return Data'!$B$7:$R$2700,16,0)</f>
        <v>9.9414999999999996</v>
      </c>
      <c r="S27" s="67">
        <f t="shared" si="7"/>
        <v>10</v>
      </c>
    </row>
    <row r="28" spans="1:19" x14ac:dyDescent="0.3">
      <c r="A28" s="82" t="s">
        <v>883</v>
      </c>
      <c r="B28" s="64">
        <f>VLOOKUP($A28,'Return Data'!$B$7:$R$2700,3,0)</f>
        <v>44118</v>
      </c>
      <c r="C28" s="65">
        <f>VLOOKUP($A28,'Return Data'!$B$7:$R$2700,4,0)</f>
        <v>17.6249</v>
      </c>
      <c r="D28" s="65">
        <f>VLOOKUP($A28,'Return Data'!$B$7:$R$2700,9,0)</f>
        <v>16.86</v>
      </c>
      <c r="E28" s="66">
        <f t="shared" si="0"/>
        <v>14</v>
      </c>
      <c r="F28" s="65">
        <f>VLOOKUP($A28,'Return Data'!$B$7:$R$2700,10,0)</f>
        <v>2.996</v>
      </c>
      <c r="G28" s="66">
        <f t="shared" si="1"/>
        <v>18</v>
      </c>
      <c r="H28" s="65">
        <f>VLOOKUP($A28,'Return Data'!$B$7:$R$2700,11,0)</f>
        <v>14.931800000000001</v>
      </c>
      <c r="I28" s="66">
        <f t="shared" si="2"/>
        <v>13</v>
      </c>
      <c r="J28" s="65">
        <f>VLOOKUP($A28,'Return Data'!$B$7:$R$2700,12,0)</f>
        <v>14.5899</v>
      </c>
      <c r="K28" s="66">
        <f t="shared" si="3"/>
        <v>12</v>
      </c>
      <c r="L28" s="65">
        <f>VLOOKUP($A28,'Return Data'!$B$7:$R$2700,13,0)</f>
        <v>11.841100000000001</v>
      </c>
      <c r="M28" s="66">
        <f t="shared" si="4"/>
        <v>13</v>
      </c>
      <c r="N28" s="65">
        <f>VLOOKUP($A28,'Return Data'!$B$7:$R$2700,17,0)</f>
        <v>13.827299999999999</v>
      </c>
      <c r="O28" s="66">
        <f t="shared" si="5"/>
        <v>10</v>
      </c>
      <c r="P28" s="65">
        <f>VLOOKUP($A28,'Return Data'!$B$7:$R$2700,14,0)</f>
        <v>8.5809999999999995</v>
      </c>
      <c r="Q28" s="66">
        <f t="shared" si="6"/>
        <v>16</v>
      </c>
      <c r="R28" s="65">
        <f>VLOOKUP($A28,'Return Data'!$B$7:$R$2700,16,0)</f>
        <v>9.8119999999999994</v>
      </c>
      <c r="S28" s="67">
        <f t="shared" si="7"/>
        <v>11</v>
      </c>
    </row>
    <row r="29" spans="1:19" x14ac:dyDescent="0.3">
      <c r="A29" s="82" t="s">
        <v>886</v>
      </c>
      <c r="B29" s="64">
        <f>VLOOKUP($A29,'Return Data'!$B$7:$R$2700,3,0)</f>
        <v>44118</v>
      </c>
      <c r="C29" s="65">
        <f>VLOOKUP($A29,'Return Data'!$B$7:$R$2700,4,0)</f>
        <v>19.1568</v>
      </c>
      <c r="D29" s="65">
        <f>VLOOKUP($A29,'Return Data'!$B$7:$R$2700,9,0)</f>
        <v>22.102399999999999</v>
      </c>
      <c r="E29" s="66">
        <f t="shared" si="0"/>
        <v>3</v>
      </c>
      <c r="F29" s="65">
        <f>VLOOKUP($A29,'Return Data'!$B$7:$R$2700,10,0)</f>
        <v>6.3075999999999999</v>
      </c>
      <c r="G29" s="66">
        <f t="shared" si="1"/>
        <v>3</v>
      </c>
      <c r="H29" s="65">
        <f>VLOOKUP($A29,'Return Data'!$B$7:$R$2700,11,0)</f>
        <v>17.7407</v>
      </c>
      <c r="I29" s="66">
        <f t="shared" si="2"/>
        <v>1</v>
      </c>
      <c r="J29" s="65">
        <f>VLOOKUP($A29,'Return Data'!$B$7:$R$2700,12,0)</f>
        <v>16.938600000000001</v>
      </c>
      <c r="K29" s="66">
        <f t="shared" si="3"/>
        <v>2</v>
      </c>
      <c r="L29" s="65">
        <f>VLOOKUP($A29,'Return Data'!$B$7:$R$2700,13,0)</f>
        <v>13.492900000000001</v>
      </c>
      <c r="M29" s="66">
        <f t="shared" si="4"/>
        <v>3</v>
      </c>
      <c r="N29" s="65">
        <f>VLOOKUP($A29,'Return Data'!$B$7:$R$2700,17,0)</f>
        <v>15.803800000000001</v>
      </c>
      <c r="O29" s="66">
        <f t="shared" si="5"/>
        <v>3</v>
      </c>
      <c r="P29" s="65">
        <f>VLOOKUP($A29,'Return Data'!$B$7:$R$2700,14,0)</f>
        <v>11.1892</v>
      </c>
      <c r="Q29" s="66">
        <f t="shared" si="6"/>
        <v>2</v>
      </c>
      <c r="R29" s="65">
        <f>VLOOKUP($A29,'Return Data'!$B$7:$R$2700,16,0)</f>
        <v>11.258800000000001</v>
      </c>
      <c r="S29" s="67">
        <f t="shared" si="7"/>
        <v>2</v>
      </c>
    </row>
    <row r="30" spans="1:19" x14ac:dyDescent="0.3">
      <c r="A30" s="82" t="s">
        <v>887</v>
      </c>
      <c r="B30" s="64">
        <f>VLOOKUP($A30,'Return Data'!$B$7:$R$2700,3,0)</f>
        <v>44118</v>
      </c>
      <c r="C30" s="65">
        <f>VLOOKUP($A30,'Return Data'!$B$7:$R$2700,4,0)</f>
        <v>35.701000000000001</v>
      </c>
      <c r="D30" s="65">
        <f>VLOOKUP($A30,'Return Data'!$B$7:$R$2700,9,0)</f>
        <v>22.880600000000001</v>
      </c>
      <c r="E30" s="66">
        <f t="shared" si="0"/>
        <v>2</v>
      </c>
      <c r="F30" s="65">
        <f>VLOOKUP($A30,'Return Data'!$B$7:$R$2700,10,0)</f>
        <v>3.5836999999999999</v>
      </c>
      <c r="G30" s="66">
        <f t="shared" si="1"/>
        <v>12</v>
      </c>
      <c r="H30" s="65">
        <f>VLOOKUP($A30,'Return Data'!$B$7:$R$2700,11,0)</f>
        <v>17.314699999999998</v>
      </c>
      <c r="I30" s="66">
        <f t="shared" si="2"/>
        <v>3</v>
      </c>
      <c r="J30" s="65">
        <f>VLOOKUP($A30,'Return Data'!$B$7:$R$2700,12,0)</f>
        <v>16.454899999999999</v>
      </c>
      <c r="K30" s="66">
        <f t="shared" si="3"/>
        <v>4</v>
      </c>
      <c r="L30" s="65">
        <f>VLOOKUP($A30,'Return Data'!$B$7:$R$2700,13,0)</f>
        <v>13.3306</v>
      </c>
      <c r="M30" s="66">
        <f t="shared" si="4"/>
        <v>4</v>
      </c>
      <c r="N30" s="65">
        <f>VLOOKUP($A30,'Return Data'!$B$7:$R$2700,17,0)</f>
        <v>16.6004</v>
      </c>
      <c r="O30" s="66">
        <f t="shared" si="5"/>
        <v>1</v>
      </c>
      <c r="P30" s="65">
        <f>VLOOKUP($A30,'Return Data'!$B$7:$R$2700,14,0)</f>
        <v>12.510999999999999</v>
      </c>
      <c r="Q30" s="66">
        <f t="shared" si="6"/>
        <v>1</v>
      </c>
      <c r="R30" s="65">
        <f>VLOOKUP($A30,'Return Data'!$B$7:$R$2700,16,0)</f>
        <v>11.100099999999999</v>
      </c>
      <c r="S30" s="67">
        <f t="shared" si="7"/>
        <v>3</v>
      </c>
    </row>
    <row r="31" spans="1:19" x14ac:dyDescent="0.3">
      <c r="A31" s="82" t="s">
        <v>890</v>
      </c>
      <c r="B31" s="64">
        <f>VLOOKUP($A31,'Return Data'!$B$7:$R$2700,3,0)</f>
        <v>44118</v>
      </c>
      <c r="C31" s="65">
        <f>VLOOKUP($A31,'Return Data'!$B$7:$R$2700,4,0)</f>
        <v>50.438499999999998</v>
      </c>
      <c r="D31" s="65">
        <f>VLOOKUP($A31,'Return Data'!$B$7:$R$2700,9,0)</f>
        <v>21.1021</v>
      </c>
      <c r="E31" s="66">
        <f t="shared" si="0"/>
        <v>4</v>
      </c>
      <c r="F31" s="65">
        <f>VLOOKUP($A31,'Return Data'!$B$7:$R$2700,10,0)</f>
        <v>5.0640999999999998</v>
      </c>
      <c r="G31" s="66">
        <f t="shared" si="1"/>
        <v>5</v>
      </c>
      <c r="H31" s="65">
        <f>VLOOKUP($A31,'Return Data'!$B$7:$R$2700,11,0)</f>
        <v>15.641</v>
      </c>
      <c r="I31" s="66">
        <f t="shared" si="2"/>
        <v>9</v>
      </c>
      <c r="J31" s="65">
        <f>VLOOKUP($A31,'Return Data'!$B$7:$R$2700,12,0)</f>
        <v>14.774100000000001</v>
      </c>
      <c r="K31" s="66">
        <f t="shared" si="3"/>
        <v>11</v>
      </c>
      <c r="L31" s="65">
        <f>VLOOKUP($A31,'Return Data'!$B$7:$R$2700,13,0)</f>
        <v>11.739699999999999</v>
      </c>
      <c r="M31" s="66">
        <f t="shared" si="4"/>
        <v>14</v>
      </c>
      <c r="N31" s="65">
        <f>VLOOKUP($A31,'Return Data'!$B$7:$R$2700,17,0)</f>
        <v>14.414</v>
      </c>
      <c r="O31" s="66">
        <f t="shared" si="5"/>
        <v>6</v>
      </c>
      <c r="P31" s="65">
        <f>VLOOKUP($A31,'Return Data'!$B$7:$R$2700,14,0)</f>
        <v>11.160500000000001</v>
      </c>
      <c r="Q31" s="66">
        <f t="shared" si="6"/>
        <v>3</v>
      </c>
      <c r="R31" s="65">
        <f>VLOOKUP($A31,'Return Data'!$B$7:$R$2700,16,0)</f>
        <v>10.771699999999999</v>
      </c>
      <c r="S31" s="67">
        <f t="shared" si="7"/>
        <v>5</v>
      </c>
    </row>
    <row r="32" spans="1:19" x14ac:dyDescent="0.3">
      <c r="A32" s="83"/>
      <c r="B32" s="84"/>
      <c r="C32" s="84"/>
      <c r="D32" s="85"/>
      <c r="E32" s="84"/>
      <c r="F32" s="85"/>
      <c r="G32" s="84"/>
      <c r="H32" s="85"/>
      <c r="I32" s="84"/>
      <c r="J32" s="85"/>
      <c r="K32" s="84"/>
      <c r="L32" s="85"/>
      <c r="M32" s="84"/>
      <c r="N32" s="85"/>
      <c r="O32" s="84"/>
      <c r="P32" s="85"/>
      <c r="Q32" s="84"/>
      <c r="R32" s="85"/>
      <c r="S32" s="86"/>
    </row>
    <row r="33" spans="1:19" x14ac:dyDescent="0.3">
      <c r="A33" s="87" t="s">
        <v>27</v>
      </c>
      <c r="B33" s="88"/>
      <c r="C33" s="88"/>
      <c r="D33" s="89">
        <f>AVERAGE(D8:D31)</f>
        <v>17.464920833333334</v>
      </c>
      <c r="E33" s="88"/>
      <c r="F33" s="89">
        <f>AVERAGE(F8:F31)</f>
        <v>3.640358333333332</v>
      </c>
      <c r="G33" s="88"/>
      <c r="H33" s="89">
        <f>AVERAGE(H8:H31)</f>
        <v>14.748262500000001</v>
      </c>
      <c r="I33" s="88"/>
      <c r="J33" s="89">
        <f>AVERAGE(J8:J31)</f>
        <v>14.326062499999999</v>
      </c>
      <c r="K33" s="88"/>
      <c r="L33" s="89">
        <f>AVERAGE(L8:L31)</f>
        <v>11.479145833333334</v>
      </c>
      <c r="M33" s="88"/>
      <c r="N33" s="89">
        <f>AVERAGE(N8:N31)</f>
        <v>13.355133333333329</v>
      </c>
      <c r="O33" s="88"/>
      <c r="P33" s="89">
        <f>AVERAGE(P8:P31)</f>
        <v>9.1804999999999986</v>
      </c>
      <c r="Q33" s="88"/>
      <c r="R33" s="89">
        <f>AVERAGE(R8:R31)</f>
        <v>9.7501458333333311</v>
      </c>
      <c r="S33" s="90"/>
    </row>
    <row r="34" spans="1:19" x14ac:dyDescent="0.3">
      <c r="A34" s="87" t="s">
        <v>28</v>
      </c>
      <c r="B34" s="88"/>
      <c r="C34" s="88"/>
      <c r="D34" s="89">
        <f>MIN(D8:D31)</f>
        <v>9.5878999999999994</v>
      </c>
      <c r="E34" s="88"/>
      <c r="F34" s="89">
        <f>MIN(F8:F31)</f>
        <v>0.25159999999999999</v>
      </c>
      <c r="G34" s="88"/>
      <c r="H34" s="89">
        <f>MIN(H8:H31)</f>
        <v>10.558400000000001</v>
      </c>
      <c r="I34" s="88"/>
      <c r="J34" s="89">
        <f>MIN(J8:J31)</f>
        <v>10.690200000000001</v>
      </c>
      <c r="K34" s="88"/>
      <c r="L34" s="89">
        <f>MIN(L8:L31)</f>
        <v>8.5426000000000002</v>
      </c>
      <c r="M34" s="88"/>
      <c r="N34" s="89">
        <f>MIN(N8:N31)</f>
        <v>10.4931</v>
      </c>
      <c r="O34" s="88"/>
      <c r="P34" s="89">
        <f>MIN(P8:P31)</f>
        <v>6.2575000000000003</v>
      </c>
      <c r="Q34" s="88"/>
      <c r="R34" s="89">
        <f>MIN(R8:R31)</f>
        <v>7.6479999999999997</v>
      </c>
      <c r="S34" s="90"/>
    </row>
    <row r="35" spans="1:19" ht="15" thickBot="1" x14ac:dyDescent="0.35">
      <c r="A35" s="91" t="s">
        <v>29</v>
      </c>
      <c r="B35" s="92"/>
      <c r="C35" s="92"/>
      <c r="D35" s="93">
        <f>MAX(D8:D31)</f>
        <v>24.944900000000001</v>
      </c>
      <c r="E35" s="92"/>
      <c r="F35" s="93">
        <f>MAX(F8:F31)</f>
        <v>7.4393000000000002</v>
      </c>
      <c r="G35" s="92"/>
      <c r="H35" s="93">
        <f>MAX(H8:H31)</f>
        <v>17.7407</v>
      </c>
      <c r="I35" s="92"/>
      <c r="J35" s="93">
        <f>MAX(J8:J31)</f>
        <v>18.041899999999998</v>
      </c>
      <c r="K35" s="92"/>
      <c r="L35" s="93">
        <f>MAX(L8:L31)</f>
        <v>14.2561</v>
      </c>
      <c r="M35" s="92"/>
      <c r="N35" s="93">
        <f>MAX(N8:N31)</f>
        <v>16.6004</v>
      </c>
      <c r="O35" s="92"/>
      <c r="P35" s="93">
        <f>MAX(P8:P31)</f>
        <v>12.510999999999999</v>
      </c>
      <c r="Q35" s="92"/>
      <c r="R35" s="93">
        <f>MAX(R8:R31)</f>
        <v>11.474</v>
      </c>
      <c r="S35" s="94"/>
    </row>
    <row r="36" spans="1:19" x14ac:dyDescent="0.3">
      <c r="A36" s="112" t="s">
        <v>434</v>
      </c>
    </row>
    <row r="37" spans="1:19" x14ac:dyDescent="0.3">
      <c r="A37" s="14" t="s">
        <v>340</v>
      </c>
    </row>
  </sheetData>
  <sheetProtection algorithmName="SHA-512" hashValue="WiatT4Izdv2qRHWk4+B1h4ufCylfCPB7JfjUsgYvYqn7XkvzVSsSWmdTyMr55VQFOmnAfiyOMUOmRV+gpLZSyA==" saltValue="jb15QRI2JFkDMbEh5UG1P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AE267F82-A3BF-4BBE-B38E-BBFB75BE52D8}"/>
  </hyperlink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F55BE-98F8-447F-8DF9-D67E24BFACB3}">
  <sheetPr codeName="Sheet50"/>
  <dimension ref="A1:S4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5.5546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8" t="s">
        <v>347</v>
      </c>
    </row>
    <row r="3" spans="1:19" ht="15" thickBot="1" x14ac:dyDescent="0.35">
      <c r="A3" s="149"/>
    </row>
    <row r="4" spans="1:19" ht="15" thickBot="1" x14ac:dyDescent="0.35"/>
    <row r="5" spans="1:19" x14ac:dyDescent="0.3">
      <c r="A5" s="29" t="s">
        <v>1687</v>
      </c>
      <c r="B5" s="146" t="s">
        <v>8</v>
      </c>
      <c r="C5" s="146" t="s">
        <v>9</v>
      </c>
      <c r="D5" s="152" t="s">
        <v>48</v>
      </c>
      <c r="E5" s="152"/>
      <c r="F5" s="152" t="s">
        <v>1</v>
      </c>
      <c r="G5" s="152"/>
      <c r="H5" s="152" t="s">
        <v>2</v>
      </c>
      <c r="I5" s="152"/>
      <c r="J5" s="152" t="s">
        <v>3</v>
      </c>
      <c r="K5" s="152"/>
      <c r="L5" s="152" t="s">
        <v>4</v>
      </c>
      <c r="M5" s="152"/>
      <c r="N5" s="152" t="s">
        <v>382</v>
      </c>
      <c r="O5" s="152"/>
      <c r="P5" s="152" t="s">
        <v>5</v>
      </c>
      <c r="Q5" s="152"/>
      <c r="R5" s="152" t="s">
        <v>46</v>
      </c>
      <c r="S5" s="155"/>
    </row>
    <row r="6" spans="1:19" x14ac:dyDescent="0.3">
      <c r="A6" s="17" t="s">
        <v>7</v>
      </c>
      <c r="B6" s="147"/>
      <c r="C6" s="147"/>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1433</v>
      </c>
      <c r="B8" s="64">
        <f>VLOOKUP($A8,'Return Data'!$B$7:$R$2700,3,0)</f>
        <v>44118</v>
      </c>
      <c r="C8" s="65">
        <f>VLOOKUP($A8,'Return Data'!$B$7:$R$2700,4,0)</f>
        <v>62.824399999999997</v>
      </c>
      <c r="D8" s="65">
        <f>VLOOKUP($A8,'Return Data'!$B$7:$R$2700,9,0)</f>
        <v>19.561399999999999</v>
      </c>
      <c r="E8" s="66">
        <f>RANK(D8,D$8:D$34,0)</f>
        <v>8</v>
      </c>
      <c r="F8" s="65">
        <f>VLOOKUP($A8,'Return Data'!$B$7:$R$2700,10,0)</f>
        <v>3.2772000000000001</v>
      </c>
      <c r="G8" s="66">
        <f>RANK(F8,F$8:F$34,0)</f>
        <v>13</v>
      </c>
      <c r="H8" s="65">
        <f>VLOOKUP($A8,'Return Data'!$B$7:$R$2700,11,0)</f>
        <v>16.256</v>
      </c>
      <c r="I8" s="66">
        <f>RANK(H8,H$8:H$34,0)</f>
        <v>5</v>
      </c>
      <c r="J8" s="65">
        <f>VLOOKUP($A8,'Return Data'!$B$7:$R$2700,12,0)</f>
        <v>14.386900000000001</v>
      </c>
      <c r="K8" s="66">
        <f>RANK(J8,J$8:J$34,0)</f>
        <v>10</v>
      </c>
      <c r="L8" s="65">
        <f>VLOOKUP($A8,'Return Data'!$B$7:$R$2700,13,0)</f>
        <v>11.3865</v>
      </c>
      <c r="M8" s="66">
        <f>RANK(L8,L$8:L$34,0)</f>
        <v>12</v>
      </c>
      <c r="N8" s="65">
        <f>VLOOKUP($A8,'Return Data'!$B$7:$R$2700,17,0)</f>
        <v>13.3101</v>
      </c>
      <c r="O8" s="66">
        <f>RANK(N8,N$8:N$34,0)</f>
        <v>11</v>
      </c>
      <c r="P8" s="65">
        <f>VLOOKUP($A8,'Return Data'!$B$7:$R$2700,14,0)</f>
        <v>8.7749000000000006</v>
      </c>
      <c r="Q8" s="66">
        <f>RANK(P8,P$8:P$34,0)</f>
        <v>12</v>
      </c>
      <c r="R8" s="65">
        <f>VLOOKUP($A8,'Return Data'!$B$7:$R$2700,16,0)</f>
        <v>9.1343999999999994</v>
      </c>
      <c r="S8" s="67">
        <f>RANK(R8,R$8:R$34,0)</f>
        <v>8</v>
      </c>
    </row>
    <row r="9" spans="1:19" x14ac:dyDescent="0.3">
      <c r="A9" s="82" t="s">
        <v>1436</v>
      </c>
      <c r="B9" s="64">
        <f>VLOOKUP($A9,'Return Data'!$B$7:$R$2700,3,0)</f>
        <v>44118</v>
      </c>
      <c r="C9" s="65">
        <f>VLOOKUP($A9,'Return Data'!$B$7:$R$2700,4,0)</f>
        <v>19.543700000000001</v>
      </c>
      <c r="D9" s="65">
        <f>VLOOKUP($A9,'Return Data'!$B$7:$R$2700,9,0)</f>
        <v>17.5242</v>
      </c>
      <c r="E9" s="66">
        <f t="shared" ref="E9:E34" si="0">RANK(D9,D$8:D$34,0)</f>
        <v>14</v>
      </c>
      <c r="F9" s="65">
        <f>VLOOKUP($A9,'Return Data'!$B$7:$R$2700,10,0)</f>
        <v>6.4259000000000004</v>
      </c>
      <c r="G9" s="66">
        <f t="shared" ref="G9:G34" si="1">RANK(F9,F$8:F$34,0)</f>
        <v>2</v>
      </c>
      <c r="H9" s="65">
        <f>VLOOKUP($A9,'Return Data'!$B$7:$R$2700,11,0)</f>
        <v>14.717000000000001</v>
      </c>
      <c r="I9" s="66">
        <f t="shared" ref="I9:I34" si="2">RANK(H9,H$8:H$34,0)</f>
        <v>10</v>
      </c>
      <c r="J9" s="65">
        <f>VLOOKUP($A9,'Return Data'!$B$7:$R$2700,12,0)</f>
        <v>15.303900000000001</v>
      </c>
      <c r="K9" s="66">
        <f t="shared" ref="K9:K34" si="3">RANK(J9,J$8:J$34,0)</f>
        <v>7</v>
      </c>
      <c r="L9" s="65">
        <f>VLOOKUP($A9,'Return Data'!$B$7:$R$2700,13,0)</f>
        <v>12.238200000000001</v>
      </c>
      <c r="M9" s="66">
        <f t="shared" ref="M9:M34" si="4">RANK(L9,L$8:L$34,0)</f>
        <v>6</v>
      </c>
      <c r="N9" s="65">
        <f>VLOOKUP($A9,'Return Data'!$B$7:$R$2700,17,0)</f>
        <v>13.8309</v>
      </c>
      <c r="O9" s="66">
        <f t="shared" ref="O9:O34" si="5">RANK(N9,N$8:N$34,0)</f>
        <v>6</v>
      </c>
      <c r="P9" s="65">
        <f>VLOOKUP($A9,'Return Data'!$B$7:$R$2700,14,0)</f>
        <v>8.8111999999999995</v>
      </c>
      <c r="Q9" s="66">
        <f t="shared" ref="Q9:Q34" si="6">RANK(P9,P$8:P$34,0)</f>
        <v>10</v>
      </c>
      <c r="R9" s="65">
        <f>VLOOKUP($A9,'Return Data'!$B$7:$R$2700,16,0)</f>
        <v>7.9763000000000002</v>
      </c>
      <c r="S9" s="67">
        <f t="shared" ref="S9:S34" si="7">RANK(R9,R$8:R$34,0)</f>
        <v>19</v>
      </c>
    </row>
    <row r="10" spans="1:19" x14ac:dyDescent="0.3">
      <c r="A10" s="82" t="s">
        <v>1437</v>
      </c>
      <c r="B10" s="64">
        <f>VLOOKUP($A10,'Return Data'!$B$7:$R$2700,3,0)</f>
        <v>44118</v>
      </c>
      <c r="C10" s="65">
        <f>VLOOKUP($A10,'Return Data'!$B$7:$R$2700,4,0)</f>
        <v>33.0456</v>
      </c>
      <c r="D10" s="65">
        <f>VLOOKUP($A10,'Return Data'!$B$7:$R$2700,9,0)</f>
        <v>15.469900000000001</v>
      </c>
      <c r="E10" s="66">
        <f t="shared" si="0"/>
        <v>19</v>
      </c>
      <c r="F10" s="65">
        <f>VLOOKUP($A10,'Return Data'!$B$7:$R$2700,10,0)</f>
        <v>2.1145999999999998</v>
      </c>
      <c r="G10" s="66">
        <f t="shared" si="1"/>
        <v>21</v>
      </c>
      <c r="H10" s="65">
        <f>VLOOKUP($A10,'Return Data'!$B$7:$R$2700,11,0)</f>
        <v>12.5184</v>
      </c>
      <c r="I10" s="66">
        <f t="shared" si="2"/>
        <v>22</v>
      </c>
      <c r="J10" s="65">
        <f>VLOOKUP($A10,'Return Data'!$B$7:$R$2700,12,0)</f>
        <v>11.6172</v>
      </c>
      <c r="K10" s="66">
        <f t="shared" si="3"/>
        <v>23</v>
      </c>
      <c r="L10" s="65">
        <f>VLOOKUP($A10,'Return Data'!$B$7:$R$2700,13,0)</f>
        <v>9.1105999999999998</v>
      </c>
      <c r="M10" s="66">
        <f t="shared" si="4"/>
        <v>22</v>
      </c>
      <c r="N10" s="65">
        <f>VLOOKUP($A10,'Return Data'!$B$7:$R$2700,17,0)</f>
        <v>11.252000000000001</v>
      </c>
      <c r="O10" s="66">
        <f t="shared" si="5"/>
        <v>20</v>
      </c>
      <c r="P10" s="65">
        <f>VLOOKUP($A10,'Return Data'!$B$7:$R$2700,14,0)</f>
        <v>7.43</v>
      </c>
      <c r="Q10" s="66">
        <f t="shared" si="6"/>
        <v>20</v>
      </c>
      <c r="R10" s="65">
        <f>VLOOKUP($A10,'Return Data'!$B$7:$R$2700,16,0)</f>
        <v>6.6444000000000001</v>
      </c>
      <c r="S10" s="67">
        <f t="shared" si="7"/>
        <v>26</v>
      </c>
    </row>
    <row r="11" spans="1:19" x14ac:dyDescent="0.3">
      <c r="A11" s="82" t="s">
        <v>1440</v>
      </c>
      <c r="B11" s="64">
        <f>VLOOKUP($A11,'Return Data'!$B$7:$R$2700,3,0)</f>
        <v>44118</v>
      </c>
      <c r="C11" s="65">
        <f>VLOOKUP($A11,'Return Data'!$B$7:$R$2700,4,0)</f>
        <v>59.670900000000003</v>
      </c>
      <c r="D11" s="65">
        <f>VLOOKUP($A11,'Return Data'!$B$7:$R$2700,9,0)</f>
        <v>16.969200000000001</v>
      </c>
      <c r="E11" s="66">
        <f t="shared" si="0"/>
        <v>15</v>
      </c>
      <c r="F11" s="65">
        <f>VLOOKUP($A11,'Return Data'!$B$7:$R$2700,10,0)</f>
        <v>2.6316000000000002</v>
      </c>
      <c r="G11" s="66">
        <f t="shared" si="1"/>
        <v>18</v>
      </c>
      <c r="H11" s="65">
        <f>VLOOKUP($A11,'Return Data'!$B$7:$R$2700,11,0)</f>
        <v>14.1564</v>
      </c>
      <c r="I11" s="66">
        <f t="shared" si="2"/>
        <v>15</v>
      </c>
      <c r="J11" s="65">
        <f>VLOOKUP($A11,'Return Data'!$B$7:$R$2700,12,0)</f>
        <v>12.225300000000001</v>
      </c>
      <c r="K11" s="66">
        <f t="shared" si="3"/>
        <v>20</v>
      </c>
      <c r="L11" s="65">
        <f>VLOOKUP($A11,'Return Data'!$B$7:$R$2700,13,0)</f>
        <v>9.6974999999999998</v>
      </c>
      <c r="M11" s="66">
        <f t="shared" si="4"/>
        <v>20</v>
      </c>
      <c r="N11" s="65">
        <f>VLOOKUP($A11,'Return Data'!$B$7:$R$2700,17,0)</f>
        <v>11.048299999999999</v>
      </c>
      <c r="O11" s="66">
        <f t="shared" si="5"/>
        <v>23</v>
      </c>
      <c r="P11" s="65">
        <f>VLOOKUP($A11,'Return Data'!$B$7:$R$2700,14,0)</f>
        <v>7.3569000000000004</v>
      </c>
      <c r="Q11" s="66">
        <f t="shared" si="6"/>
        <v>21</v>
      </c>
      <c r="R11" s="65">
        <f>VLOOKUP($A11,'Return Data'!$B$7:$R$2700,16,0)</f>
        <v>8.9635999999999996</v>
      </c>
      <c r="S11" s="67">
        <f t="shared" si="7"/>
        <v>10</v>
      </c>
    </row>
    <row r="12" spans="1:19" x14ac:dyDescent="0.3">
      <c r="A12" s="82" t="s">
        <v>1442</v>
      </c>
      <c r="B12" s="64">
        <f>VLOOKUP($A12,'Return Data'!$B$7:$R$2700,3,0)</f>
        <v>44118</v>
      </c>
      <c r="C12" s="65">
        <f>VLOOKUP($A12,'Return Data'!$B$7:$R$2700,4,0)</f>
        <v>72.853200000000001</v>
      </c>
      <c r="D12" s="65">
        <f>VLOOKUP($A12,'Return Data'!$B$7:$R$2700,9,0)</f>
        <v>19.992799999999999</v>
      </c>
      <c r="E12" s="66">
        <f t="shared" si="0"/>
        <v>6</v>
      </c>
      <c r="F12" s="65">
        <f>VLOOKUP($A12,'Return Data'!$B$7:$R$2700,10,0)</f>
        <v>4.4523000000000001</v>
      </c>
      <c r="G12" s="66">
        <f t="shared" si="1"/>
        <v>5</v>
      </c>
      <c r="H12" s="65">
        <f>VLOOKUP($A12,'Return Data'!$B$7:$R$2700,11,0)</f>
        <v>15.9899</v>
      </c>
      <c r="I12" s="66">
        <f t="shared" si="2"/>
        <v>6</v>
      </c>
      <c r="J12" s="65">
        <f>VLOOKUP($A12,'Return Data'!$B$7:$R$2700,12,0)</f>
        <v>15.9437</v>
      </c>
      <c r="K12" s="66">
        <f t="shared" si="3"/>
        <v>4</v>
      </c>
      <c r="L12" s="65">
        <f>VLOOKUP($A12,'Return Data'!$B$7:$R$2700,13,0)</f>
        <v>12.4832</v>
      </c>
      <c r="M12" s="66">
        <f t="shared" si="4"/>
        <v>5</v>
      </c>
      <c r="N12" s="65">
        <f>VLOOKUP($A12,'Return Data'!$B$7:$R$2700,17,0)</f>
        <v>14.494300000000001</v>
      </c>
      <c r="O12" s="66">
        <f t="shared" si="5"/>
        <v>4</v>
      </c>
      <c r="P12" s="65">
        <f>VLOOKUP($A12,'Return Data'!$B$7:$R$2700,14,0)</f>
        <v>9.6683000000000003</v>
      </c>
      <c r="Q12" s="66">
        <f t="shared" si="6"/>
        <v>6</v>
      </c>
      <c r="R12" s="65">
        <f>VLOOKUP($A12,'Return Data'!$B$7:$R$2700,16,0)</f>
        <v>9.891</v>
      </c>
      <c r="S12" s="67">
        <f t="shared" si="7"/>
        <v>3</v>
      </c>
    </row>
    <row r="13" spans="1:19" x14ac:dyDescent="0.3">
      <c r="A13" s="82" t="s">
        <v>1444</v>
      </c>
      <c r="B13" s="64">
        <f>VLOOKUP($A13,'Return Data'!$B$7:$R$2700,3,0)</f>
        <v>44118</v>
      </c>
      <c r="C13" s="65">
        <f>VLOOKUP($A13,'Return Data'!$B$7:$R$2700,4,0)</f>
        <v>18.605</v>
      </c>
      <c r="D13" s="65">
        <f>VLOOKUP($A13,'Return Data'!$B$7:$R$2700,9,0)</f>
        <v>19.548200000000001</v>
      </c>
      <c r="E13" s="66">
        <f t="shared" si="0"/>
        <v>9</v>
      </c>
      <c r="F13" s="65">
        <f>VLOOKUP($A13,'Return Data'!$B$7:$R$2700,10,0)</f>
        <v>6.9454000000000002</v>
      </c>
      <c r="G13" s="66">
        <f t="shared" si="1"/>
        <v>1</v>
      </c>
      <c r="H13" s="65">
        <f>VLOOKUP($A13,'Return Data'!$B$7:$R$2700,11,0)</f>
        <v>15.7149</v>
      </c>
      <c r="I13" s="66">
        <f t="shared" si="2"/>
        <v>7</v>
      </c>
      <c r="J13" s="65">
        <f>VLOOKUP($A13,'Return Data'!$B$7:$R$2700,12,0)</f>
        <v>15.7156</v>
      </c>
      <c r="K13" s="66">
        <f t="shared" si="3"/>
        <v>6</v>
      </c>
      <c r="L13" s="65">
        <f>VLOOKUP($A13,'Return Data'!$B$7:$R$2700,13,0)</f>
        <v>11.619400000000001</v>
      </c>
      <c r="M13" s="66">
        <f t="shared" si="4"/>
        <v>8</v>
      </c>
      <c r="N13" s="65">
        <f>VLOOKUP($A13,'Return Data'!$B$7:$R$2700,17,0)</f>
        <v>13.304399999999999</v>
      </c>
      <c r="O13" s="66">
        <f t="shared" si="5"/>
        <v>12</v>
      </c>
      <c r="P13" s="65">
        <f>VLOOKUP($A13,'Return Data'!$B$7:$R$2700,14,0)</f>
        <v>9.7073999999999998</v>
      </c>
      <c r="Q13" s="66">
        <f t="shared" si="6"/>
        <v>5</v>
      </c>
      <c r="R13" s="65">
        <f>VLOOKUP($A13,'Return Data'!$B$7:$R$2700,16,0)</f>
        <v>9.7530999999999999</v>
      </c>
      <c r="S13" s="67">
        <f t="shared" si="7"/>
        <v>4</v>
      </c>
    </row>
    <row r="14" spans="1:19" x14ac:dyDescent="0.3">
      <c r="A14" s="82" t="s">
        <v>1445</v>
      </c>
      <c r="B14" s="64">
        <f>VLOOKUP($A14,'Return Data'!$B$7:$R$2700,3,0)</f>
        <v>44118</v>
      </c>
      <c r="C14" s="65">
        <f>VLOOKUP($A14,'Return Data'!$B$7:$R$2700,4,0)</f>
        <v>47.093699999999998</v>
      </c>
      <c r="D14" s="65">
        <f>VLOOKUP($A14,'Return Data'!$B$7:$R$2700,9,0)</f>
        <v>10.6591</v>
      </c>
      <c r="E14" s="66">
        <f t="shared" si="0"/>
        <v>25</v>
      </c>
      <c r="F14" s="65">
        <f>VLOOKUP($A14,'Return Data'!$B$7:$R$2700,10,0)</f>
        <v>0.46639999999999998</v>
      </c>
      <c r="G14" s="66">
        <f t="shared" si="1"/>
        <v>25</v>
      </c>
      <c r="H14" s="65">
        <f>VLOOKUP($A14,'Return Data'!$B$7:$R$2700,11,0)</f>
        <v>10.029299999999999</v>
      </c>
      <c r="I14" s="66">
        <f t="shared" si="2"/>
        <v>26</v>
      </c>
      <c r="J14" s="65">
        <f>VLOOKUP($A14,'Return Data'!$B$7:$R$2700,12,0)</f>
        <v>10.2866</v>
      </c>
      <c r="K14" s="66">
        <f t="shared" si="3"/>
        <v>25</v>
      </c>
      <c r="L14" s="65">
        <f>VLOOKUP($A14,'Return Data'!$B$7:$R$2700,13,0)</f>
        <v>8.1852</v>
      </c>
      <c r="M14" s="66">
        <f t="shared" si="4"/>
        <v>25</v>
      </c>
      <c r="N14" s="65">
        <f>VLOOKUP($A14,'Return Data'!$B$7:$R$2700,17,0)</f>
        <v>10.937900000000001</v>
      </c>
      <c r="O14" s="66">
        <f t="shared" si="5"/>
        <v>24</v>
      </c>
      <c r="P14" s="65">
        <f>VLOOKUP($A14,'Return Data'!$B$7:$R$2700,14,0)</f>
        <v>5.4821999999999997</v>
      </c>
      <c r="Q14" s="66">
        <f t="shared" si="6"/>
        <v>27</v>
      </c>
      <c r="R14" s="65">
        <f>VLOOKUP($A14,'Return Data'!$B$7:$R$2700,16,0)</f>
        <v>8.5602999999999998</v>
      </c>
      <c r="S14" s="67">
        <f t="shared" si="7"/>
        <v>15</v>
      </c>
    </row>
    <row r="15" spans="1:19" x14ac:dyDescent="0.3">
      <c r="A15" s="82" t="s">
        <v>1447</v>
      </c>
      <c r="B15" s="64">
        <f>VLOOKUP($A15,'Return Data'!$B$7:$R$2700,3,0)</f>
        <v>44118</v>
      </c>
      <c r="C15" s="65">
        <f>VLOOKUP($A15,'Return Data'!$B$7:$R$2700,4,0)</f>
        <v>43.270899999999997</v>
      </c>
      <c r="D15" s="65">
        <f>VLOOKUP($A15,'Return Data'!$B$7:$R$2700,9,0)</f>
        <v>20.1569</v>
      </c>
      <c r="E15" s="66">
        <f t="shared" si="0"/>
        <v>5</v>
      </c>
      <c r="F15" s="65">
        <f>VLOOKUP($A15,'Return Data'!$B$7:$R$2700,10,0)</f>
        <v>3.6009000000000002</v>
      </c>
      <c r="G15" s="66">
        <f t="shared" si="1"/>
        <v>10</v>
      </c>
      <c r="H15" s="65">
        <f>VLOOKUP($A15,'Return Data'!$B$7:$R$2700,11,0)</f>
        <v>12.9125</v>
      </c>
      <c r="I15" s="66">
        <f t="shared" si="2"/>
        <v>19</v>
      </c>
      <c r="J15" s="65">
        <f>VLOOKUP($A15,'Return Data'!$B$7:$R$2700,12,0)</f>
        <v>12.496600000000001</v>
      </c>
      <c r="K15" s="66">
        <f t="shared" si="3"/>
        <v>19</v>
      </c>
      <c r="L15" s="65">
        <f>VLOOKUP($A15,'Return Data'!$B$7:$R$2700,13,0)</f>
        <v>10.0566</v>
      </c>
      <c r="M15" s="66">
        <f t="shared" si="4"/>
        <v>18</v>
      </c>
      <c r="N15" s="65">
        <f>VLOOKUP($A15,'Return Data'!$B$7:$R$2700,17,0)</f>
        <v>10.6008</v>
      </c>
      <c r="O15" s="66">
        <f t="shared" si="5"/>
        <v>26</v>
      </c>
      <c r="P15" s="65">
        <f>VLOOKUP($A15,'Return Data'!$B$7:$R$2700,14,0)</f>
        <v>7.1976000000000004</v>
      </c>
      <c r="Q15" s="66">
        <f t="shared" si="6"/>
        <v>22</v>
      </c>
      <c r="R15" s="65">
        <f>VLOOKUP($A15,'Return Data'!$B$7:$R$2700,16,0)</f>
        <v>7.9130000000000003</v>
      </c>
      <c r="S15" s="67">
        <f t="shared" si="7"/>
        <v>20</v>
      </c>
    </row>
    <row r="16" spans="1:19" x14ac:dyDescent="0.3">
      <c r="A16" s="82" t="s">
        <v>1449</v>
      </c>
      <c r="B16" s="64">
        <f>VLOOKUP($A16,'Return Data'!$B$7:$R$2700,3,0)</f>
        <v>44118</v>
      </c>
      <c r="C16" s="65">
        <f>VLOOKUP($A16,'Return Data'!$B$7:$R$2700,4,0)</f>
        <v>76.772499999999994</v>
      </c>
      <c r="D16" s="65">
        <f>VLOOKUP($A16,'Return Data'!$B$7:$R$2700,9,0)</f>
        <v>14.8346</v>
      </c>
      <c r="E16" s="66">
        <f t="shared" si="0"/>
        <v>21</v>
      </c>
      <c r="F16" s="65">
        <f>VLOOKUP($A16,'Return Data'!$B$7:$R$2700,10,0)</f>
        <v>2.6757</v>
      </c>
      <c r="G16" s="66">
        <f t="shared" si="1"/>
        <v>17</v>
      </c>
      <c r="H16" s="65">
        <f>VLOOKUP($A16,'Return Data'!$B$7:$R$2700,11,0)</f>
        <v>16.685300000000002</v>
      </c>
      <c r="I16" s="66">
        <f t="shared" si="2"/>
        <v>4</v>
      </c>
      <c r="J16" s="65">
        <f>VLOOKUP($A16,'Return Data'!$B$7:$R$2700,12,0)</f>
        <v>15.7964</v>
      </c>
      <c r="K16" s="66">
        <f t="shared" si="3"/>
        <v>5</v>
      </c>
      <c r="L16" s="65">
        <f>VLOOKUP($A16,'Return Data'!$B$7:$R$2700,13,0)</f>
        <v>13.145</v>
      </c>
      <c r="M16" s="66">
        <f t="shared" si="4"/>
        <v>4</v>
      </c>
      <c r="N16" s="65">
        <f>VLOOKUP($A16,'Return Data'!$B$7:$R$2700,17,0)</f>
        <v>12.2498</v>
      </c>
      <c r="O16" s="66">
        <f t="shared" si="5"/>
        <v>16</v>
      </c>
      <c r="P16" s="65">
        <f>VLOOKUP($A16,'Return Data'!$B$7:$R$2700,14,0)</f>
        <v>8.8013999999999992</v>
      </c>
      <c r="Q16" s="66">
        <f t="shared" si="6"/>
        <v>11</v>
      </c>
      <c r="R16" s="65">
        <f>VLOOKUP($A16,'Return Data'!$B$7:$R$2700,16,0)</f>
        <v>10.1069</v>
      </c>
      <c r="S16" s="67">
        <f t="shared" si="7"/>
        <v>2</v>
      </c>
    </row>
    <row r="17" spans="1:19" x14ac:dyDescent="0.3">
      <c r="A17" s="82" t="s">
        <v>1451</v>
      </c>
      <c r="B17" s="64">
        <f>VLOOKUP($A17,'Return Data'!$B$7:$R$2700,3,0)</f>
        <v>44118</v>
      </c>
      <c r="C17" s="65">
        <f>VLOOKUP($A17,'Return Data'!$B$7:$R$2700,4,0)</f>
        <v>16.9529</v>
      </c>
      <c r="D17" s="65">
        <f>VLOOKUP($A17,'Return Data'!$B$7:$R$2700,9,0)</f>
        <v>12.770899999999999</v>
      </c>
      <c r="E17" s="66">
        <f t="shared" si="0"/>
        <v>23</v>
      </c>
      <c r="F17" s="65">
        <f>VLOOKUP($A17,'Return Data'!$B$7:$R$2700,10,0)</f>
        <v>0.59060000000000001</v>
      </c>
      <c r="G17" s="66">
        <f t="shared" si="1"/>
        <v>24</v>
      </c>
      <c r="H17" s="65">
        <f>VLOOKUP($A17,'Return Data'!$B$7:$R$2700,11,0)</f>
        <v>9.6829000000000001</v>
      </c>
      <c r="I17" s="66">
        <f t="shared" si="2"/>
        <v>27</v>
      </c>
      <c r="J17" s="65">
        <f>VLOOKUP($A17,'Return Data'!$B$7:$R$2700,12,0)</f>
        <v>9.7139000000000006</v>
      </c>
      <c r="K17" s="66">
        <f t="shared" si="3"/>
        <v>27</v>
      </c>
      <c r="L17" s="65">
        <f>VLOOKUP($A17,'Return Data'!$B$7:$R$2700,13,0)</f>
        <v>7.5526</v>
      </c>
      <c r="M17" s="66">
        <f t="shared" si="4"/>
        <v>27</v>
      </c>
      <c r="N17" s="65">
        <f>VLOOKUP($A17,'Return Data'!$B$7:$R$2700,17,0)</f>
        <v>9.6150000000000002</v>
      </c>
      <c r="O17" s="66">
        <f t="shared" si="5"/>
        <v>27</v>
      </c>
      <c r="P17" s="65">
        <f>VLOOKUP($A17,'Return Data'!$B$7:$R$2700,14,0)</f>
        <v>5.5045999999999999</v>
      </c>
      <c r="Q17" s="66">
        <f t="shared" si="6"/>
        <v>26</v>
      </c>
      <c r="R17" s="65">
        <f>VLOOKUP($A17,'Return Data'!$B$7:$R$2700,16,0)</f>
        <v>6.9837999999999996</v>
      </c>
      <c r="S17" s="67">
        <f t="shared" si="7"/>
        <v>25</v>
      </c>
    </row>
    <row r="18" spans="1:19" x14ac:dyDescent="0.3">
      <c r="A18" s="82" t="s">
        <v>1454</v>
      </c>
      <c r="B18" s="64">
        <f>VLOOKUP($A18,'Return Data'!$B$7:$R$2700,3,0)</f>
        <v>44118</v>
      </c>
      <c r="C18" s="65">
        <f>VLOOKUP($A18,'Return Data'!$B$7:$R$2700,4,0)</f>
        <v>27.477699999999999</v>
      </c>
      <c r="D18" s="65">
        <f>VLOOKUP($A18,'Return Data'!$B$7:$R$2700,9,0)</f>
        <v>24.311299999999999</v>
      </c>
      <c r="E18" s="66">
        <f t="shared" si="0"/>
        <v>1</v>
      </c>
      <c r="F18" s="65">
        <f>VLOOKUP($A18,'Return Data'!$B$7:$R$2700,10,0)</f>
        <v>3.3445</v>
      </c>
      <c r="G18" s="66">
        <f t="shared" si="1"/>
        <v>12</v>
      </c>
      <c r="H18" s="65">
        <f>VLOOKUP($A18,'Return Data'!$B$7:$R$2700,11,0)</f>
        <v>17.038900000000002</v>
      </c>
      <c r="I18" s="66">
        <f t="shared" si="2"/>
        <v>3</v>
      </c>
      <c r="J18" s="65">
        <f>VLOOKUP($A18,'Return Data'!$B$7:$R$2700,12,0)</f>
        <v>17.3506</v>
      </c>
      <c r="K18" s="66">
        <f t="shared" si="3"/>
        <v>1</v>
      </c>
      <c r="L18" s="65">
        <f>VLOOKUP($A18,'Return Data'!$B$7:$R$2700,13,0)</f>
        <v>13.567600000000001</v>
      </c>
      <c r="M18" s="66">
        <f t="shared" si="4"/>
        <v>1</v>
      </c>
      <c r="N18" s="65">
        <f>VLOOKUP($A18,'Return Data'!$B$7:$R$2700,17,0)</f>
        <v>15.2737</v>
      </c>
      <c r="O18" s="66">
        <f t="shared" si="5"/>
        <v>3</v>
      </c>
      <c r="P18" s="65">
        <f>VLOOKUP($A18,'Return Data'!$B$7:$R$2700,14,0)</f>
        <v>10.2475</v>
      </c>
      <c r="Q18" s="66">
        <f t="shared" si="6"/>
        <v>4</v>
      </c>
      <c r="R18" s="65">
        <f>VLOOKUP($A18,'Return Data'!$B$7:$R$2700,16,0)</f>
        <v>8.8956</v>
      </c>
      <c r="S18" s="67">
        <f t="shared" si="7"/>
        <v>11</v>
      </c>
    </row>
    <row r="19" spans="1:19" x14ac:dyDescent="0.3">
      <c r="A19" s="82" t="s">
        <v>1455</v>
      </c>
      <c r="B19" s="64">
        <f>VLOOKUP($A19,'Return Data'!$B$7:$R$2700,3,0)</f>
        <v>44118</v>
      </c>
      <c r="C19" s="65">
        <f>VLOOKUP($A19,'Return Data'!$B$7:$R$2700,4,0)</f>
        <v>2241.8321000000001</v>
      </c>
      <c r="D19" s="65">
        <f>VLOOKUP($A19,'Return Data'!$B$7:$R$2700,9,0)</f>
        <v>10.768700000000001</v>
      </c>
      <c r="E19" s="66">
        <f t="shared" si="0"/>
        <v>24</v>
      </c>
      <c r="F19" s="65">
        <f>VLOOKUP($A19,'Return Data'!$B$7:$R$2700,10,0)</f>
        <v>-0.51790000000000003</v>
      </c>
      <c r="G19" s="66">
        <f t="shared" si="1"/>
        <v>27</v>
      </c>
      <c r="H19" s="65">
        <f>VLOOKUP($A19,'Return Data'!$B$7:$R$2700,11,0)</f>
        <v>10.7919</v>
      </c>
      <c r="I19" s="66">
        <f t="shared" si="2"/>
        <v>24</v>
      </c>
      <c r="J19" s="65">
        <f>VLOOKUP($A19,'Return Data'!$B$7:$R$2700,12,0)</f>
        <v>10.1313</v>
      </c>
      <c r="K19" s="66">
        <f t="shared" si="3"/>
        <v>26</v>
      </c>
      <c r="L19" s="65">
        <f>VLOOKUP($A19,'Return Data'!$B$7:$R$2700,13,0)</f>
        <v>7.7179000000000002</v>
      </c>
      <c r="M19" s="66">
        <f t="shared" si="4"/>
        <v>26</v>
      </c>
      <c r="N19" s="65">
        <f>VLOOKUP($A19,'Return Data'!$B$7:$R$2700,17,0)</f>
        <v>10.797700000000001</v>
      </c>
      <c r="O19" s="66">
        <f t="shared" si="5"/>
        <v>25</v>
      </c>
      <c r="P19" s="65">
        <f>VLOOKUP($A19,'Return Data'!$B$7:$R$2700,14,0)</f>
        <v>6.7168000000000001</v>
      </c>
      <c r="Q19" s="66">
        <f t="shared" si="6"/>
        <v>24</v>
      </c>
      <c r="R19" s="65">
        <f>VLOOKUP($A19,'Return Data'!$B$7:$R$2700,16,0)</f>
        <v>6.5696000000000003</v>
      </c>
      <c r="S19" s="67">
        <f t="shared" si="7"/>
        <v>27</v>
      </c>
    </row>
    <row r="20" spans="1:19" x14ac:dyDescent="0.3">
      <c r="A20" s="82" t="s">
        <v>1458</v>
      </c>
      <c r="B20" s="64">
        <f>VLOOKUP($A20,'Return Data'!$B$7:$R$2700,3,0)</f>
        <v>44118</v>
      </c>
      <c r="C20" s="65">
        <f>VLOOKUP($A20,'Return Data'!$B$7:$R$2700,4,0)</f>
        <v>74.788399999999996</v>
      </c>
      <c r="D20" s="65">
        <f>VLOOKUP($A20,'Return Data'!$B$7:$R$2700,9,0)</f>
        <v>14.0618</v>
      </c>
      <c r="E20" s="66">
        <f t="shared" si="0"/>
        <v>22</v>
      </c>
      <c r="F20" s="65">
        <f>VLOOKUP($A20,'Return Data'!$B$7:$R$2700,10,0)</f>
        <v>2.4054000000000002</v>
      </c>
      <c r="G20" s="66">
        <f t="shared" si="1"/>
        <v>19</v>
      </c>
      <c r="H20" s="65">
        <f>VLOOKUP($A20,'Return Data'!$B$7:$R$2700,11,0)</f>
        <v>13.0998</v>
      </c>
      <c r="I20" s="66">
        <f t="shared" si="2"/>
        <v>18</v>
      </c>
      <c r="J20" s="65">
        <f>VLOOKUP($A20,'Return Data'!$B$7:$R$2700,12,0)</f>
        <v>14.8833</v>
      </c>
      <c r="K20" s="66">
        <f t="shared" si="3"/>
        <v>8</v>
      </c>
      <c r="L20" s="65">
        <f>VLOOKUP($A20,'Return Data'!$B$7:$R$2700,13,0)</f>
        <v>11.5595</v>
      </c>
      <c r="M20" s="66">
        <f t="shared" si="4"/>
        <v>10</v>
      </c>
      <c r="N20" s="65">
        <f>VLOOKUP($A20,'Return Data'!$B$7:$R$2700,17,0)</f>
        <v>12.5578</v>
      </c>
      <c r="O20" s="66">
        <f t="shared" si="5"/>
        <v>15</v>
      </c>
      <c r="P20" s="65">
        <f>VLOOKUP($A20,'Return Data'!$B$7:$R$2700,14,0)</f>
        <v>8.4215</v>
      </c>
      <c r="Q20" s="66">
        <f t="shared" si="6"/>
        <v>15</v>
      </c>
      <c r="R20" s="65">
        <f>VLOOKUP($A20,'Return Data'!$B$7:$R$2700,16,0)</f>
        <v>9.6652000000000005</v>
      </c>
      <c r="S20" s="67">
        <f t="shared" si="7"/>
        <v>5</v>
      </c>
    </row>
    <row r="21" spans="1:19" x14ac:dyDescent="0.3">
      <c r="A21" s="82" t="s">
        <v>1460</v>
      </c>
      <c r="B21" s="64">
        <f>VLOOKUP($A21,'Return Data'!$B$7:$R$2700,3,0)</f>
        <v>44118</v>
      </c>
      <c r="C21" s="65">
        <f>VLOOKUP($A21,'Return Data'!$B$7:$R$2700,4,0)</f>
        <v>53.617100000000001</v>
      </c>
      <c r="D21" s="65">
        <f>VLOOKUP($A21,'Return Data'!$B$7:$R$2700,9,0)</f>
        <v>19.8752</v>
      </c>
      <c r="E21" s="66">
        <f t="shared" si="0"/>
        <v>7</v>
      </c>
      <c r="F21" s="65">
        <f>VLOOKUP($A21,'Return Data'!$B$7:$R$2700,10,0)</f>
        <v>3.7911000000000001</v>
      </c>
      <c r="G21" s="66">
        <f t="shared" si="1"/>
        <v>9</v>
      </c>
      <c r="H21" s="65">
        <f>VLOOKUP($A21,'Return Data'!$B$7:$R$2700,11,0)</f>
        <v>14.950699999999999</v>
      </c>
      <c r="I21" s="66">
        <f t="shared" si="2"/>
        <v>9</v>
      </c>
      <c r="J21" s="65">
        <f>VLOOKUP($A21,'Return Data'!$B$7:$R$2700,12,0)</f>
        <v>13.2182</v>
      </c>
      <c r="K21" s="66">
        <f t="shared" si="3"/>
        <v>16</v>
      </c>
      <c r="L21" s="65">
        <f>VLOOKUP($A21,'Return Data'!$B$7:$R$2700,13,0)</f>
        <v>10.7956</v>
      </c>
      <c r="M21" s="66">
        <f t="shared" si="4"/>
        <v>14</v>
      </c>
      <c r="N21" s="65">
        <f>VLOOKUP($A21,'Return Data'!$B$7:$R$2700,17,0)</f>
        <v>11.1982</v>
      </c>
      <c r="O21" s="66">
        <f t="shared" si="5"/>
        <v>21</v>
      </c>
      <c r="P21" s="65">
        <f>VLOOKUP($A21,'Return Data'!$B$7:$R$2700,14,0)</f>
        <v>7.6269</v>
      </c>
      <c r="Q21" s="66">
        <f t="shared" si="6"/>
        <v>19</v>
      </c>
      <c r="R21" s="65">
        <f>VLOOKUP($A21,'Return Data'!$B$7:$R$2700,16,0)</f>
        <v>8.5109999999999992</v>
      </c>
      <c r="S21" s="67">
        <f t="shared" si="7"/>
        <v>16</v>
      </c>
    </row>
    <row r="22" spans="1:19" x14ac:dyDescent="0.3">
      <c r="A22" s="82" t="s">
        <v>1462</v>
      </c>
      <c r="B22" s="64">
        <f>VLOOKUP($A22,'Return Data'!$B$7:$R$2700,3,0)</f>
        <v>44118</v>
      </c>
      <c r="C22" s="65">
        <f>VLOOKUP($A22,'Return Data'!$B$7:$R$2700,4,0)</f>
        <v>47.624899999999997</v>
      </c>
      <c r="D22" s="65">
        <f>VLOOKUP($A22,'Return Data'!$B$7:$R$2700,9,0)</f>
        <v>18.910499999999999</v>
      </c>
      <c r="E22" s="66">
        <f t="shared" si="0"/>
        <v>10</v>
      </c>
      <c r="F22" s="65">
        <f>VLOOKUP($A22,'Return Data'!$B$7:$R$2700,10,0)</f>
        <v>3.0827</v>
      </c>
      <c r="G22" s="66">
        <f t="shared" si="1"/>
        <v>14</v>
      </c>
      <c r="H22" s="65">
        <f>VLOOKUP($A22,'Return Data'!$B$7:$R$2700,11,0)</f>
        <v>13.4236</v>
      </c>
      <c r="I22" s="66">
        <f t="shared" si="2"/>
        <v>17</v>
      </c>
      <c r="J22" s="65">
        <f>VLOOKUP($A22,'Return Data'!$B$7:$R$2700,12,0)</f>
        <v>13.075699999999999</v>
      </c>
      <c r="K22" s="66">
        <f t="shared" si="3"/>
        <v>17</v>
      </c>
      <c r="L22" s="65">
        <f>VLOOKUP($A22,'Return Data'!$B$7:$R$2700,13,0)</f>
        <v>10.4472</v>
      </c>
      <c r="M22" s="66">
        <f t="shared" si="4"/>
        <v>17</v>
      </c>
      <c r="N22" s="65">
        <f>VLOOKUP($A22,'Return Data'!$B$7:$R$2700,17,0)</f>
        <v>12.6435</v>
      </c>
      <c r="O22" s="66">
        <f t="shared" si="5"/>
        <v>14</v>
      </c>
      <c r="P22" s="65">
        <f>VLOOKUP($A22,'Return Data'!$B$7:$R$2700,14,0)</f>
        <v>8.8453999999999997</v>
      </c>
      <c r="Q22" s="66">
        <f t="shared" si="6"/>
        <v>9</v>
      </c>
      <c r="R22" s="65">
        <f>VLOOKUP($A22,'Return Data'!$B$7:$R$2700,16,0)</f>
        <v>7.7573999999999996</v>
      </c>
      <c r="S22" s="67">
        <f t="shared" si="7"/>
        <v>21</v>
      </c>
    </row>
    <row r="23" spans="1:19" x14ac:dyDescent="0.3">
      <c r="A23" s="82" t="s">
        <v>1463</v>
      </c>
      <c r="B23" s="64">
        <f>VLOOKUP($A23,'Return Data'!$B$7:$R$2700,3,0)</f>
        <v>44118</v>
      </c>
      <c r="C23" s="65">
        <f>VLOOKUP($A23,'Return Data'!$B$7:$R$2700,4,0)</f>
        <v>29.997900000000001</v>
      </c>
      <c r="D23" s="65">
        <f>VLOOKUP($A23,'Return Data'!$B$7:$R$2700,9,0)</f>
        <v>15.809699999999999</v>
      </c>
      <c r="E23" s="66">
        <f t="shared" si="0"/>
        <v>18</v>
      </c>
      <c r="F23" s="65">
        <f>VLOOKUP($A23,'Return Data'!$B$7:$R$2700,10,0)</f>
        <v>2.1408</v>
      </c>
      <c r="G23" s="66">
        <f t="shared" si="1"/>
        <v>20</v>
      </c>
      <c r="H23" s="65">
        <f>VLOOKUP($A23,'Return Data'!$B$7:$R$2700,11,0)</f>
        <v>13.989000000000001</v>
      </c>
      <c r="I23" s="66">
        <f t="shared" si="2"/>
        <v>16</v>
      </c>
      <c r="J23" s="65">
        <f>VLOOKUP($A23,'Return Data'!$B$7:$R$2700,12,0)</f>
        <v>14.1252</v>
      </c>
      <c r="K23" s="66">
        <f t="shared" si="3"/>
        <v>12</v>
      </c>
      <c r="L23" s="65">
        <f>VLOOKUP($A23,'Return Data'!$B$7:$R$2700,13,0)</f>
        <v>11.1617</v>
      </c>
      <c r="M23" s="66">
        <f t="shared" si="4"/>
        <v>13</v>
      </c>
      <c r="N23" s="65">
        <f>VLOOKUP($A23,'Return Data'!$B$7:$R$2700,17,0)</f>
        <v>13.5822</v>
      </c>
      <c r="O23" s="66">
        <f t="shared" si="5"/>
        <v>8</v>
      </c>
      <c r="P23" s="65">
        <f>VLOOKUP($A23,'Return Data'!$B$7:$R$2700,14,0)</f>
        <v>9.4476999999999993</v>
      </c>
      <c r="Q23" s="66">
        <f t="shared" si="6"/>
        <v>7</v>
      </c>
      <c r="R23" s="65">
        <f>VLOOKUP($A23,'Return Data'!$B$7:$R$2700,16,0)</f>
        <v>9.4601000000000006</v>
      </c>
      <c r="S23" s="67">
        <f t="shared" si="7"/>
        <v>7</v>
      </c>
    </row>
    <row r="24" spans="1:19" x14ac:dyDescent="0.3">
      <c r="A24" s="82" t="s">
        <v>1465</v>
      </c>
      <c r="B24" s="64">
        <f>VLOOKUP($A24,'Return Data'!$B$7:$R$2700,3,0)</f>
        <v>44118</v>
      </c>
      <c r="C24" s="65">
        <f>VLOOKUP($A24,'Return Data'!$B$7:$R$2700,4,0)</f>
        <v>23.7059</v>
      </c>
      <c r="D24" s="65">
        <f>VLOOKUP($A24,'Return Data'!$B$7:$R$2700,9,0)</f>
        <v>16.073599999999999</v>
      </c>
      <c r="E24" s="66">
        <f t="shared" si="0"/>
        <v>17</v>
      </c>
      <c r="F24" s="65">
        <f>VLOOKUP($A24,'Return Data'!$B$7:$R$2700,10,0)</f>
        <v>3.9245000000000001</v>
      </c>
      <c r="G24" s="66">
        <f t="shared" si="1"/>
        <v>6</v>
      </c>
      <c r="H24" s="65">
        <f>VLOOKUP($A24,'Return Data'!$B$7:$R$2700,11,0)</f>
        <v>12.711600000000001</v>
      </c>
      <c r="I24" s="66">
        <f t="shared" si="2"/>
        <v>21</v>
      </c>
      <c r="J24" s="65">
        <f>VLOOKUP($A24,'Return Data'!$B$7:$R$2700,12,0)</f>
        <v>11.710100000000001</v>
      </c>
      <c r="K24" s="66">
        <f t="shared" si="3"/>
        <v>22</v>
      </c>
      <c r="L24" s="65">
        <f>VLOOKUP($A24,'Return Data'!$B$7:$R$2700,13,0)</f>
        <v>9.3521999999999998</v>
      </c>
      <c r="M24" s="66">
        <f t="shared" si="4"/>
        <v>21</v>
      </c>
      <c r="N24" s="65">
        <f>VLOOKUP($A24,'Return Data'!$B$7:$R$2700,17,0)</f>
        <v>11.328799999999999</v>
      </c>
      <c r="O24" s="66">
        <f t="shared" si="5"/>
        <v>19</v>
      </c>
      <c r="P24" s="65">
        <f>VLOOKUP($A24,'Return Data'!$B$7:$R$2700,14,0)</f>
        <v>7.8262999999999998</v>
      </c>
      <c r="Q24" s="66">
        <f t="shared" si="6"/>
        <v>18</v>
      </c>
      <c r="R24" s="65">
        <f>VLOOKUP($A24,'Return Data'!$B$7:$R$2700,16,0)</f>
        <v>7.4755000000000003</v>
      </c>
      <c r="S24" s="67">
        <f t="shared" si="7"/>
        <v>23</v>
      </c>
    </row>
    <row r="25" spans="1:19" x14ac:dyDescent="0.3">
      <c r="A25" s="82" t="s">
        <v>1468</v>
      </c>
      <c r="B25" s="64">
        <f>VLOOKUP($A25,'Return Data'!$B$7:$R$2700,3,0)</f>
        <v>44118</v>
      </c>
      <c r="C25" s="65">
        <f>VLOOKUP($A25,'Return Data'!$B$7:$R$2700,4,0)</f>
        <v>49.723100000000002</v>
      </c>
      <c r="D25" s="65">
        <f>VLOOKUP($A25,'Return Data'!$B$7:$R$2700,9,0)</f>
        <v>15.194100000000001</v>
      </c>
      <c r="E25" s="66">
        <f t="shared" si="0"/>
        <v>20</v>
      </c>
      <c r="F25" s="65">
        <f>VLOOKUP($A25,'Return Data'!$B$7:$R$2700,10,0)</f>
        <v>3.0327000000000002</v>
      </c>
      <c r="G25" s="66">
        <f t="shared" si="1"/>
        <v>15</v>
      </c>
      <c r="H25" s="65">
        <f>VLOOKUP($A25,'Return Data'!$B$7:$R$2700,11,0)</f>
        <v>14.541</v>
      </c>
      <c r="I25" s="66">
        <f t="shared" si="2"/>
        <v>12</v>
      </c>
      <c r="J25" s="65">
        <f>VLOOKUP($A25,'Return Data'!$B$7:$R$2700,12,0)</f>
        <v>13.7582</v>
      </c>
      <c r="K25" s="66">
        <f t="shared" si="3"/>
        <v>13</v>
      </c>
      <c r="L25" s="65">
        <f>VLOOKUP($A25,'Return Data'!$B$7:$R$2700,13,0)</f>
        <v>11.787699999999999</v>
      </c>
      <c r="M25" s="66">
        <f t="shared" si="4"/>
        <v>7</v>
      </c>
      <c r="N25" s="65">
        <f>VLOOKUP($A25,'Return Data'!$B$7:$R$2700,17,0)</f>
        <v>13.589399999999999</v>
      </c>
      <c r="O25" s="66">
        <f t="shared" si="5"/>
        <v>7</v>
      </c>
      <c r="P25" s="65">
        <f>VLOOKUP($A25,'Return Data'!$B$7:$R$2700,14,0)</f>
        <v>8.9129000000000005</v>
      </c>
      <c r="Q25" s="66">
        <f t="shared" si="6"/>
        <v>8</v>
      </c>
      <c r="R25" s="65">
        <f>VLOOKUP($A25,'Return Data'!$B$7:$R$2700,16,0)</f>
        <v>8.4277999999999995</v>
      </c>
      <c r="S25" s="67">
        <f t="shared" si="7"/>
        <v>17</v>
      </c>
    </row>
    <row r="26" spans="1:19" x14ac:dyDescent="0.3">
      <c r="A26" s="82" t="s">
        <v>1470</v>
      </c>
      <c r="B26" s="64">
        <f>VLOOKUP($A26,'Return Data'!$B$7:$R$2700,3,0)</f>
        <v>44118</v>
      </c>
      <c r="C26" s="65">
        <f>VLOOKUP($A26,'Return Data'!$B$7:$R$2700,4,0)</f>
        <v>61.491500000000002</v>
      </c>
      <c r="D26" s="65">
        <f>VLOOKUP($A26,'Return Data'!$B$7:$R$2700,9,0)</f>
        <v>8.8810000000000002</v>
      </c>
      <c r="E26" s="66">
        <f t="shared" si="0"/>
        <v>27</v>
      </c>
      <c r="F26" s="65">
        <f>VLOOKUP($A26,'Return Data'!$B$7:$R$2700,10,0)</f>
        <v>0.7097</v>
      </c>
      <c r="G26" s="66">
        <f t="shared" si="1"/>
        <v>23</v>
      </c>
      <c r="H26" s="65">
        <f>VLOOKUP($A26,'Return Data'!$B$7:$R$2700,11,0)</f>
        <v>11.6327</v>
      </c>
      <c r="I26" s="66">
        <f t="shared" si="2"/>
        <v>23</v>
      </c>
      <c r="J26" s="65">
        <f>VLOOKUP($A26,'Return Data'!$B$7:$R$2700,12,0)</f>
        <v>11.9122</v>
      </c>
      <c r="K26" s="66">
        <f t="shared" si="3"/>
        <v>21</v>
      </c>
      <c r="L26" s="65">
        <f>VLOOKUP($A26,'Return Data'!$B$7:$R$2700,13,0)</f>
        <v>8.7186000000000003</v>
      </c>
      <c r="M26" s="66">
        <f t="shared" si="4"/>
        <v>23</v>
      </c>
      <c r="N26" s="65">
        <f>VLOOKUP($A26,'Return Data'!$B$7:$R$2700,17,0)</f>
        <v>11.170999999999999</v>
      </c>
      <c r="O26" s="66">
        <f t="shared" si="5"/>
        <v>22</v>
      </c>
      <c r="P26" s="65">
        <f>VLOOKUP($A26,'Return Data'!$B$7:$R$2700,14,0)</f>
        <v>6.6757</v>
      </c>
      <c r="Q26" s="66">
        <f t="shared" si="6"/>
        <v>25</v>
      </c>
      <c r="R26" s="65">
        <f>VLOOKUP($A26,'Return Data'!$B$7:$R$2700,16,0)</f>
        <v>8.9779</v>
      </c>
      <c r="S26" s="67">
        <f t="shared" si="7"/>
        <v>9</v>
      </c>
    </row>
    <row r="27" spans="1:19" x14ac:dyDescent="0.3">
      <c r="A27" s="82" t="s">
        <v>1472</v>
      </c>
      <c r="B27" s="64">
        <f>VLOOKUP($A27,'Return Data'!$B$7:$R$2700,3,0)</f>
        <v>44118</v>
      </c>
      <c r="C27" s="65">
        <f>VLOOKUP($A27,'Return Data'!$B$7:$R$2700,4,0)</f>
        <v>48.789200000000001</v>
      </c>
      <c r="D27" s="65">
        <f>VLOOKUP($A27,'Return Data'!$B$7:$R$2700,9,0)</f>
        <v>10.584899999999999</v>
      </c>
      <c r="E27" s="66">
        <f t="shared" si="0"/>
        <v>26</v>
      </c>
      <c r="F27" s="65">
        <f>VLOOKUP($A27,'Return Data'!$B$7:$R$2700,10,0)</f>
        <v>0.22539999999999999</v>
      </c>
      <c r="G27" s="66">
        <f t="shared" si="1"/>
        <v>26</v>
      </c>
      <c r="H27" s="65">
        <f>VLOOKUP($A27,'Return Data'!$B$7:$R$2700,11,0)</f>
        <v>12.860200000000001</v>
      </c>
      <c r="I27" s="66">
        <f t="shared" si="2"/>
        <v>20</v>
      </c>
      <c r="J27" s="65">
        <f>VLOOKUP($A27,'Return Data'!$B$7:$R$2700,12,0)</f>
        <v>12.545999999999999</v>
      </c>
      <c r="K27" s="66">
        <f t="shared" si="3"/>
        <v>18</v>
      </c>
      <c r="L27" s="65">
        <f>VLOOKUP($A27,'Return Data'!$B$7:$R$2700,13,0)</f>
        <v>9.8523999999999994</v>
      </c>
      <c r="M27" s="66">
        <f t="shared" si="4"/>
        <v>19</v>
      </c>
      <c r="N27" s="65">
        <f>VLOOKUP($A27,'Return Data'!$B$7:$R$2700,17,0)</f>
        <v>12.173400000000001</v>
      </c>
      <c r="O27" s="66">
        <f t="shared" si="5"/>
        <v>17</v>
      </c>
      <c r="P27" s="65">
        <f>VLOOKUP($A27,'Return Data'!$B$7:$R$2700,14,0)</f>
        <v>8.3849</v>
      </c>
      <c r="Q27" s="66">
        <f t="shared" si="6"/>
        <v>16</v>
      </c>
      <c r="R27" s="65">
        <f>VLOOKUP($A27,'Return Data'!$B$7:$R$2700,16,0)</f>
        <v>8.8241999999999994</v>
      </c>
      <c r="S27" s="67">
        <f t="shared" si="7"/>
        <v>13</v>
      </c>
    </row>
    <row r="28" spans="1:19" x14ac:dyDescent="0.3">
      <c r="A28" s="82" t="s">
        <v>884</v>
      </c>
      <c r="B28" s="64">
        <f>VLOOKUP($A28,'Return Data'!$B$7:$R$2700,3,0)</f>
        <v>44118</v>
      </c>
      <c r="C28" s="65">
        <f>VLOOKUP($A28,'Return Data'!$B$7:$R$2700,4,0)</f>
        <v>17.3721</v>
      </c>
      <c r="D28" s="65">
        <f>VLOOKUP($A28,'Return Data'!$B$7:$R$2700,9,0)</f>
        <v>16.6553</v>
      </c>
      <c r="E28" s="66">
        <f t="shared" si="0"/>
        <v>16</v>
      </c>
      <c r="F28" s="65">
        <f>VLOOKUP($A28,'Return Data'!$B$7:$R$2700,10,0)</f>
        <v>2.7919999999999998</v>
      </c>
      <c r="G28" s="66">
        <f t="shared" si="1"/>
        <v>16</v>
      </c>
      <c r="H28" s="65">
        <f>VLOOKUP($A28,'Return Data'!$B$7:$R$2700,11,0)</f>
        <v>14.7141</v>
      </c>
      <c r="I28" s="66">
        <f t="shared" si="2"/>
        <v>11</v>
      </c>
      <c r="J28" s="65">
        <f>VLOOKUP($A28,'Return Data'!$B$7:$R$2700,12,0)</f>
        <v>14.3802</v>
      </c>
      <c r="K28" s="66">
        <f t="shared" si="3"/>
        <v>11</v>
      </c>
      <c r="L28" s="65">
        <f>VLOOKUP($A28,'Return Data'!$B$7:$R$2700,13,0)</f>
        <v>11.6126</v>
      </c>
      <c r="M28" s="66">
        <f t="shared" si="4"/>
        <v>9</v>
      </c>
      <c r="N28" s="65">
        <f>VLOOKUP($A28,'Return Data'!$B$7:$R$2700,17,0)</f>
        <v>13.573399999999999</v>
      </c>
      <c r="O28" s="66">
        <f t="shared" si="5"/>
        <v>9</v>
      </c>
      <c r="P28" s="65">
        <f>VLOOKUP($A28,'Return Data'!$B$7:$R$2700,14,0)</f>
        <v>8.3346999999999998</v>
      </c>
      <c r="Q28" s="66">
        <f t="shared" si="6"/>
        <v>17</v>
      </c>
      <c r="R28" s="65">
        <f>VLOOKUP($A28,'Return Data'!$B$7:$R$2700,16,0)</f>
        <v>9.5503</v>
      </c>
      <c r="S28" s="67">
        <f t="shared" si="7"/>
        <v>6</v>
      </c>
    </row>
    <row r="29" spans="1:19" x14ac:dyDescent="0.3">
      <c r="A29" s="82" t="s">
        <v>885</v>
      </c>
      <c r="B29" s="64">
        <f>VLOOKUP($A29,'Return Data'!$B$7:$R$2700,3,0)</f>
        <v>44118</v>
      </c>
      <c r="C29" s="65">
        <f>VLOOKUP($A29,'Return Data'!$B$7:$R$2700,4,0)</f>
        <v>18.879000000000001</v>
      </c>
      <c r="D29" s="65">
        <f>VLOOKUP($A29,'Return Data'!$B$7:$R$2700,9,0)</f>
        <v>21.9392</v>
      </c>
      <c r="E29" s="66">
        <f t="shared" si="0"/>
        <v>3</v>
      </c>
      <c r="F29" s="65">
        <f>VLOOKUP($A29,'Return Data'!$B$7:$R$2700,10,0)</f>
        <v>6.1439000000000004</v>
      </c>
      <c r="G29" s="66">
        <f t="shared" si="1"/>
        <v>3</v>
      </c>
      <c r="H29" s="65">
        <f>VLOOKUP($A29,'Return Data'!$B$7:$R$2700,11,0)</f>
        <v>17.566299999999998</v>
      </c>
      <c r="I29" s="66">
        <f t="shared" si="2"/>
        <v>1</v>
      </c>
      <c r="J29" s="65">
        <f>VLOOKUP($A29,'Return Data'!$B$7:$R$2700,12,0)</f>
        <v>16.758099999999999</v>
      </c>
      <c r="K29" s="66">
        <f t="shared" si="3"/>
        <v>2</v>
      </c>
      <c r="L29" s="65">
        <f>VLOOKUP($A29,'Return Data'!$B$7:$R$2700,13,0)</f>
        <v>13.311400000000001</v>
      </c>
      <c r="M29" s="66">
        <f t="shared" si="4"/>
        <v>2</v>
      </c>
      <c r="N29" s="65">
        <f>VLOOKUP($A29,'Return Data'!$B$7:$R$2700,17,0)</f>
        <v>15.577999999999999</v>
      </c>
      <c r="O29" s="66">
        <f t="shared" si="5"/>
        <v>2</v>
      </c>
      <c r="P29" s="65">
        <f>VLOOKUP($A29,'Return Data'!$B$7:$R$2700,14,0)</f>
        <v>10.9681</v>
      </c>
      <c r="Q29" s="66">
        <f t="shared" si="6"/>
        <v>2</v>
      </c>
      <c r="R29" s="65">
        <f>VLOOKUP($A29,'Return Data'!$B$7:$R$2700,16,0)</f>
        <v>10.9924</v>
      </c>
      <c r="S29" s="67">
        <f t="shared" si="7"/>
        <v>1</v>
      </c>
    </row>
    <row r="30" spans="1:19" x14ac:dyDescent="0.3">
      <c r="A30" s="82" t="s">
        <v>888</v>
      </c>
      <c r="B30" s="64">
        <f>VLOOKUP($A30,'Return Data'!$B$7:$R$2700,3,0)</f>
        <v>44118</v>
      </c>
      <c r="C30" s="65">
        <f>VLOOKUP($A30,'Return Data'!$B$7:$R$2700,4,0)</f>
        <v>35.402099999999997</v>
      </c>
      <c r="D30" s="65">
        <f>VLOOKUP($A30,'Return Data'!$B$7:$R$2700,9,0)</f>
        <v>22.745699999999999</v>
      </c>
      <c r="E30" s="66">
        <f t="shared" si="0"/>
        <v>2</v>
      </c>
      <c r="F30" s="65">
        <f>VLOOKUP($A30,'Return Data'!$B$7:$R$2700,10,0)</f>
        <v>3.4533999999999998</v>
      </c>
      <c r="G30" s="66">
        <f t="shared" si="1"/>
        <v>11</v>
      </c>
      <c r="H30" s="65">
        <f>VLOOKUP($A30,'Return Data'!$B$7:$R$2700,11,0)</f>
        <v>17.170300000000001</v>
      </c>
      <c r="I30" s="66">
        <f t="shared" si="2"/>
        <v>2</v>
      </c>
      <c r="J30" s="65">
        <f>VLOOKUP($A30,'Return Data'!$B$7:$R$2700,12,0)</f>
        <v>16.3019</v>
      </c>
      <c r="K30" s="66">
        <f t="shared" si="3"/>
        <v>3</v>
      </c>
      <c r="L30" s="65">
        <f>VLOOKUP($A30,'Return Data'!$B$7:$R$2700,13,0)</f>
        <v>13.175599999999999</v>
      </c>
      <c r="M30" s="66">
        <f t="shared" si="4"/>
        <v>3</v>
      </c>
      <c r="N30" s="65">
        <f>VLOOKUP($A30,'Return Data'!$B$7:$R$2700,17,0)</f>
        <v>16.453600000000002</v>
      </c>
      <c r="O30" s="66">
        <f t="shared" si="5"/>
        <v>1</v>
      </c>
      <c r="P30" s="65">
        <f>VLOOKUP($A30,'Return Data'!$B$7:$R$2700,14,0)</f>
        <v>12.3916</v>
      </c>
      <c r="Q30" s="66">
        <f t="shared" si="6"/>
        <v>1</v>
      </c>
      <c r="R30" s="65">
        <f>VLOOKUP($A30,'Return Data'!$B$7:$R$2700,16,0)</f>
        <v>7.0275999999999996</v>
      </c>
      <c r="S30" s="67">
        <f t="shared" si="7"/>
        <v>24</v>
      </c>
    </row>
    <row r="31" spans="1:19" x14ac:dyDescent="0.3">
      <c r="A31" s="82" t="s">
        <v>889</v>
      </c>
      <c r="B31" s="64">
        <f>VLOOKUP($A31,'Return Data'!$B$7:$R$2700,3,0)</f>
        <v>44118</v>
      </c>
      <c r="C31" s="65">
        <f>VLOOKUP($A31,'Return Data'!$B$7:$R$2700,4,0)</f>
        <v>49.2393</v>
      </c>
      <c r="D31" s="65">
        <f>VLOOKUP($A31,'Return Data'!$B$7:$R$2700,9,0)</f>
        <v>20.788699999999999</v>
      </c>
      <c r="E31" s="66">
        <f t="shared" si="0"/>
        <v>4</v>
      </c>
      <c r="F31" s="65">
        <f>VLOOKUP($A31,'Return Data'!$B$7:$R$2700,10,0)</f>
        <v>4.7553999999999998</v>
      </c>
      <c r="G31" s="66">
        <f t="shared" si="1"/>
        <v>4</v>
      </c>
      <c r="H31" s="65">
        <f>VLOOKUP($A31,'Return Data'!$B$7:$R$2700,11,0)</f>
        <v>15.3125</v>
      </c>
      <c r="I31" s="66">
        <f t="shared" si="2"/>
        <v>8</v>
      </c>
      <c r="J31" s="65">
        <f>VLOOKUP($A31,'Return Data'!$B$7:$R$2700,12,0)</f>
        <v>14.4397</v>
      </c>
      <c r="K31" s="66">
        <f t="shared" si="3"/>
        <v>9</v>
      </c>
      <c r="L31" s="65">
        <f>VLOOKUP($A31,'Return Data'!$B$7:$R$2700,13,0)</f>
        <v>11.4039</v>
      </c>
      <c r="M31" s="66">
        <f t="shared" si="4"/>
        <v>11</v>
      </c>
      <c r="N31" s="65">
        <f>VLOOKUP($A31,'Return Data'!$B$7:$R$2700,17,0)</f>
        <v>14.0631</v>
      </c>
      <c r="O31" s="66">
        <f t="shared" si="5"/>
        <v>5</v>
      </c>
      <c r="P31" s="65">
        <f>VLOOKUP($A31,'Return Data'!$B$7:$R$2700,14,0)</f>
        <v>10.799200000000001</v>
      </c>
      <c r="Q31" s="66">
        <f t="shared" si="6"/>
        <v>3</v>
      </c>
      <c r="R31" s="65">
        <f>VLOOKUP($A31,'Return Data'!$B$7:$R$2700,16,0)</f>
        <v>8.3767999999999994</v>
      </c>
      <c r="S31" s="67">
        <f t="shared" si="7"/>
        <v>18</v>
      </c>
    </row>
    <row r="32" spans="1:19" x14ac:dyDescent="0.3">
      <c r="A32" s="82" t="s">
        <v>731</v>
      </c>
      <c r="B32" s="64">
        <f>VLOOKUP($A32,'Return Data'!$B$7:$R$2700,3,0)</f>
        <v>44118</v>
      </c>
      <c r="C32" s="65">
        <f>VLOOKUP($A32,'Return Data'!$B$7:$R$2700,4,0)</f>
        <v>21.828600000000002</v>
      </c>
      <c r="D32" s="65">
        <f>VLOOKUP($A32,'Return Data'!$B$7:$R$2700,9,0)</f>
        <v>18.491800000000001</v>
      </c>
      <c r="E32" s="66">
        <f t="shared" si="0"/>
        <v>11</v>
      </c>
      <c r="F32" s="65">
        <f>VLOOKUP($A32,'Return Data'!$B$7:$R$2700,10,0)</f>
        <v>3.9001999999999999</v>
      </c>
      <c r="G32" s="66">
        <f t="shared" si="1"/>
        <v>8</v>
      </c>
      <c r="H32" s="65">
        <f>VLOOKUP($A32,'Return Data'!$B$7:$R$2700,11,0)</f>
        <v>14.1897</v>
      </c>
      <c r="I32" s="66">
        <f t="shared" si="2"/>
        <v>13</v>
      </c>
      <c r="J32" s="65">
        <f>VLOOKUP($A32,'Return Data'!$B$7:$R$2700,12,0)</f>
        <v>13.6867</v>
      </c>
      <c r="K32" s="66">
        <f t="shared" si="3"/>
        <v>15</v>
      </c>
      <c r="L32" s="65">
        <f>VLOOKUP($A32,'Return Data'!$B$7:$R$2700,13,0)</f>
        <v>10.6182</v>
      </c>
      <c r="M32" s="66">
        <f t="shared" si="4"/>
        <v>16</v>
      </c>
      <c r="N32" s="65">
        <f>VLOOKUP($A32,'Return Data'!$B$7:$R$2700,17,0)</f>
        <v>13.135400000000001</v>
      </c>
      <c r="O32" s="66">
        <f t="shared" si="5"/>
        <v>13</v>
      </c>
      <c r="P32" s="65">
        <f>VLOOKUP($A32,'Return Data'!$B$7:$R$2700,14,0)</f>
        <v>8.4329999999999998</v>
      </c>
      <c r="Q32" s="66">
        <f t="shared" si="6"/>
        <v>14</v>
      </c>
      <c r="R32" s="65">
        <f>VLOOKUP($A32,'Return Data'!$B$7:$R$2700,16,0)</f>
        <v>8.7464999999999993</v>
      </c>
      <c r="S32" s="67">
        <f t="shared" si="7"/>
        <v>14</v>
      </c>
    </row>
    <row r="33" spans="1:19" x14ac:dyDescent="0.3">
      <c r="A33" s="82" t="s">
        <v>732</v>
      </c>
      <c r="B33" s="64">
        <f>VLOOKUP($A33,'Return Data'!$B$7:$R$2700,3,0)</f>
        <v>44118</v>
      </c>
      <c r="C33" s="65">
        <f>VLOOKUP($A33,'Return Data'!$B$7:$R$2700,4,0)</f>
        <v>22.1585</v>
      </c>
      <c r="D33" s="65">
        <f>VLOOKUP($A33,'Return Data'!$B$7:$R$2700,9,0)</f>
        <v>18.325500000000002</v>
      </c>
      <c r="E33" s="66">
        <f t="shared" si="0"/>
        <v>12</v>
      </c>
      <c r="F33" s="65">
        <f>VLOOKUP($A33,'Return Data'!$B$7:$R$2700,10,0)</f>
        <v>3.9036</v>
      </c>
      <c r="G33" s="66">
        <f t="shared" si="1"/>
        <v>7</v>
      </c>
      <c r="H33" s="65">
        <f>VLOOKUP($A33,'Return Data'!$B$7:$R$2700,11,0)</f>
        <v>14.168900000000001</v>
      </c>
      <c r="I33" s="66">
        <f t="shared" si="2"/>
        <v>14</v>
      </c>
      <c r="J33" s="65">
        <f>VLOOKUP($A33,'Return Data'!$B$7:$R$2700,12,0)</f>
        <v>13.720800000000001</v>
      </c>
      <c r="K33" s="66">
        <f t="shared" si="3"/>
        <v>14</v>
      </c>
      <c r="L33" s="65">
        <f>VLOOKUP($A33,'Return Data'!$B$7:$R$2700,13,0)</f>
        <v>10.6808</v>
      </c>
      <c r="M33" s="66">
        <f t="shared" si="4"/>
        <v>15</v>
      </c>
      <c r="N33" s="65">
        <f>VLOOKUP($A33,'Return Data'!$B$7:$R$2700,17,0)</f>
        <v>13.505599999999999</v>
      </c>
      <c r="O33" s="66">
        <f t="shared" si="5"/>
        <v>10</v>
      </c>
      <c r="P33" s="65">
        <f>VLOOKUP($A33,'Return Data'!$B$7:$R$2700,14,0)</f>
        <v>8.7344000000000008</v>
      </c>
      <c r="Q33" s="66">
        <f t="shared" si="6"/>
        <v>13</v>
      </c>
      <c r="R33" s="65">
        <f>VLOOKUP($A33,'Return Data'!$B$7:$R$2700,16,0)</f>
        <v>8.8614999999999995</v>
      </c>
      <c r="S33" s="67">
        <f t="shared" si="7"/>
        <v>12</v>
      </c>
    </row>
    <row r="34" spans="1:19" x14ac:dyDescent="0.3">
      <c r="A34" s="82" t="s">
        <v>733</v>
      </c>
      <c r="B34" s="64">
        <f>VLOOKUP($A34,'Return Data'!$B$7:$R$2700,3,0)</f>
        <v>44118</v>
      </c>
      <c r="C34" s="65">
        <f>VLOOKUP($A34,'Return Data'!$B$7:$R$2700,4,0)</f>
        <v>200.8425</v>
      </c>
      <c r="D34" s="65">
        <f>VLOOKUP($A34,'Return Data'!$B$7:$R$2700,9,0)</f>
        <v>17.656700000000001</v>
      </c>
      <c r="E34" s="66">
        <f t="shared" si="0"/>
        <v>13</v>
      </c>
      <c r="F34" s="65">
        <f>VLOOKUP($A34,'Return Data'!$B$7:$R$2700,10,0)</f>
        <v>1.9844999999999999</v>
      </c>
      <c r="G34" s="66">
        <f t="shared" si="1"/>
        <v>22</v>
      </c>
      <c r="H34" s="65">
        <f>VLOOKUP($A34,'Return Data'!$B$7:$R$2700,11,0)</f>
        <v>10.052</v>
      </c>
      <c r="I34" s="66">
        <f t="shared" si="2"/>
        <v>25</v>
      </c>
      <c r="J34" s="65">
        <f>VLOOKUP($A34,'Return Data'!$B$7:$R$2700,12,0)</f>
        <v>10.717700000000001</v>
      </c>
      <c r="K34" s="66">
        <f t="shared" si="3"/>
        <v>24</v>
      </c>
      <c r="L34" s="65">
        <f>VLOOKUP($A34,'Return Data'!$B$7:$R$2700,13,0)</f>
        <v>8.2998999999999992</v>
      </c>
      <c r="M34" s="66">
        <f t="shared" si="4"/>
        <v>24</v>
      </c>
      <c r="N34" s="65">
        <f>VLOOKUP($A34,'Return Data'!$B$7:$R$2700,17,0)</f>
        <v>11.601900000000001</v>
      </c>
      <c r="O34" s="66">
        <f t="shared" si="5"/>
        <v>18</v>
      </c>
      <c r="P34" s="65">
        <f>VLOOKUP($A34,'Return Data'!$B$7:$R$2700,14,0)</f>
        <v>6.8085000000000004</v>
      </c>
      <c r="Q34" s="66">
        <f t="shared" si="6"/>
        <v>23</v>
      </c>
      <c r="R34" s="65">
        <f>VLOOKUP($A34,'Return Data'!$B$7:$R$2700,16,0)</f>
        <v>7.6881000000000004</v>
      </c>
      <c r="S34" s="67">
        <f t="shared" si="7"/>
        <v>22</v>
      </c>
    </row>
    <row r="35" spans="1:19" x14ac:dyDescent="0.3">
      <c r="A35" s="83"/>
      <c r="B35" s="84"/>
      <c r="C35" s="84"/>
      <c r="D35" s="85"/>
      <c r="E35" s="84"/>
      <c r="F35" s="85"/>
      <c r="G35" s="84"/>
      <c r="H35" s="85"/>
      <c r="I35" s="84"/>
      <c r="J35" s="85"/>
      <c r="K35" s="84"/>
      <c r="L35" s="85"/>
      <c r="M35" s="84"/>
      <c r="N35" s="85"/>
      <c r="O35" s="84"/>
      <c r="P35" s="85"/>
      <c r="Q35" s="84"/>
      <c r="R35" s="85"/>
      <c r="S35" s="86"/>
    </row>
    <row r="36" spans="1:19" x14ac:dyDescent="0.3">
      <c r="A36" s="87" t="s">
        <v>27</v>
      </c>
      <c r="B36" s="88"/>
      <c r="C36" s="88"/>
      <c r="D36" s="89">
        <f>AVERAGE(D8:D34)</f>
        <v>16.983737037037038</v>
      </c>
      <c r="E36" s="88"/>
      <c r="F36" s="89">
        <f>AVERAGE(F8:F34)</f>
        <v>3.0463888888888886</v>
      </c>
      <c r="G36" s="88"/>
      <c r="H36" s="89">
        <f>AVERAGE(H8:H34)</f>
        <v>13.958362962962966</v>
      </c>
      <c r="I36" s="88"/>
      <c r="J36" s="89">
        <f>AVERAGE(J8:J34)</f>
        <v>13.563037037037036</v>
      </c>
      <c r="K36" s="88"/>
      <c r="L36" s="89">
        <f>AVERAGE(L8:L34)</f>
        <v>10.723614814814812</v>
      </c>
      <c r="M36" s="88"/>
      <c r="N36" s="89">
        <f>AVERAGE(N8:N34)</f>
        <v>12.698896296296295</v>
      </c>
      <c r="O36" s="88"/>
      <c r="P36" s="89">
        <f>AVERAGE(P8:P34)</f>
        <v>8.4559111111111118</v>
      </c>
      <c r="Q36" s="88"/>
      <c r="R36" s="89">
        <f>AVERAGE(R8:R34)</f>
        <v>8.5827518518518513</v>
      </c>
      <c r="S36" s="90"/>
    </row>
    <row r="37" spans="1:19" x14ac:dyDescent="0.3">
      <c r="A37" s="87" t="s">
        <v>28</v>
      </c>
      <c r="B37" s="88"/>
      <c r="C37" s="88"/>
      <c r="D37" s="89">
        <f>MIN(D8:D34)</f>
        <v>8.8810000000000002</v>
      </c>
      <c r="E37" s="88"/>
      <c r="F37" s="89">
        <f>MIN(F8:F34)</f>
        <v>-0.51790000000000003</v>
      </c>
      <c r="G37" s="88"/>
      <c r="H37" s="89">
        <f>MIN(H8:H34)</f>
        <v>9.6829000000000001</v>
      </c>
      <c r="I37" s="88"/>
      <c r="J37" s="89">
        <f>MIN(J8:J34)</f>
        <v>9.7139000000000006</v>
      </c>
      <c r="K37" s="88"/>
      <c r="L37" s="89">
        <f>MIN(L8:L34)</f>
        <v>7.5526</v>
      </c>
      <c r="M37" s="88"/>
      <c r="N37" s="89">
        <f>MIN(N8:N34)</f>
        <v>9.6150000000000002</v>
      </c>
      <c r="O37" s="88"/>
      <c r="P37" s="89">
        <f>MIN(P8:P34)</f>
        <v>5.4821999999999997</v>
      </c>
      <c r="Q37" s="88"/>
      <c r="R37" s="89">
        <f>MIN(R8:R34)</f>
        <v>6.5696000000000003</v>
      </c>
      <c r="S37" s="90"/>
    </row>
    <row r="38" spans="1:19" ht="15" thickBot="1" x14ac:dyDescent="0.35">
      <c r="A38" s="91" t="s">
        <v>29</v>
      </c>
      <c r="B38" s="92"/>
      <c r="C38" s="92"/>
      <c r="D38" s="93">
        <f>MAX(D8:D34)</f>
        <v>24.311299999999999</v>
      </c>
      <c r="E38" s="92"/>
      <c r="F38" s="93">
        <f>MAX(F8:F34)</f>
        <v>6.9454000000000002</v>
      </c>
      <c r="G38" s="92"/>
      <c r="H38" s="93">
        <f>MAX(H8:H34)</f>
        <v>17.566299999999998</v>
      </c>
      <c r="I38" s="92"/>
      <c r="J38" s="93">
        <f>MAX(J8:J34)</f>
        <v>17.3506</v>
      </c>
      <c r="K38" s="92"/>
      <c r="L38" s="93">
        <f>MAX(L8:L34)</f>
        <v>13.567600000000001</v>
      </c>
      <c r="M38" s="92"/>
      <c r="N38" s="93">
        <f>MAX(N8:N34)</f>
        <v>16.453600000000002</v>
      </c>
      <c r="O38" s="92"/>
      <c r="P38" s="93">
        <f>MAX(P8:P34)</f>
        <v>12.3916</v>
      </c>
      <c r="Q38" s="92"/>
      <c r="R38" s="93">
        <f>MAX(R8:R34)</f>
        <v>10.9924</v>
      </c>
      <c r="S38" s="94"/>
    </row>
    <row r="39" spans="1:19" x14ac:dyDescent="0.3">
      <c r="A39" s="112" t="s">
        <v>434</v>
      </c>
    </row>
    <row r="40" spans="1:19" x14ac:dyDescent="0.3">
      <c r="A40" s="14" t="s">
        <v>340</v>
      </c>
    </row>
  </sheetData>
  <sheetProtection algorithmName="SHA-512" hashValue="P9if0FOmpLn54hAVINJHLyc5AW+l2S6CWaUN0VpHHkJordzsNxaxoPFmWiGW0BDUvmo3Exzki3pdlcTYQhXvZQ==" saltValue="qMLg7dmO11a4RD731qIHr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03B62D26-63EC-4E73-8039-6A68AE963D41}"/>
  </hyperlink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2F2455-3206-436C-B1B2-878289BE34AE}">
  <sheetPr codeName="Sheet51"/>
  <dimension ref="A1:S3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5.5546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8" t="s">
        <v>347</v>
      </c>
    </row>
    <row r="3" spans="1:19" ht="15" thickBot="1" x14ac:dyDescent="0.35">
      <c r="A3" s="149"/>
    </row>
    <row r="4" spans="1:19" ht="15" thickBot="1" x14ac:dyDescent="0.35"/>
    <row r="5" spans="1:19" x14ac:dyDescent="0.3">
      <c r="A5" s="29" t="s">
        <v>1688</v>
      </c>
      <c r="B5" s="146" t="s">
        <v>8</v>
      </c>
      <c r="C5" s="146" t="s">
        <v>9</v>
      </c>
      <c r="D5" s="152" t="s">
        <v>48</v>
      </c>
      <c r="E5" s="152"/>
      <c r="F5" s="152" t="s">
        <v>1</v>
      </c>
      <c r="G5" s="152"/>
      <c r="H5" s="152" t="s">
        <v>2</v>
      </c>
      <c r="I5" s="152"/>
      <c r="J5" s="152" t="s">
        <v>3</v>
      </c>
      <c r="K5" s="152"/>
      <c r="L5" s="152" t="s">
        <v>4</v>
      </c>
      <c r="M5" s="152"/>
      <c r="N5" s="152" t="s">
        <v>382</v>
      </c>
      <c r="O5" s="152"/>
      <c r="P5" s="152" t="s">
        <v>5</v>
      </c>
      <c r="Q5" s="152"/>
      <c r="R5" s="152" t="s">
        <v>46</v>
      </c>
      <c r="S5" s="155"/>
    </row>
    <row r="6" spans="1:19" x14ac:dyDescent="0.3">
      <c r="A6" s="17" t="s">
        <v>7</v>
      </c>
      <c r="B6" s="147"/>
      <c r="C6" s="147"/>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577</v>
      </c>
      <c r="B8" s="64">
        <f>VLOOKUP($A8,'Return Data'!$B$7:$R$2700,3,0)</f>
        <v>44118</v>
      </c>
      <c r="C8" s="65">
        <f>VLOOKUP($A8,'Return Data'!$B$7:$R$2700,4,0)</f>
        <v>285.02710000000002</v>
      </c>
      <c r="D8" s="65">
        <f>VLOOKUP($A8,'Return Data'!$B$7:$R$2700,9,0)</f>
        <v>16.129899999999999</v>
      </c>
      <c r="E8" s="66">
        <f>RANK(D8,D$8:D$26,0)</f>
        <v>4</v>
      </c>
      <c r="F8" s="65">
        <f>VLOOKUP($A8,'Return Data'!$B$7:$R$2700,10,0)</f>
        <v>5.7523999999999997</v>
      </c>
      <c r="G8" s="66">
        <f>RANK(F8,F$8:F$26,0)</f>
        <v>9</v>
      </c>
      <c r="H8" s="65">
        <f>VLOOKUP($A8,'Return Data'!$B$7:$R$2700,11,0)</f>
        <v>15.724399999999999</v>
      </c>
      <c r="I8" s="66">
        <f>RANK(H8,H$8:H$26,0)</f>
        <v>4</v>
      </c>
      <c r="J8" s="65">
        <f>VLOOKUP($A8,'Return Data'!$B$7:$R$2700,12,0)</f>
        <v>12.236700000000001</v>
      </c>
      <c r="K8" s="66">
        <f>RANK(J8,J$8:J$26,0)</f>
        <v>5</v>
      </c>
      <c r="L8" s="65">
        <f>VLOOKUP($A8,'Return Data'!$B$7:$R$2700,13,0)</f>
        <v>11.3573</v>
      </c>
      <c r="M8" s="66">
        <f>RANK(L8,L$8:L$26,0)</f>
        <v>5</v>
      </c>
      <c r="N8" s="65">
        <f>VLOOKUP($A8,'Return Data'!$B$7:$R$2700,17,0)</f>
        <v>11.236700000000001</v>
      </c>
      <c r="O8" s="66">
        <f>RANK(N8,N$8:N$26,0)</f>
        <v>10</v>
      </c>
      <c r="P8" s="65">
        <f>VLOOKUP($A8,'Return Data'!$B$7:$R$2700,14,0)</f>
        <v>9.0035000000000007</v>
      </c>
      <c r="Q8" s="66">
        <f>RANK(P8,P$8:P$26,0)</f>
        <v>9</v>
      </c>
      <c r="R8" s="65">
        <f>VLOOKUP($A8,'Return Data'!$B$7:$R$2700,16,0)</f>
        <v>9.8148999999999997</v>
      </c>
      <c r="S8" s="67">
        <f>RANK(R8,R$8:R$26,0)</f>
        <v>2</v>
      </c>
    </row>
    <row r="9" spans="1:19" x14ac:dyDescent="0.3">
      <c r="A9" s="82" t="s">
        <v>578</v>
      </c>
      <c r="B9" s="64">
        <f>VLOOKUP($A9,'Return Data'!$B$7:$R$2700,3,0)</f>
        <v>44118</v>
      </c>
      <c r="C9" s="65">
        <f>VLOOKUP($A9,'Return Data'!$B$7:$R$2700,4,0)</f>
        <v>2061.8256000000001</v>
      </c>
      <c r="D9" s="65">
        <f>VLOOKUP($A9,'Return Data'!$B$7:$R$2700,9,0)</f>
        <v>13.202500000000001</v>
      </c>
      <c r="E9" s="66">
        <f t="shared" ref="E9:E26" si="0">RANK(D9,D$8:D$26,0)</f>
        <v>13</v>
      </c>
      <c r="F9" s="65">
        <f>VLOOKUP($A9,'Return Data'!$B$7:$R$2700,10,0)</f>
        <v>6.1665999999999999</v>
      </c>
      <c r="G9" s="66">
        <f t="shared" ref="G9:G26" si="1">RANK(F9,F$8:F$26,0)</f>
        <v>5</v>
      </c>
      <c r="H9" s="65">
        <f>VLOOKUP($A9,'Return Data'!$B$7:$R$2700,11,0)</f>
        <v>13.6633</v>
      </c>
      <c r="I9" s="66">
        <f t="shared" ref="I9:I26" si="2">RANK(H9,H$8:H$26,0)</f>
        <v>14</v>
      </c>
      <c r="J9" s="65">
        <f>VLOOKUP($A9,'Return Data'!$B$7:$R$2700,12,0)</f>
        <v>10.8979</v>
      </c>
      <c r="K9" s="66">
        <f t="shared" ref="K9:K26" si="3">RANK(J9,J$8:J$26,0)</f>
        <v>12</v>
      </c>
      <c r="L9" s="65">
        <f>VLOOKUP($A9,'Return Data'!$B$7:$R$2700,13,0)</f>
        <v>10.429</v>
      </c>
      <c r="M9" s="66">
        <f t="shared" ref="M9:M26" si="4">RANK(L9,L$8:L$26,0)</f>
        <v>11</v>
      </c>
      <c r="N9" s="65">
        <f>VLOOKUP($A9,'Return Data'!$B$7:$R$2700,17,0)</f>
        <v>11.415699999999999</v>
      </c>
      <c r="O9" s="66">
        <f t="shared" ref="O9:O26" si="5">RANK(N9,N$8:N$26,0)</f>
        <v>7</v>
      </c>
      <c r="P9" s="65">
        <f>VLOOKUP($A9,'Return Data'!$B$7:$R$2700,14,0)</f>
        <v>9.4837000000000007</v>
      </c>
      <c r="Q9" s="66">
        <f t="shared" ref="Q9:Q26" si="6">RANK(P9,P$8:P$26,0)</f>
        <v>3</v>
      </c>
      <c r="R9" s="65">
        <f>VLOOKUP($A9,'Return Data'!$B$7:$R$2700,16,0)</f>
        <v>9.0122999999999998</v>
      </c>
      <c r="S9" s="67">
        <f t="shared" ref="S9:S26" si="7">RANK(R9,R$8:R$26,0)</f>
        <v>12</v>
      </c>
    </row>
    <row r="10" spans="1:19" x14ac:dyDescent="0.3">
      <c r="A10" s="82" t="s">
        <v>580</v>
      </c>
      <c r="B10" s="64">
        <f>VLOOKUP($A10,'Return Data'!$B$7:$R$2700,3,0)</f>
        <v>44118</v>
      </c>
      <c r="C10" s="65">
        <f>VLOOKUP($A10,'Return Data'!$B$7:$R$2700,4,0)</f>
        <v>18.898800000000001</v>
      </c>
      <c r="D10" s="65">
        <f>VLOOKUP($A10,'Return Data'!$B$7:$R$2700,9,0)</f>
        <v>18.947299999999998</v>
      </c>
      <c r="E10" s="66">
        <f t="shared" si="0"/>
        <v>1</v>
      </c>
      <c r="F10" s="65">
        <f>VLOOKUP($A10,'Return Data'!$B$7:$R$2700,10,0)</f>
        <v>6.0940000000000003</v>
      </c>
      <c r="G10" s="66">
        <f t="shared" si="1"/>
        <v>6</v>
      </c>
      <c r="H10" s="65">
        <f>VLOOKUP($A10,'Return Data'!$B$7:$R$2700,11,0)</f>
        <v>15.166499999999999</v>
      </c>
      <c r="I10" s="66">
        <f t="shared" si="2"/>
        <v>7</v>
      </c>
      <c r="J10" s="65">
        <f>VLOOKUP($A10,'Return Data'!$B$7:$R$2700,12,0)</f>
        <v>12.434699999999999</v>
      </c>
      <c r="K10" s="66">
        <f t="shared" si="3"/>
        <v>4</v>
      </c>
      <c r="L10" s="65">
        <f>VLOOKUP($A10,'Return Data'!$B$7:$R$2700,13,0)</f>
        <v>11.5822</v>
      </c>
      <c r="M10" s="66">
        <f t="shared" si="4"/>
        <v>4</v>
      </c>
      <c r="N10" s="65">
        <f>VLOOKUP($A10,'Return Data'!$B$7:$R$2700,17,0)</f>
        <v>11.398999999999999</v>
      </c>
      <c r="O10" s="66">
        <f t="shared" si="5"/>
        <v>8</v>
      </c>
      <c r="P10" s="65">
        <f>VLOOKUP($A10,'Return Data'!$B$7:$R$2700,14,0)</f>
        <v>8.8760999999999992</v>
      </c>
      <c r="Q10" s="66">
        <f t="shared" si="6"/>
        <v>13</v>
      </c>
      <c r="R10" s="65">
        <f>VLOOKUP($A10,'Return Data'!$B$7:$R$2700,16,0)</f>
        <v>9.3962000000000003</v>
      </c>
      <c r="S10" s="67">
        <f t="shared" si="7"/>
        <v>4</v>
      </c>
    </row>
    <row r="11" spans="1:19" x14ac:dyDescent="0.3">
      <c r="A11" s="82" t="s">
        <v>582</v>
      </c>
      <c r="B11" s="64">
        <f>VLOOKUP($A11,'Return Data'!$B$7:$R$2700,3,0)</f>
        <v>44118</v>
      </c>
      <c r="C11" s="65">
        <f>VLOOKUP($A11,'Return Data'!$B$7:$R$2700,4,0)</f>
        <v>19.136299999999999</v>
      </c>
      <c r="D11" s="65">
        <f>VLOOKUP($A11,'Return Data'!$B$7:$R$2700,9,0)</f>
        <v>12.876099999999999</v>
      </c>
      <c r="E11" s="66">
        <f t="shared" si="0"/>
        <v>14</v>
      </c>
      <c r="F11" s="65">
        <f>VLOOKUP($A11,'Return Data'!$B$7:$R$2700,10,0)</f>
        <v>2.9954999999999998</v>
      </c>
      <c r="G11" s="66">
        <f t="shared" si="1"/>
        <v>18</v>
      </c>
      <c r="H11" s="65">
        <f>VLOOKUP($A11,'Return Data'!$B$7:$R$2700,11,0)</f>
        <v>19.4468</v>
      </c>
      <c r="I11" s="66">
        <f t="shared" si="2"/>
        <v>1</v>
      </c>
      <c r="J11" s="65">
        <f>VLOOKUP($A11,'Return Data'!$B$7:$R$2700,12,0)</f>
        <v>15.1983</v>
      </c>
      <c r="K11" s="66">
        <f t="shared" si="3"/>
        <v>1</v>
      </c>
      <c r="L11" s="65">
        <f>VLOOKUP($A11,'Return Data'!$B$7:$R$2700,13,0)</f>
        <v>13.9376</v>
      </c>
      <c r="M11" s="66">
        <f t="shared" si="4"/>
        <v>1</v>
      </c>
      <c r="N11" s="65">
        <f>VLOOKUP($A11,'Return Data'!$B$7:$R$2700,17,0)</f>
        <v>13.5237</v>
      </c>
      <c r="O11" s="66">
        <f t="shared" si="5"/>
        <v>1</v>
      </c>
      <c r="P11" s="65">
        <f>VLOOKUP($A11,'Return Data'!$B$7:$R$2700,14,0)</f>
        <v>10.3225</v>
      </c>
      <c r="Q11" s="66">
        <f t="shared" si="6"/>
        <v>1</v>
      </c>
      <c r="R11" s="65">
        <f>VLOOKUP($A11,'Return Data'!$B$7:$R$2700,16,0)</f>
        <v>9.5852000000000004</v>
      </c>
      <c r="S11" s="67">
        <f t="shared" si="7"/>
        <v>3</v>
      </c>
    </row>
    <row r="12" spans="1:19" x14ac:dyDescent="0.3">
      <c r="A12" s="82" t="s">
        <v>585</v>
      </c>
      <c r="B12" s="64">
        <f>VLOOKUP($A12,'Return Data'!$B$7:$R$2700,3,0)</f>
        <v>44118</v>
      </c>
      <c r="C12" s="65">
        <f>VLOOKUP($A12,'Return Data'!$B$7:$R$2700,4,0)</f>
        <v>17.731300000000001</v>
      </c>
      <c r="D12" s="65">
        <f>VLOOKUP($A12,'Return Data'!$B$7:$R$2700,9,0)</f>
        <v>15.5387</v>
      </c>
      <c r="E12" s="66">
        <f t="shared" si="0"/>
        <v>6</v>
      </c>
      <c r="F12" s="65">
        <f>VLOOKUP($A12,'Return Data'!$B$7:$R$2700,10,0)</f>
        <v>4.4962999999999997</v>
      </c>
      <c r="G12" s="66">
        <f t="shared" si="1"/>
        <v>16</v>
      </c>
      <c r="H12" s="65">
        <f>VLOOKUP($A12,'Return Data'!$B$7:$R$2700,11,0)</f>
        <v>12.7065</v>
      </c>
      <c r="I12" s="66">
        <f t="shared" si="2"/>
        <v>17</v>
      </c>
      <c r="J12" s="65">
        <f>VLOOKUP($A12,'Return Data'!$B$7:$R$2700,12,0)</f>
        <v>10.5044</v>
      </c>
      <c r="K12" s="66">
        <f t="shared" si="3"/>
        <v>14</v>
      </c>
      <c r="L12" s="65">
        <f>VLOOKUP($A12,'Return Data'!$B$7:$R$2700,13,0)</f>
        <v>10.372</v>
      </c>
      <c r="M12" s="66">
        <f t="shared" si="4"/>
        <v>13</v>
      </c>
      <c r="N12" s="65">
        <f>VLOOKUP($A12,'Return Data'!$B$7:$R$2700,17,0)</f>
        <v>11.580299999999999</v>
      </c>
      <c r="O12" s="66">
        <f t="shared" si="5"/>
        <v>5</v>
      </c>
      <c r="P12" s="65">
        <f>VLOOKUP($A12,'Return Data'!$B$7:$R$2700,14,0)</f>
        <v>9.2423999999999999</v>
      </c>
      <c r="Q12" s="66">
        <f t="shared" si="6"/>
        <v>6</v>
      </c>
      <c r="R12" s="65">
        <f>VLOOKUP($A12,'Return Data'!$B$7:$R$2700,16,0)</f>
        <v>9.2460000000000004</v>
      </c>
      <c r="S12" s="67">
        <f t="shared" si="7"/>
        <v>7</v>
      </c>
    </row>
    <row r="13" spans="1:19" x14ac:dyDescent="0.3">
      <c r="A13" s="82" t="s">
        <v>586</v>
      </c>
      <c r="B13" s="64">
        <f>VLOOKUP($A13,'Return Data'!$B$7:$R$2700,3,0)</f>
        <v>44118</v>
      </c>
      <c r="C13" s="65">
        <f>VLOOKUP($A13,'Return Data'!$B$7:$R$2700,4,0)</f>
        <v>17.914000000000001</v>
      </c>
      <c r="D13" s="65">
        <f>VLOOKUP($A13,'Return Data'!$B$7:$R$2700,9,0)</f>
        <v>14.5222</v>
      </c>
      <c r="E13" s="66">
        <f t="shared" si="0"/>
        <v>8</v>
      </c>
      <c r="F13" s="65">
        <f>VLOOKUP($A13,'Return Data'!$B$7:$R$2700,10,0)</f>
        <v>7.1814999999999998</v>
      </c>
      <c r="G13" s="66">
        <f t="shared" si="1"/>
        <v>1</v>
      </c>
      <c r="H13" s="65">
        <f>VLOOKUP($A13,'Return Data'!$B$7:$R$2700,11,0)</f>
        <v>15.0351</v>
      </c>
      <c r="I13" s="66">
        <f t="shared" si="2"/>
        <v>9</v>
      </c>
      <c r="J13" s="65">
        <f>VLOOKUP($A13,'Return Data'!$B$7:$R$2700,12,0)</f>
        <v>11.8193</v>
      </c>
      <c r="K13" s="66">
        <f t="shared" si="3"/>
        <v>7</v>
      </c>
      <c r="L13" s="65">
        <f>VLOOKUP($A13,'Return Data'!$B$7:$R$2700,13,0)</f>
        <v>11.327299999999999</v>
      </c>
      <c r="M13" s="66">
        <f t="shared" si="4"/>
        <v>6</v>
      </c>
      <c r="N13" s="65">
        <f>VLOOKUP($A13,'Return Data'!$B$7:$R$2700,17,0)</f>
        <v>11.434200000000001</v>
      </c>
      <c r="O13" s="66">
        <f t="shared" si="5"/>
        <v>6</v>
      </c>
      <c r="P13" s="65">
        <f>VLOOKUP($A13,'Return Data'!$B$7:$R$2700,14,0)</f>
        <v>8.9301999999999992</v>
      </c>
      <c r="Q13" s="66">
        <f t="shared" si="6"/>
        <v>11</v>
      </c>
      <c r="R13" s="65">
        <f>VLOOKUP($A13,'Return Data'!$B$7:$R$2700,16,0)</f>
        <v>9.2956000000000003</v>
      </c>
      <c r="S13" s="67">
        <f t="shared" si="7"/>
        <v>6</v>
      </c>
    </row>
    <row r="14" spans="1:19" x14ac:dyDescent="0.3">
      <c r="A14" s="82" t="s">
        <v>589</v>
      </c>
      <c r="B14" s="64">
        <f>VLOOKUP($A14,'Return Data'!$B$7:$R$2700,3,0)</f>
        <v>44118</v>
      </c>
      <c r="C14" s="65">
        <f>VLOOKUP($A14,'Return Data'!$B$7:$R$2700,4,0)</f>
        <v>25.091899999999999</v>
      </c>
      <c r="D14" s="65">
        <f>VLOOKUP($A14,'Return Data'!$B$7:$R$2700,9,0)</f>
        <v>12.5954</v>
      </c>
      <c r="E14" s="66">
        <f t="shared" si="0"/>
        <v>15</v>
      </c>
      <c r="F14" s="65">
        <f>VLOOKUP($A14,'Return Data'!$B$7:$R$2700,10,0)</f>
        <v>5.7457000000000003</v>
      </c>
      <c r="G14" s="66">
        <f t="shared" si="1"/>
        <v>10</v>
      </c>
      <c r="H14" s="65">
        <f>VLOOKUP($A14,'Return Data'!$B$7:$R$2700,11,0)</f>
        <v>14.5831</v>
      </c>
      <c r="I14" s="66">
        <f t="shared" si="2"/>
        <v>12</v>
      </c>
      <c r="J14" s="65">
        <f>VLOOKUP($A14,'Return Data'!$B$7:$R$2700,12,0)</f>
        <v>10.397</v>
      </c>
      <c r="K14" s="66">
        <f t="shared" si="3"/>
        <v>15</v>
      </c>
      <c r="L14" s="65">
        <f>VLOOKUP($A14,'Return Data'!$B$7:$R$2700,13,0)</f>
        <v>10.420400000000001</v>
      </c>
      <c r="M14" s="66">
        <f t="shared" si="4"/>
        <v>12</v>
      </c>
      <c r="N14" s="65">
        <f>VLOOKUP($A14,'Return Data'!$B$7:$R$2700,17,0)</f>
        <v>10.319800000000001</v>
      </c>
      <c r="O14" s="66">
        <f t="shared" si="5"/>
        <v>15</v>
      </c>
      <c r="P14" s="65">
        <f>VLOOKUP($A14,'Return Data'!$B$7:$R$2700,14,0)</f>
        <v>8.1891999999999996</v>
      </c>
      <c r="Q14" s="66">
        <f t="shared" si="6"/>
        <v>15</v>
      </c>
      <c r="R14" s="65">
        <f>VLOOKUP($A14,'Return Data'!$B$7:$R$2700,16,0)</f>
        <v>9.1809999999999992</v>
      </c>
      <c r="S14" s="67">
        <f t="shared" si="7"/>
        <v>10</v>
      </c>
    </row>
    <row r="15" spans="1:19" x14ac:dyDescent="0.3">
      <c r="A15" s="82" t="s">
        <v>590</v>
      </c>
      <c r="B15" s="64">
        <f>VLOOKUP($A15,'Return Data'!$B$7:$R$2700,3,0)</f>
        <v>44118</v>
      </c>
      <c r="C15" s="65">
        <f>VLOOKUP($A15,'Return Data'!$B$7:$R$2700,4,0)</f>
        <v>19.197900000000001</v>
      </c>
      <c r="D15" s="65">
        <f>VLOOKUP($A15,'Return Data'!$B$7:$R$2700,9,0)</f>
        <v>14.5063</v>
      </c>
      <c r="E15" s="66">
        <f t="shared" si="0"/>
        <v>9</v>
      </c>
      <c r="F15" s="65">
        <f>VLOOKUP($A15,'Return Data'!$B$7:$R$2700,10,0)</f>
        <v>6.3151999999999999</v>
      </c>
      <c r="G15" s="66">
        <f t="shared" si="1"/>
        <v>2</v>
      </c>
      <c r="H15" s="65">
        <f>VLOOKUP($A15,'Return Data'!$B$7:$R$2700,11,0)</f>
        <v>15.205500000000001</v>
      </c>
      <c r="I15" s="66">
        <f t="shared" si="2"/>
        <v>6</v>
      </c>
      <c r="J15" s="65">
        <f>VLOOKUP($A15,'Return Data'!$B$7:$R$2700,12,0)</f>
        <v>12.568899999999999</v>
      </c>
      <c r="K15" s="66">
        <f t="shared" si="3"/>
        <v>3</v>
      </c>
      <c r="L15" s="65">
        <f>VLOOKUP($A15,'Return Data'!$B$7:$R$2700,13,0)</f>
        <v>11.7311</v>
      </c>
      <c r="M15" s="66">
        <f t="shared" si="4"/>
        <v>2</v>
      </c>
      <c r="N15" s="65">
        <f>VLOOKUP($A15,'Return Data'!$B$7:$R$2700,17,0)</f>
        <v>12.5168</v>
      </c>
      <c r="O15" s="66">
        <f t="shared" si="5"/>
        <v>2</v>
      </c>
      <c r="P15" s="65">
        <f>VLOOKUP($A15,'Return Data'!$B$7:$R$2700,14,0)</f>
        <v>9.7819000000000003</v>
      </c>
      <c r="Q15" s="66">
        <f t="shared" si="6"/>
        <v>2</v>
      </c>
      <c r="R15" s="65">
        <f>VLOOKUP($A15,'Return Data'!$B$7:$R$2700,16,0)</f>
        <v>8.9473000000000003</v>
      </c>
      <c r="S15" s="67">
        <f t="shared" si="7"/>
        <v>13</v>
      </c>
    </row>
    <row r="16" spans="1:19" x14ac:dyDescent="0.3">
      <c r="A16" s="82" t="s">
        <v>592</v>
      </c>
      <c r="B16" s="64">
        <f>VLOOKUP($A16,'Return Data'!$B$7:$R$2700,3,0)</f>
        <v>44118</v>
      </c>
      <c r="C16" s="65">
        <f>VLOOKUP($A16,'Return Data'!$B$7:$R$2700,4,0)</f>
        <v>1108.8960999999999</v>
      </c>
      <c r="D16" s="65">
        <f>VLOOKUP($A16,'Return Data'!$B$7:$R$2700,9,0)</f>
        <v>6.5278999999999998</v>
      </c>
      <c r="E16" s="66">
        <f t="shared" si="0"/>
        <v>19</v>
      </c>
      <c r="F16" s="65">
        <f>VLOOKUP($A16,'Return Data'!$B$7:$R$2700,10,0)</f>
        <v>3.4173</v>
      </c>
      <c r="G16" s="66">
        <f t="shared" si="1"/>
        <v>17</v>
      </c>
      <c r="H16" s="65">
        <f>VLOOKUP($A16,'Return Data'!$B$7:$R$2700,11,0)</f>
        <v>5.6912000000000003</v>
      </c>
      <c r="I16" s="66">
        <f t="shared" si="2"/>
        <v>19</v>
      </c>
      <c r="J16" s="65">
        <f>VLOOKUP($A16,'Return Data'!$B$7:$R$2700,12,0)</f>
        <v>5.3272000000000004</v>
      </c>
      <c r="K16" s="66">
        <f t="shared" si="3"/>
        <v>19</v>
      </c>
      <c r="L16" s="65">
        <f>VLOOKUP($A16,'Return Data'!$B$7:$R$2700,13,0)</f>
        <v>5.79</v>
      </c>
      <c r="M16" s="66">
        <f t="shared" si="4"/>
        <v>18</v>
      </c>
      <c r="N16" s="65"/>
      <c r="O16" s="66"/>
      <c r="P16" s="65"/>
      <c r="Q16" s="66"/>
      <c r="R16" s="65">
        <f>VLOOKUP($A16,'Return Data'!$B$7:$R$2700,16,0)</f>
        <v>7.5251000000000001</v>
      </c>
      <c r="S16" s="67">
        <f t="shared" si="7"/>
        <v>18</v>
      </c>
    </row>
    <row r="17" spans="1:19" x14ac:dyDescent="0.3">
      <c r="A17" s="82" t="s">
        <v>595</v>
      </c>
      <c r="B17" s="64">
        <f>VLOOKUP($A17,'Return Data'!$B$7:$R$2700,3,0)</f>
        <v>44118</v>
      </c>
      <c r="C17" s="65">
        <f>VLOOKUP($A17,'Return Data'!$B$7:$R$2700,4,0)</f>
        <v>1874.9159999999999</v>
      </c>
      <c r="D17" s="65">
        <f>VLOOKUP($A17,'Return Data'!$B$7:$R$2700,9,0)</f>
        <v>11.441800000000001</v>
      </c>
      <c r="E17" s="66">
        <f t="shared" si="0"/>
        <v>17</v>
      </c>
      <c r="F17" s="65">
        <f>VLOOKUP($A17,'Return Data'!$B$7:$R$2700,10,0)</f>
        <v>2.7646000000000002</v>
      </c>
      <c r="G17" s="66">
        <f t="shared" si="1"/>
        <v>19</v>
      </c>
      <c r="H17" s="65">
        <f>VLOOKUP($A17,'Return Data'!$B$7:$R$2700,11,0)</f>
        <v>18.014399999999998</v>
      </c>
      <c r="I17" s="66">
        <f t="shared" si="2"/>
        <v>2</v>
      </c>
      <c r="J17" s="65">
        <f>VLOOKUP($A17,'Return Data'!$B$7:$R$2700,12,0)</f>
        <v>10.855600000000001</v>
      </c>
      <c r="K17" s="66">
        <f t="shared" si="3"/>
        <v>13</v>
      </c>
      <c r="L17" s="65">
        <f>VLOOKUP($A17,'Return Data'!$B$7:$R$2700,13,0)</f>
        <v>10.2239</v>
      </c>
      <c r="M17" s="66">
        <f t="shared" si="4"/>
        <v>14</v>
      </c>
      <c r="N17" s="65">
        <f>VLOOKUP($A17,'Return Data'!$B$7:$R$2700,17,0)</f>
        <v>10.3492</v>
      </c>
      <c r="O17" s="66">
        <f t="shared" si="5"/>
        <v>14</v>
      </c>
      <c r="P17" s="65">
        <f>VLOOKUP($A17,'Return Data'!$B$7:$R$2700,14,0)</f>
        <v>8.9177</v>
      </c>
      <c r="Q17" s="66">
        <f t="shared" si="6"/>
        <v>12</v>
      </c>
      <c r="R17" s="65">
        <f>VLOOKUP($A17,'Return Data'!$B$7:$R$2700,16,0)</f>
        <v>8.3528000000000002</v>
      </c>
      <c r="S17" s="67">
        <f t="shared" si="7"/>
        <v>16</v>
      </c>
    </row>
    <row r="18" spans="1:19" x14ac:dyDescent="0.3">
      <c r="A18" s="82" t="s">
        <v>597</v>
      </c>
      <c r="B18" s="64">
        <f>VLOOKUP($A18,'Return Data'!$B$7:$R$2700,3,0)</f>
        <v>44118</v>
      </c>
      <c r="C18" s="65">
        <f>VLOOKUP($A18,'Return Data'!$B$7:$R$2700,4,0)</f>
        <v>50.674300000000002</v>
      </c>
      <c r="D18" s="65">
        <f>VLOOKUP($A18,'Return Data'!$B$7:$R$2700,9,0)</f>
        <v>13.991</v>
      </c>
      <c r="E18" s="66">
        <f t="shared" si="0"/>
        <v>10</v>
      </c>
      <c r="F18" s="65">
        <f>VLOOKUP($A18,'Return Data'!$B$7:$R$2700,10,0)</f>
        <v>5.5000999999999998</v>
      </c>
      <c r="G18" s="66">
        <f t="shared" si="1"/>
        <v>11</v>
      </c>
      <c r="H18" s="65">
        <f>VLOOKUP($A18,'Return Data'!$B$7:$R$2700,11,0)</f>
        <v>14.8261</v>
      </c>
      <c r="I18" s="66">
        <f t="shared" si="2"/>
        <v>10</v>
      </c>
      <c r="J18" s="65">
        <f>VLOOKUP($A18,'Return Data'!$B$7:$R$2700,12,0)</f>
        <v>11.622</v>
      </c>
      <c r="K18" s="66">
        <f t="shared" si="3"/>
        <v>9</v>
      </c>
      <c r="L18" s="65">
        <f>VLOOKUP($A18,'Return Data'!$B$7:$R$2700,13,0)</f>
        <v>11.174300000000001</v>
      </c>
      <c r="M18" s="66">
        <f t="shared" si="4"/>
        <v>8</v>
      </c>
      <c r="N18" s="65">
        <f>VLOOKUP($A18,'Return Data'!$B$7:$R$2700,17,0)</f>
        <v>11.6303</v>
      </c>
      <c r="O18" s="66">
        <f t="shared" si="5"/>
        <v>4</v>
      </c>
      <c r="P18" s="65">
        <f>VLOOKUP($A18,'Return Data'!$B$7:$R$2700,14,0)</f>
        <v>9.2223000000000006</v>
      </c>
      <c r="Q18" s="66">
        <f t="shared" si="6"/>
        <v>7</v>
      </c>
      <c r="R18" s="65">
        <f>VLOOKUP($A18,'Return Data'!$B$7:$R$2700,16,0)</f>
        <v>9.3109999999999999</v>
      </c>
      <c r="S18" s="67">
        <f t="shared" si="7"/>
        <v>5</v>
      </c>
    </row>
    <row r="19" spans="1:19" x14ac:dyDescent="0.3">
      <c r="A19" s="82" t="s">
        <v>598</v>
      </c>
      <c r="B19" s="64">
        <f>VLOOKUP($A19,'Return Data'!$B$7:$R$2700,3,0)</f>
        <v>44118</v>
      </c>
      <c r="C19" s="65">
        <f>VLOOKUP($A19,'Return Data'!$B$7:$R$2700,4,0)</f>
        <v>19.790400000000002</v>
      </c>
      <c r="D19" s="65">
        <f>VLOOKUP($A19,'Return Data'!$B$7:$R$2700,9,0)</f>
        <v>15.881399999999999</v>
      </c>
      <c r="E19" s="66">
        <f t="shared" si="0"/>
        <v>5</v>
      </c>
      <c r="F19" s="65">
        <f>VLOOKUP($A19,'Return Data'!$B$7:$R$2700,10,0)</f>
        <v>6.0364000000000004</v>
      </c>
      <c r="G19" s="66">
        <f t="shared" si="1"/>
        <v>7</v>
      </c>
      <c r="H19" s="65">
        <f>VLOOKUP($A19,'Return Data'!$B$7:$R$2700,11,0)</f>
        <v>14.581300000000001</v>
      </c>
      <c r="I19" s="66">
        <f t="shared" si="2"/>
        <v>13</v>
      </c>
      <c r="J19" s="65">
        <f>VLOOKUP($A19,'Return Data'!$B$7:$R$2700,12,0)</f>
        <v>11.674899999999999</v>
      </c>
      <c r="K19" s="66">
        <f t="shared" si="3"/>
        <v>8</v>
      </c>
      <c r="L19" s="65">
        <f>VLOOKUP($A19,'Return Data'!$B$7:$R$2700,13,0)</f>
        <v>11.196999999999999</v>
      </c>
      <c r="M19" s="66">
        <f t="shared" si="4"/>
        <v>7</v>
      </c>
      <c r="N19" s="65">
        <f>VLOOKUP($A19,'Return Data'!$B$7:$R$2700,17,0)</f>
        <v>10.4994</v>
      </c>
      <c r="O19" s="66">
        <f t="shared" si="5"/>
        <v>13</v>
      </c>
      <c r="P19" s="65">
        <f>VLOOKUP($A19,'Return Data'!$B$7:$R$2700,14,0)</f>
        <v>8.7354000000000003</v>
      </c>
      <c r="Q19" s="66">
        <f t="shared" si="6"/>
        <v>14</v>
      </c>
      <c r="R19" s="65">
        <f>VLOOKUP($A19,'Return Data'!$B$7:$R$2700,16,0)</f>
        <v>8.8107000000000006</v>
      </c>
      <c r="S19" s="67">
        <f t="shared" si="7"/>
        <v>14</v>
      </c>
    </row>
    <row r="20" spans="1:19" x14ac:dyDescent="0.3">
      <c r="A20" s="82" t="s">
        <v>601</v>
      </c>
      <c r="B20" s="64">
        <f>VLOOKUP($A20,'Return Data'!$B$7:$R$2700,3,0)</f>
        <v>44118</v>
      </c>
      <c r="C20" s="65">
        <f>VLOOKUP($A20,'Return Data'!$B$7:$R$2700,4,0)</f>
        <v>28.5412</v>
      </c>
      <c r="D20" s="65">
        <f>VLOOKUP($A20,'Return Data'!$B$7:$R$2700,9,0)</f>
        <v>13.6563</v>
      </c>
      <c r="E20" s="66">
        <f t="shared" si="0"/>
        <v>12</v>
      </c>
      <c r="F20" s="65">
        <f>VLOOKUP($A20,'Return Data'!$B$7:$R$2700,10,0)</f>
        <v>4.7774999999999999</v>
      </c>
      <c r="G20" s="66">
        <f t="shared" si="1"/>
        <v>14</v>
      </c>
      <c r="H20" s="65">
        <f>VLOOKUP($A20,'Return Data'!$B$7:$R$2700,11,0)</f>
        <v>13.432600000000001</v>
      </c>
      <c r="I20" s="66">
        <f t="shared" si="2"/>
        <v>15</v>
      </c>
      <c r="J20" s="65">
        <f>VLOOKUP($A20,'Return Data'!$B$7:$R$2700,12,0)</f>
        <v>10.1678</v>
      </c>
      <c r="K20" s="66">
        <f t="shared" si="3"/>
        <v>17</v>
      </c>
      <c r="L20" s="65">
        <f>VLOOKUP($A20,'Return Data'!$B$7:$R$2700,13,0)</f>
        <v>9.6285000000000007</v>
      </c>
      <c r="M20" s="66">
        <f t="shared" si="4"/>
        <v>16</v>
      </c>
      <c r="N20" s="65">
        <f>VLOOKUP($A20,'Return Data'!$B$7:$R$2700,17,0)</f>
        <v>10.660299999999999</v>
      </c>
      <c r="O20" s="66">
        <f t="shared" si="5"/>
        <v>12</v>
      </c>
      <c r="P20" s="65">
        <f>VLOOKUP($A20,'Return Data'!$B$7:$R$2700,14,0)</f>
        <v>9.0976999999999997</v>
      </c>
      <c r="Q20" s="66">
        <f t="shared" si="6"/>
        <v>8</v>
      </c>
      <c r="R20" s="65">
        <f>VLOOKUP($A20,'Return Data'!$B$7:$R$2700,16,0)</f>
        <v>8.4566999999999997</v>
      </c>
      <c r="S20" s="67">
        <f t="shared" si="7"/>
        <v>15</v>
      </c>
    </row>
    <row r="21" spans="1:19" x14ac:dyDescent="0.3">
      <c r="A21" s="82" t="s">
        <v>603</v>
      </c>
      <c r="B21" s="64">
        <f>VLOOKUP($A21,'Return Data'!$B$7:$R$2700,3,0)</f>
        <v>44118</v>
      </c>
      <c r="C21" s="65">
        <f>VLOOKUP($A21,'Return Data'!$B$7:$R$2700,4,0)</f>
        <v>16.131699999999999</v>
      </c>
      <c r="D21" s="65">
        <f>VLOOKUP($A21,'Return Data'!$B$7:$R$2700,9,0)</f>
        <v>15.0184</v>
      </c>
      <c r="E21" s="66">
        <f t="shared" si="0"/>
        <v>7</v>
      </c>
      <c r="F21" s="65">
        <f>VLOOKUP($A21,'Return Data'!$B$7:$R$2700,10,0)</f>
        <v>6.1944999999999997</v>
      </c>
      <c r="G21" s="66">
        <f t="shared" si="1"/>
        <v>4</v>
      </c>
      <c r="H21" s="65">
        <f>VLOOKUP($A21,'Return Data'!$B$7:$R$2700,11,0)</f>
        <v>15.2127</v>
      </c>
      <c r="I21" s="66">
        <f t="shared" si="2"/>
        <v>5</v>
      </c>
      <c r="J21" s="65">
        <f>VLOOKUP($A21,'Return Data'!$B$7:$R$2700,12,0)</f>
        <v>12.6684</v>
      </c>
      <c r="K21" s="66">
        <f t="shared" si="3"/>
        <v>2</v>
      </c>
      <c r="L21" s="65">
        <f>VLOOKUP($A21,'Return Data'!$B$7:$R$2700,13,0)</f>
        <v>11.6409</v>
      </c>
      <c r="M21" s="66">
        <f t="shared" si="4"/>
        <v>3</v>
      </c>
      <c r="N21" s="65">
        <f>VLOOKUP($A21,'Return Data'!$B$7:$R$2700,17,0)</f>
        <v>11.932399999999999</v>
      </c>
      <c r="O21" s="66">
        <f t="shared" si="5"/>
        <v>3</v>
      </c>
      <c r="P21" s="65">
        <f>VLOOKUP($A21,'Return Data'!$B$7:$R$2700,14,0)</f>
        <v>9.2603000000000009</v>
      </c>
      <c r="Q21" s="66">
        <f t="shared" si="6"/>
        <v>5</v>
      </c>
      <c r="R21" s="65">
        <f>VLOOKUP($A21,'Return Data'!$B$7:$R$2700,16,0)</f>
        <v>9.2203999999999997</v>
      </c>
      <c r="S21" s="67">
        <f t="shared" si="7"/>
        <v>9</v>
      </c>
    </row>
    <row r="22" spans="1:19" x14ac:dyDescent="0.3">
      <c r="A22" s="82" t="s">
        <v>605</v>
      </c>
      <c r="B22" s="64">
        <f>VLOOKUP($A22,'Return Data'!$B$7:$R$2700,3,0)</f>
        <v>44118</v>
      </c>
      <c r="C22" s="65">
        <f>VLOOKUP($A22,'Return Data'!$B$7:$R$2700,4,0)</f>
        <v>19.436599999999999</v>
      </c>
      <c r="D22" s="65">
        <f>VLOOKUP($A22,'Return Data'!$B$7:$R$2700,9,0)</f>
        <v>13.890499999999999</v>
      </c>
      <c r="E22" s="66">
        <f t="shared" si="0"/>
        <v>11</v>
      </c>
      <c r="F22" s="65">
        <f>VLOOKUP($A22,'Return Data'!$B$7:$R$2700,10,0)</f>
        <v>5.8808999999999996</v>
      </c>
      <c r="G22" s="66">
        <f t="shared" si="1"/>
        <v>8</v>
      </c>
      <c r="H22" s="65">
        <f>VLOOKUP($A22,'Return Data'!$B$7:$R$2700,11,0)</f>
        <v>14.6816</v>
      </c>
      <c r="I22" s="66">
        <f t="shared" si="2"/>
        <v>11</v>
      </c>
      <c r="J22" s="65">
        <f>VLOOKUP($A22,'Return Data'!$B$7:$R$2700,12,0)</f>
        <v>11.450699999999999</v>
      </c>
      <c r="K22" s="66">
        <f t="shared" si="3"/>
        <v>11</v>
      </c>
      <c r="L22" s="65">
        <f>VLOOKUP($A22,'Return Data'!$B$7:$R$2700,13,0)</f>
        <v>10.9481</v>
      </c>
      <c r="M22" s="66">
        <f t="shared" si="4"/>
        <v>10</v>
      </c>
      <c r="N22" s="65">
        <f>VLOOKUP($A22,'Return Data'!$B$7:$R$2700,17,0)</f>
        <v>11.3688</v>
      </c>
      <c r="O22" s="66">
        <f t="shared" si="5"/>
        <v>9</v>
      </c>
      <c r="P22" s="65">
        <f>VLOOKUP($A22,'Return Data'!$B$7:$R$2700,14,0)</f>
        <v>8.9314999999999998</v>
      </c>
      <c r="Q22" s="66">
        <f t="shared" si="6"/>
        <v>10</v>
      </c>
      <c r="R22" s="65">
        <f>VLOOKUP($A22,'Return Data'!$B$7:$R$2700,16,0)</f>
        <v>9.1278000000000006</v>
      </c>
      <c r="S22" s="67">
        <f t="shared" si="7"/>
        <v>11</v>
      </c>
    </row>
    <row r="23" spans="1:19" x14ac:dyDescent="0.3">
      <c r="A23" s="82" t="s">
        <v>606</v>
      </c>
      <c r="B23" s="64">
        <f>VLOOKUP($A23,'Return Data'!$B$7:$R$2700,3,0)</f>
        <v>44118</v>
      </c>
      <c r="C23" s="65">
        <f>VLOOKUP($A23,'Return Data'!$B$7:$R$2700,4,0)</f>
        <v>2519.9193</v>
      </c>
      <c r="D23" s="65">
        <f>VLOOKUP($A23,'Return Data'!$B$7:$R$2700,9,0)</f>
        <v>17.152000000000001</v>
      </c>
      <c r="E23" s="66">
        <f t="shared" si="0"/>
        <v>3</v>
      </c>
      <c r="F23" s="65">
        <f>VLOOKUP($A23,'Return Data'!$B$7:$R$2700,10,0)</f>
        <v>4.5368000000000004</v>
      </c>
      <c r="G23" s="66">
        <f t="shared" si="1"/>
        <v>15</v>
      </c>
      <c r="H23" s="65">
        <f>VLOOKUP($A23,'Return Data'!$B$7:$R$2700,11,0)</f>
        <v>15.154999999999999</v>
      </c>
      <c r="I23" s="66">
        <f t="shared" si="2"/>
        <v>8</v>
      </c>
      <c r="J23" s="65">
        <f>VLOOKUP($A23,'Return Data'!$B$7:$R$2700,12,0)</f>
        <v>11.590299999999999</v>
      </c>
      <c r="K23" s="66">
        <f t="shared" si="3"/>
        <v>10</v>
      </c>
      <c r="L23" s="65">
        <f>VLOOKUP($A23,'Return Data'!$B$7:$R$2700,13,0)</f>
        <v>11.1632</v>
      </c>
      <c r="M23" s="66">
        <f t="shared" si="4"/>
        <v>9</v>
      </c>
      <c r="N23" s="65">
        <f>VLOOKUP($A23,'Return Data'!$B$7:$R$2700,17,0)</f>
        <v>10.956099999999999</v>
      </c>
      <c r="O23" s="66">
        <f t="shared" si="5"/>
        <v>11</v>
      </c>
      <c r="P23" s="65">
        <f>VLOOKUP($A23,'Return Data'!$B$7:$R$2700,14,0)</f>
        <v>9.4817</v>
      </c>
      <c r="Q23" s="66">
        <f t="shared" si="6"/>
        <v>4</v>
      </c>
      <c r="R23" s="65">
        <f>VLOOKUP($A23,'Return Data'!$B$7:$R$2700,16,0)</f>
        <v>9.2294999999999998</v>
      </c>
      <c r="S23" s="67">
        <f t="shared" si="7"/>
        <v>8</v>
      </c>
    </row>
    <row r="24" spans="1:19" x14ac:dyDescent="0.3">
      <c r="A24" s="82" t="s">
        <v>609</v>
      </c>
      <c r="B24" s="64">
        <f>VLOOKUP($A24,'Return Data'!$B$7:$R$2700,3,0)</f>
        <v>44118</v>
      </c>
      <c r="C24" s="65">
        <f>VLOOKUP($A24,'Return Data'!$B$7:$R$2700,4,0)</f>
        <v>33.609099999999998</v>
      </c>
      <c r="D24" s="65">
        <f>VLOOKUP($A24,'Return Data'!$B$7:$R$2700,9,0)</f>
        <v>7.3018000000000001</v>
      </c>
      <c r="E24" s="66">
        <f t="shared" si="0"/>
        <v>18</v>
      </c>
      <c r="F24" s="65">
        <f>VLOOKUP($A24,'Return Data'!$B$7:$R$2700,10,0)</f>
        <v>4.9904000000000002</v>
      </c>
      <c r="G24" s="66">
        <f t="shared" si="1"/>
        <v>13</v>
      </c>
      <c r="H24" s="65">
        <f>VLOOKUP($A24,'Return Data'!$B$7:$R$2700,11,0)</f>
        <v>10.145</v>
      </c>
      <c r="I24" s="66">
        <f t="shared" si="2"/>
        <v>18</v>
      </c>
      <c r="J24" s="65">
        <f>VLOOKUP($A24,'Return Data'!$B$7:$R$2700,12,0)</f>
        <v>8.6338000000000008</v>
      </c>
      <c r="K24" s="66">
        <f t="shared" si="3"/>
        <v>18</v>
      </c>
      <c r="L24" s="65">
        <f>VLOOKUP($A24,'Return Data'!$B$7:$R$2700,13,0)</f>
        <v>8.6282999999999994</v>
      </c>
      <c r="M24" s="66">
        <f t="shared" si="4"/>
        <v>17</v>
      </c>
      <c r="N24" s="65">
        <f>VLOOKUP($A24,'Return Data'!$B$7:$R$2700,17,0)</f>
        <v>9.9321000000000002</v>
      </c>
      <c r="O24" s="66">
        <f t="shared" si="5"/>
        <v>16</v>
      </c>
      <c r="P24" s="65">
        <f>VLOOKUP($A24,'Return Data'!$B$7:$R$2700,14,0)</f>
        <v>7.7263000000000002</v>
      </c>
      <c r="Q24" s="66">
        <f t="shared" si="6"/>
        <v>16</v>
      </c>
      <c r="R24" s="65">
        <f>VLOOKUP($A24,'Return Data'!$B$7:$R$2700,16,0)</f>
        <v>8.2140000000000004</v>
      </c>
      <c r="S24" s="67">
        <f t="shared" si="7"/>
        <v>17</v>
      </c>
    </row>
    <row r="25" spans="1:19" x14ac:dyDescent="0.3">
      <c r="A25" s="82" t="s">
        <v>610</v>
      </c>
      <c r="B25" s="64">
        <f>VLOOKUP($A25,'Return Data'!$B$7:$R$2700,3,0)</f>
        <v>44118</v>
      </c>
      <c r="C25" s="65">
        <f>VLOOKUP($A25,'Return Data'!$B$7:$R$2700,4,0)</f>
        <v>11.1226</v>
      </c>
      <c r="D25" s="65">
        <f>VLOOKUP($A25,'Return Data'!$B$7:$R$2700,9,0)</f>
        <v>18.805399999999999</v>
      </c>
      <c r="E25" s="66">
        <f t="shared" si="0"/>
        <v>2</v>
      </c>
      <c r="F25" s="65">
        <f>VLOOKUP($A25,'Return Data'!$B$7:$R$2700,10,0)</f>
        <v>6.2389000000000001</v>
      </c>
      <c r="G25" s="66">
        <f t="shared" si="1"/>
        <v>3</v>
      </c>
      <c r="H25" s="65">
        <f>VLOOKUP($A25,'Return Data'!$B$7:$R$2700,11,0)</f>
        <v>17.007300000000001</v>
      </c>
      <c r="I25" s="66">
        <f t="shared" si="2"/>
        <v>3</v>
      </c>
      <c r="J25" s="65">
        <f>VLOOKUP($A25,'Return Data'!$B$7:$R$2700,12,0)</f>
        <v>12.1974</v>
      </c>
      <c r="K25" s="66">
        <f t="shared" ref="K25" si="8">RANK(J25,J$8:J$26,0)</f>
        <v>6</v>
      </c>
      <c r="L25" s="65"/>
      <c r="M25" s="66"/>
      <c r="N25" s="65"/>
      <c r="O25" s="66"/>
      <c r="P25" s="65"/>
      <c r="Q25" s="66"/>
      <c r="R25" s="65">
        <f>VLOOKUP($A25,'Return Data'!$B$7:$R$2700,16,0)</f>
        <v>11.0662</v>
      </c>
      <c r="S25" s="67">
        <f t="shared" si="7"/>
        <v>1</v>
      </c>
    </row>
    <row r="26" spans="1:19" x14ac:dyDescent="0.3">
      <c r="A26" s="82" t="s">
        <v>612</v>
      </c>
      <c r="B26" s="64">
        <f>VLOOKUP($A26,'Return Data'!$B$7:$R$2700,3,0)</f>
        <v>44118</v>
      </c>
      <c r="C26" s="65">
        <f>VLOOKUP($A26,'Return Data'!$B$7:$R$2700,4,0)</f>
        <v>16.063500000000001</v>
      </c>
      <c r="D26" s="65">
        <f>VLOOKUP($A26,'Return Data'!$B$7:$R$2700,9,0)</f>
        <v>12.3796</v>
      </c>
      <c r="E26" s="66">
        <f t="shared" si="0"/>
        <v>16</v>
      </c>
      <c r="F26" s="65">
        <f>VLOOKUP($A26,'Return Data'!$B$7:$R$2700,10,0)</f>
        <v>5.4126000000000003</v>
      </c>
      <c r="G26" s="66">
        <f t="shared" si="1"/>
        <v>12</v>
      </c>
      <c r="H26" s="65">
        <f>VLOOKUP($A26,'Return Data'!$B$7:$R$2700,11,0)</f>
        <v>12.720499999999999</v>
      </c>
      <c r="I26" s="66">
        <f t="shared" si="2"/>
        <v>16</v>
      </c>
      <c r="J26" s="65">
        <f>VLOOKUP($A26,'Return Data'!$B$7:$R$2700,12,0)</f>
        <v>10.2644</v>
      </c>
      <c r="K26" s="66">
        <f t="shared" si="3"/>
        <v>16</v>
      </c>
      <c r="L26" s="65">
        <f>VLOOKUP($A26,'Return Data'!$B$7:$R$2700,13,0)</f>
        <v>9.6519999999999992</v>
      </c>
      <c r="M26" s="66">
        <f t="shared" si="4"/>
        <v>15</v>
      </c>
      <c r="N26" s="65">
        <f>VLOOKUP($A26,'Return Data'!$B$7:$R$2700,17,0)</f>
        <v>4.5907</v>
      </c>
      <c r="O26" s="66">
        <f t="shared" si="5"/>
        <v>17</v>
      </c>
      <c r="P26" s="65">
        <f>VLOOKUP($A26,'Return Data'!$B$7:$R$2700,14,0)</f>
        <v>4.8228999999999997</v>
      </c>
      <c r="Q26" s="66">
        <f t="shared" si="6"/>
        <v>17</v>
      </c>
      <c r="R26" s="65">
        <f>VLOOKUP($A26,'Return Data'!$B$7:$R$2700,16,0)</f>
        <v>7.3319000000000001</v>
      </c>
      <c r="S26" s="67">
        <f t="shared" si="7"/>
        <v>19</v>
      </c>
    </row>
    <row r="27" spans="1:19" x14ac:dyDescent="0.3">
      <c r="A27" s="83"/>
      <c r="B27" s="84"/>
      <c r="C27" s="84"/>
      <c r="D27" s="85"/>
      <c r="E27" s="84"/>
      <c r="F27" s="85"/>
      <c r="G27" s="84"/>
      <c r="H27" s="85"/>
      <c r="I27" s="84"/>
      <c r="J27" s="85"/>
      <c r="K27" s="84"/>
      <c r="L27" s="85"/>
      <c r="M27" s="84"/>
      <c r="N27" s="85"/>
      <c r="O27" s="84"/>
      <c r="P27" s="85"/>
      <c r="Q27" s="84"/>
      <c r="R27" s="85"/>
      <c r="S27" s="86"/>
    </row>
    <row r="28" spans="1:19" x14ac:dyDescent="0.3">
      <c r="A28" s="87" t="s">
        <v>27</v>
      </c>
      <c r="B28" s="88"/>
      <c r="C28" s="88"/>
      <c r="D28" s="89">
        <f>AVERAGE(D8:D26)</f>
        <v>13.913921052631578</v>
      </c>
      <c r="E28" s="88"/>
      <c r="F28" s="89">
        <f>AVERAGE(F8:F26)</f>
        <v>5.2893263157894737</v>
      </c>
      <c r="G28" s="88"/>
      <c r="H28" s="89">
        <f>AVERAGE(H8:H26)</f>
        <v>14.36836315789474</v>
      </c>
      <c r="I28" s="88"/>
      <c r="J28" s="89">
        <f>AVERAGE(J8:J26)</f>
        <v>11.184721052631579</v>
      </c>
      <c r="K28" s="88"/>
      <c r="L28" s="89">
        <f>AVERAGE(L8:L26)</f>
        <v>10.622394444444444</v>
      </c>
      <c r="M28" s="88"/>
      <c r="N28" s="89">
        <f>AVERAGE(N8:N26)</f>
        <v>10.902676470588235</v>
      </c>
      <c r="O28" s="88"/>
      <c r="P28" s="89">
        <f>AVERAGE(P8:P26)</f>
        <v>8.8250176470588251</v>
      </c>
      <c r="Q28" s="88"/>
      <c r="R28" s="89">
        <f>AVERAGE(R8:R26)</f>
        <v>9.0065578947368419</v>
      </c>
      <c r="S28" s="90"/>
    </row>
    <row r="29" spans="1:19" x14ac:dyDescent="0.3">
      <c r="A29" s="87" t="s">
        <v>28</v>
      </c>
      <c r="B29" s="88"/>
      <c r="C29" s="88"/>
      <c r="D29" s="89">
        <f>MIN(D8:D26)</f>
        <v>6.5278999999999998</v>
      </c>
      <c r="E29" s="88"/>
      <c r="F29" s="89">
        <f>MIN(F8:F26)</f>
        <v>2.7646000000000002</v>
      </c>
      <c r="G29" s="88"/>
      <c r="H29" s="89">
        <f>MIN(H8:H26)</f>
        <v>5.6912000000000003</v>
      </c>
      <c r="I29" s="88"/>
      <c r="J29" s="89">
        <f>MIN(J8:J26)</f>
        <v>5.3272000000000004</v>
      </c>
      <c r="K29" s="88"/>
      <c r="L29" s="89">
        <f>MIN(L8:L26)</f>
        <v>5.79</v>
      </c>
      <c r="M29" s="88"/>
      <c r="N29" s="89">
        <f>MIN(N8:N26)</f>
        <v>4.5907</v>
      </c>
      <c r="O29" s="88"/>
      <c r="P29" s="89">
        <f>MIN(P8:P26)</f>
        <v>4.8228999999999997</v>
      </c>
      <c r="Q29" s="88"/>
      <c r="R29" s="89">
        <f>MIN(R8:R26)</f>
        <v>7.3319000000000001</v>
      </c>
      <c r="S29" s="90"/>
    </row>
    <row r="30" spans="1:19" ht="15" thickBot="1" x14ac:dyDescent="0.35">
      <c r="A30" s="91" t="s">
        <v>29</v>
      </c>
      <c r="B30" s="92"/>
      <c r="C30" s="92"/>
      <c r="D30" s="93">
        <f>MAX(D8:D26)</f>
        <v>18.947299999999998</v>
      </c>
      <c r="E30" s="92"/>
      <c r="F30" s="93">
        <f>MAX(F8:F26)</f>
        <v>7.1814999999999998</v>
      </c>
      <c r="G30" s="92"/>
      <c r="H30" s="93">
        <f>MAX(H8:H26)</f>
        <v>19.4468</v>
      </c>
      <c r="I30" s="92"/>
      <c r="J30" s="93">
        <f>MAX(J8:J26)</f>
        <v>15.1983</v>
      </c>
      <c r="K30" s="92"/>
      <c r="L30" s="93">
        <f>MAX(L8:L26)</f>
        <v>13.9376</v>
      </c>
      <c r="M30" s="92"/>
      <c r="N30" s="93">
        <f>MAX(N8:N26)</f>
        <v>13.5237</v>
      </c>
      <c r="O30" s="92"/>
      <c r="P30" s="93">
        <f>MAX(P8:P26)</f>
        <v>10.3225</v>
      </c>
      <c r="Q30" s="92"/>
      <c r="R30" s="93">
        <f>MAX(R8:R26)</f>
        <v>11.0662</v>
      </c>
      <c r="S30" s="94"/>
    </row>
    <row r="31" spans="1:19" x14ac:dyDescent="0.3">
      <c r="A31" s="112" t="s">
        <v>434</v>
      </c>
    </row>
    <row r="32" spans="1:19" x14ac:dyDescent="0.3">
      <c r="A32" s="14" t="s">
        <v>340</v>
      </c>
    </row>
  </sheetData>
  <sheetProtection algorithmName="SHA-512" hashValue="VIYsITMLgdDCkQxIjmlUz1e3M+71wKVR/aSVGzX+SakWfKptQCorD7y3sEJdbsluHZ1koQMwrsva5r8iDqWxyw==" saltValue="XMNctydIc32JXhGfwsYrq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C808145C-1E1C-49B7-84BB-30C14A7A37CF}"/>
  </hyperlink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D421B3-7F96-4C2A-8475-0B7E057C69C6}">
  <sheetPr codeName="Sheet52"/>
  <dimension ref="A1:S34"/>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5.5546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8" t="s">
        <v>347</v>
      </c>
    </row>
    <row r="3" spans="1:19" ht="15" thickBot="1" x14ac:dyDescent="0.35">
      <c r="A3" s="149"/>
    </row>
    <row r="4" spans="1:19" ht="15" thickBot="1" x14ac:dyDescent="0.35"/>
    <row r="5" spans="1:19" x14ac:dyDescent="0.3">
      <c r="A5" s="29" t="s">
        <v>1689</v>
      </c>
      <c r="B5" s="146" t="s">
        <v>8</v>
      </c>
      <c r="C5" s="146" t="s">
        <v>9</v>
      </c>
      <c r="D5" s="152" t="s">
        <v>48</v>
      </c>
      <c r="E5" s="152"/>
      <c r="F5" s="152" t="s">
        <v>1</v>
      </c>
      <c r="G5" s="152"/>
      <c r="H5" s="152" t="s">
        <v>2</v>
      </c>
      <c r="I5" s="152"/>
      <c r="J5" s="152" t="s">
        <v>3</v>
      </c>
      <c r="K5" s="152"/>
      <c r="L5" s="152" t="s">
        <v>4</v>
      </c>
      <c r="M5" s="152"/>
      <c r="N5" s="152" t="s">
        <v>382</v>
      </c>
      <c r="O5" s="152"/>
      <c r="P5" s="152" t="s">
        <v>5</v>
      </c>
      <c r="Q5" s="152"/>
      <c r="R5" s="152" t="s">
        <v>46</v>
      </c>
      <c r="S5" s="155"/>
    </row>
    <row r="6" spans="1:19" x14ac:dyDescent="0.3">
      <c r="A6" s="17" t="s">
        <v>7</v>
      </c>
      <c r="B6" s="147"/>
      <c r="C6" s="147"/>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576</v>
      </c>
      <c r="B8" s="64">
        <f>VLOOKUP($A8,'Return Data'!$B$7:$R$2700,3,0)</f>
        <v>44118</v>
      </c>
      <c r="C8" s="65">
        <f>VLOOKUP($A8,'Return Data'!$B$7:$R$2700,4,0)</f>
        <v>279.07810000000001</v>
      </c>
      <c r="D8" s="65">
        <f>VLOOKUP($A8,'Return Data'!$B$7:$R$2700,9,0)</f>
        <v>15.795400000000001</v>
      </c>
      <c r="E8" s="66">
        <f>RANK(D8,D$8:D$28,0)</f>
        <v>6</v>
      </c>
      <c r="F8" s="65">
        <f>VLOOKUP($A8,'Return Data'!$B$7:$R$2700,10,0)</f>
        <v>5.4177999999999997</v>
      </c>
      <c r="G8" s="66">
        <f>RANK(F8,F$8:F$28,0)</f>
        <v>9</v>
      </c>
      <c r="H8" s="65">
        <f>VLOOKUP($A8,'Return Data'!$B$7:$R$2700,11,0)</f>
        <v>15.3538</v>
      </c>
      <c r="I8" s="66">
        <f>RANK(H8,H$8:H$28,0)</f>
        <v>6</v>
      </c>
      <c r="J8" s="65">
        <f>VLOOKUP($A8,'Return Data'!$B$7:$R$2700,12,0)</f>
        <v>11.8728</v>
      </c>
      <c r="K8" s="66">
        <f>RANK(J8,J$8:J$28,0)</f>
        <v>5</v>
      </c>
      <c r="L8" s="65">
        <f>VLOOKUP($A8,'Return Data'!$B$7:$R$2700,13,0)</f>
        <v>10.995799999999999</v>
      </c>
      <c r="M8" s="66">
        <f>RANK(L8,L$8:L$28,0)</f>
        <v>5</v>
      </c>
      <c r="N8" s="65">
        <f>VLOOKUP($A8,'Return Data'!$B$7:$R$2700,17,0)</f>
        <v>10.8919</v>
      </c>
      <c r="O8" s="66">
        <f>RANK(N8,N$8:N$28,0)</f>
        <v>9</v>
      </c>
      <c r="P8" s="65">
        <f>VLOOKUP($A8,'Return Data'!$B$7:$R$2700,14,0)</f>
        <v>8.6742000000000008</v>
      </c>
      <c r="Q8" s="66">
        <f>RANK(P8,P$8:P$28,0)</f>
        <v>8</v>
      </c>
      <c r="R8" s="65">
        <f>VLOOKUP($A8,'Return Data'!$B$7:$R$2700,16,0)</f>
        <v>8.5844000000000005</v>
      </c>
      <c r="S8" s="67">
        <f>RANK(R8,R$8:R$28,0)</f>
        <v>13</v>
      </c>
    </row>
    <row r="9" spans="1:19" x14ac:dyDescent="0.3">
      <c r="A9" s="82" t="s">
        <v>579</v>
      </c>
      <c r="B9" s="64">
        <f>VLOOKUP($A9,'Return Data'!$B$7:$R$2700,3,0)</f>
        <v>44118</v>
      </c>
      <c r="C9" s="65">
        <f>VLOOKUP($A9,'Return Data'!$B$7:$R$2700,4,0)</f>
        <v>2026.9866999999999</v>
      </c>
      <c r="D9" s="65">
        <f>VLOOKUP($A9,'Return Data'!$B$7:$R$2700,9,0)</f>
        <v>12.889200000000001</v>
      </c>
      <c r="E9" s="66">
        <f t="shared" ref="E9:E28" si="0">RANK(D9,D$8:D$28,0)</f>
        <v>15</v>
      </c>
      <c r="F9" s="65">
        <f>VLOOKUP($A9,'Return Data'!$B$7:$R$2700,10,0)</f>
        <v>5.8517999999999999</v>
      </c>
      <c r="G9" s="66">
        <f t="shared" ref="G9:G28" si="1">RANK(F9,F$8:F$28,0)</f>
        <v>4</v>
      </c>
      <c r="H9" s="65">
        <f>VLOOKUP($A9,'Return Data'!$B$7:$R$2700,11,0)</f>
        <v>13.3348</v>
      </c>
      <c r="I9" s="66">
        <f t="shared" ref="I9:I26" si="2">RANK(H9,H$8:H$28,0)</f>
        <v>16</v>
      </c>
      <c r="J9" s="65">
        <f>VLOOKUP($A9,'Return Data'!$B$7:$R$2700,12,0)</f>
        <v>10.5686</v>
      </c>
      <c r="K9" s="66">
        <f t="shared" ref="K9:K26" si="3">RANK(J9,J$8:J$28,0)</f>
        <v>12</v>
      </c>
      <c r="L9" s="65">
        <f>VLOOKUP($A9,'Return Data'!$B$7:$R$2700,13,0)</f>
        <v>10.0944</v>
      </c>
      <c r="M9" s="66">
        <f t="shared" ref="M9:M26" si="4">RANK(L9,L$8:L$28,0)</f>
        <v>11</v>
      </c>
      <c r="N9" s="65">
        <f>VLOOKUP($A9,'Return Data'!$B$7:$R$2700,17,0)</f>
        <v>11.0951</v>
      </c>
      <c r="O9" s="66">
        <f t="shared" ref="O9:O26" si="5">RANK(N9,N$8:N$28,0)</f>
        <v>6</v>
      </c>
      <c r="P9" s="65">
        <f>VLOOKUP($A9,'Return Data'!$B$7:$R$2700,14,0)</f>
        <v>9.1732999999999993</v>
      </c>
      <c r="Q9" s="66">
        <f t="shared" ref="Q9:Q26" si="6">RANK(P9,P$8:P$28,0)</f>
        <v>3</v>
      </c>
      <c r="R9" s="65">
        <f>VLOOKUP($A9,'Return Data'!$B$7:$R$2700,16,0)</f>
        <v>8.8231999999999999</v>
      </c>
      <c r="S9" s="67">
        <f t="shared" ref="S9:S28" si="7">RANK(R9,R$8:R$28,0)</f>
        <v>8</v>
      </c>
    </row>
    <row r="10" spans="1:19" x14ac:dyDescent="0.3">
      <c r="A10" s="82" t="s">
        <v>581</v>
      </c>
      <c r="B10" s="64">
        <f>VLOOKUP($A10,'Return Data'!$B$7:$R$2700,3,0)</f>
        <v>44118</v>
      </c>
      <c r="C10" s="65">
        <f>VLOOKUP($A10,'Return Data'!$B$7:$R$2700,4,0)</f>
        <v>18.476800000000001</v>
      </c>
      <c r="D10" s="65">
        <f>VLOOKUP($A10,'Return Data'!$B$7:$R$2700,9,0)</f>
        <v>18.7212</v>
      </c>
      <c r="E10" s="66">
        <f t="shared" si="0"/>
        <v>1</v>
      </c>
      <c r="F10" s="65">
        <f>VLOOKUP($A10,'Return Data'!$B$7:$R$2700,10,0)</f>
        <v>5.8502999999999998</v>
      </c>
      <c r="G10" s="66">
        <f t="shared" si="1"/>
        <v>5</v>
      </c>
      <c r="H10" s="65">
        <f>VLOOKUP($A10,'Return Data'!$B$7:$R$2700,11,0)</f>
        <v>14.8941</v>
      </c>
      <c r="I10" s="66">
        <f t="shared" si="2"/>
        <v>7</v>
      </c>
      <c r="J10" s="65">
        <f>VLOOKUP($A10,'Return Data'!$B$7:$R$2700,12,0)</f>
        <v>12.151899999999999</v>
      </c>
      <c r="K10" s="66">
        <f t="shared" si="3"/>
        <v>3</v>
      </c>
      <c r="L10" s="65">
        <f>VLOOKUP($A10,'Return Data'!$B$7:$R$2700,13,0)</f>
        <v>11.2818</v>
      </c>
      <c r="M10" s="66">
        <f t="shared" si="4"/>
        <v>3</v>
      </c>
      <c r="N10" s="65">
        <f>VLOOKUP($A10,'Return Data'!$B$7:$R$2700,17,0)</f>
        <v>11.052199999999999</v>
      </c>
      <c r="O10" s="66">
        <f t="shared" si="5"/>
        <v>7</v>
      </c>
      <c r="P10" s="65">
        <f>VLOOKUP($A10,'Return Data'!$B$7:$R$2700,14,0)</f>
        <v>8.5592000000000006</v>
      </c>
      <c r="Q10" s="66">
        <f t="shared" si="6"/>
        <v>9</v>
      </c>
      <c r="R10" s="65">
        <f>VLOOKUP($A10,'Return Data'!$B$7:$R$2700,16,0)</f>
        <v>9.0481999999999996</v>
      </c>
      <c r="S10" s="67">
        <f t="shared" si="7"/>
        <v>5</v>
      </c>
    </row>
    <row r="11" spans="1:19" x14ac:dyDescent="0.3">
      <c r="A11" s="82" t="s">
        <v>583</v>
      </c>
      <c r="B11" s="64">
        <f>VLOOKUP($A11,'Return Data'!$B$7:$R$2700,3,0)</f>
        <v>44118</v>
      </c>
      <c r="C11" s="65">
        <f>VLOOKUP($A11,'Return Data'!$B$7:$R$2700,4,0)</f>
        <v>18.7469</v>
      </c>
      <c r="D11" s="65">
        <f>VLOOKUP($A11,'Return Data'!$B$7:$R$2700,9,0)</f>
        <v>12.523400000000001</v>
      </c>
      <c r="E11" s="66">
        <f t="shared" si="0"/>
        <v>16</v>
      </c>
      <c r="F11" s="65">
        <f>VLOOKUP($A11,'Return Data'!$B$7:$R$2700,10,0)</f>
        <v>2.6459999999999999</v>
      </c>
      <c r="G11" s="66">
        <f t="shared" si="1"/>
        <v>20</v>
      </c>
      <c r="H11" s="65">
        <f>VLOOKUP($A11,'Return Data'!$B$7:$R$2700,11,0)</f>
        <v>19.062999999999999</v>
      </c>
      <c r="I11" s="66">
        <f t="shared" si="2"/>
        <v>2</v>
      </c>
      <c r="J11" s="65">
        <f>VLOOKUP($A11,'Return Data'!$B$7:$R$2700,12,0)</f>
        <v>14.8058</v>
      </c>
      <c r="K11" s="66">
        <f t="shared" si="3"/>
        <v>1</v>
      </c>
      <c r="L11" s="65">
        <f>VLOOKUP($A11,'Return Data'!$B$7:$R$2700,13,0)</f>
        <v>13.5364</v>
      </c>
      <c r="M11" s="66">
        <f t="shared" si="4"/>
        <v>1</v>
      </c>
      <c r="N11" s="65">
        <f>VLOOKUP($A11,'Return Data'!$B$7:$R$2700,17,0)</f>
        <v>13.1913</v>
      </c>
      <c r="O11" s="66">
        <f t="shared" si="5"/>
        <v>1</v>
      </c>
      <c r="P11" s="65">
        <f>VLOOKUP($A11,'Return Data'!$B$7:$R$2700,14,0)</f>
        <v>10.013199999999999</v>
      </c>
      <c r="Q11" s="66">
        <f t="shared" si="6"/>
        <v>1</v>
      </c>
      <c r="R11" s="65">
        <f>VLOOKUP($A11,'Return Data'!$B$7:$R$2700,16,0)</f>
        <v>9.2678999999999991</v>
      </c>
      <c r="S11" s="67">
        <f t="shared" si="7"/>
        <v>4</v>
      </c>
    </row>
    <row r="12" spans="1:19" x14ac:dyDescent="0.3">
      <c r="A12" s="82" t="s">
        <v>584</v>
      </c>
      <c r="B12" s="64">
        <f>VLOOKUP($A12,'Return Data'!$B$7:$R$2700,3,0)</f>
        <v>44118</v>
      </c>
      <c r="C12" s="65">
        <f>VLOOKUP($A12,'Return Data'!$B$7:$R$2700,4,0)</f>
        <v>17.241</v>
      </c>
      <c r="D12" s="65">
        <f>VLOOKUP($A12,'Return Data'!$B$7:$R$2700,9,0)</f>
        <v>15.2263</v>
      </c>
      <c r="E12" s="66">
        <f t="shared" si="0"/>
        <v>8</v>
      </c>
      <c r="F12" s="65">
        <f>VLOOKUP($A12,'Return Data'!$B$7:$R$2700,10,0)</f>
        <v>4.181</v>
      </c>
      <c r="G12" s="66">
        <f t="shared" si="1"/>
        <v>16</v>
      </c>
      <c r="H12" s="65">
        <f>VLOOKUP($A12,'Return Data'!$B$7:$R$2700,11,0)</f>
        <v>12.3581</v>
      </c>
      <c r="I12" s="66">
        <f t="shared" si="2"/>
        <v>19</v>
      </c>
      <c r="J12" s="65">
        <f>VLOOKUP($A12,'Return Data'!$B$7:$R$2700,12,0)</f>
        <v>10.157500000000001</v>
      </c>
      <c r="K12" s="66">
        <f t="shared" si="3"/>
        <v>15</v>
      </c>
      <c r="L12" s="65">
        <f>VLOOKUP($A12,'Return Data'!$B$7:$R$2700,13,0)</f>
        <v>10.022600000000001</v>
      </c>
      <c r="M12" s="66">
        <f t="shared" si="4"/>
        <v>12</v>
      </c>
      <c r="N12" s="65">
        <f>VLOOKUP($A12,'Return Data'!$B$7:$R$2700,17,0)</f>
        <v>11.209300000000001</v>
      </c>
      <c r="O12" s="66">
        <f t="shared" si="5"/>
        <v>5</v>
      </c>
      <c r="P12" s="65">
        <f>VLOOKUP($A12,'Return Data'!$B$7:$R$2700,14,0)</f>
        <v>8.8528000000000002</v>
      </c>
      <c r="Q12" s="66">
        <f t="shared" si="6"/>
        <v>5</v>
      </c>
      <c r="R12" s="65">
        <f>VLOOKUP($A12,'Return Data'!$B$7:$R$2700,16,0)</f>
        <v>8.7739999999999991</v>
      </c>
      <c r="S12" s="67">
        <f t="shared" si="7"/>
        <v>9</v>
      </c>
    </row>
    <row r="13" spans="1:19" x14ac:dyDescent="0.3">
      <c r="A13" s="82" t="s">
        <v>587</v>
      </c>
      <c r="B13" s="64">
        <f>VLOOKUP($A13,'Return Data'!$B$7:$R$2700,3,0)</f>
        <v>44118</v>
      </c>
      <c r="C13" s="65">
        <f>VLOOKUP($A13,'Return Data'!$B$7:$R$2700,4,0)</f>
        <v>17.546399999999998</v>
      </c>
      <c r="D13" s="65">
        <f>VLOOKUP($A13,'Return Data'!$B$7:$R$2700,9,0)</f>
        <v>14.0634</v>
      </c>
      <c r="E13" s="66">
        <f t="shared" si="0"/>
        <v>11</v>
      </c>
      <c r="F13" s="65">
        <f>VLOOKUP($A13,'Return Data'!$B$7:$R$2700,10,0)</f>
        <v>6.7070999999999996</v>
      </c>
      <c r="G13" s="66">
        <f t="shared" si="1"/>
        <v>2</v>
      </c>
      <c r="H13" s="65">
        <f>VLOOKUP($A13,'Return Data'!$B$7:$R$2700,11,0)</f>
        <v>14.541600000000001</v>
      </c>
      <c r="I13" s="66">
        <f t="shared" si="2"/>
        <v>11</v>
      </c>
      <c r="J13" s="65">
        <f>VLOOKUP($A13,'Return Data'!$B$7:$R$2700,12,0)</f>
        <v>11.3239</v>
      </c>
      <c r="K13" s="66">
        <f t="shared" si="3"/>
        <v>7</v>
      </c>
      <c r="L13" s="65">
        <f>VLOOKUP($A13,'Return Data'!$B$7:$R$2700,13,0)</f>
        <v>10.822900000000001</v>
      </c>
      <c r="M13" s="66">
        <f t="shared" si="4"/>
        <v>6</v>
      </c>
      <c r="N13" s="65">
        <f>VLOOKUP($A13,'Return Data'!$B$7:$R$2700,17,0)</f>
        <v>10.9315</v>
      </c>
      <c r="O13" s="66">
        <f t="shared" si="5"/>
        <v>8</v>
      </c>
      <c r="P13" s="65">
        <f>VLOOKUP($A13,'Return Data'!$B$7:$R$2700,14,0)</f>
        <v>8.4392999999999994</v>
      </c>
      <c r="Q13" s="66">
        <f t="shared" si="6"/>
        <v>12</v>
      </c>
      <c r="R13" s="65">
        <f>VLOOKUP($A13,'Return Data'!$B$7:$R$2700,16,0)</f>
        <v>8.9506999999999994</v>
      </c>
      <c r="S13" s="67">
        <f t="shared" si="7"/>
        <v>6</v>
      </c>
    </row>
    <row r="14" spans="1:19" x14ac:dyDescent="0.3">
      <c r="A14" s="82" t="s">
        <v>588</v>
      </c>
      <c r="B14" s="64">
        <f>VLOOKUP($A14,'Return Data'!$B$7:$R$2700,3,0)</f>
        <v>44118</v>
      </c>
      <c r="C14" s="65">
        <f>VLOOKUP($A14,'Return Data'!$B$7:$R$2700,4,0)</f>
        <v>24.5212</v>
      </c>
      <c r="D14" s="65">
        <f>VLOOKUP($A14,'Return Data'!$B$7:$R$2700,9,0)</f>
        <v>12.1371</v>
      </c>
      <c r="E14" s="66">
        <f t="shared" si="0"/>
        <v>18</v>
      </c>
      <c r="F14" s="65">
        <f>VLOOKUP($A14,'Return Data'!$B$7:$R$2700,10,0)</f>
        <v>5.2840999999999996</v>
      </c>
      <c r="G14" s="66">
        <f t="shared" si="1"/>
        <v>12</v>
      </c>
      <c r="H14" s="65">
        <f>VLOOKUP($A14,'Return Data'!$B$7:$R$2700,11,0)</f>
        <v>14.097300000000001</v>
      </c>
      <c r="I14" s="66">
        <f t="shared" si="2"/>
        <v>15</v>
      </c>
      <c r="J14" s="65">
        <f>VLOOKUP($A14,'Return Data'!$B$7:$R$2700,12,0)</f>
        <v>9.9107000000000003</v>
      </c>
      <c r="K14" s="66">
        <f t="shared" si="3"/>
        <v>16</v>
      </c>
      <c r="L14" s="65">
        <f>VLOOKUP($A14,'Return Data'!$B$7:$R$2700,13,0)</f>
        <v>9.9235000000000007</v>
      </c>
      <c r="M14" s="66">
        <f t="shared" si="4"/>
        <v>13</v>
      </c>
      <c r="N14" s="65">
        <f>VLOOKUP($A14,'Return Data'!$B$7:$R$2700,17,0)</f>
        <v>9.8293999999999997</v>
      </c>
      <c r="O14" s="66">
        <f t="shared" si="5"/>
        <v>15</v>
      </c>
      <c r="P14" s="65">
        <f>VLOOKUP($A14,'Return Data'!$B$7:$R$2700,14,0)</f>
        <v>7.7359</v>
      </c>
      <c r="Q14" s="66">
        <f t="shared" si="6"/>
        <v>15</v>
      </c>
      <c r="R14" s="65">
        <f>VLOOKUP($A14,'Return Data'!$B$7:$R$2700,16,0)</f>
        <v>8.6666000000000007</v>
      </c>
      <c r="S14" s="67">
        <f t="shared" si="7"/>
        <v>11</v>
      </c>
    </row>
    <row r="15" spans="1:19" x14ac:dyDescent="0.3">
      <c r="A15" s="82" t="s">
        <v>591</v>
      </c>
      <c r="B15" s="64">
        <f>VLOOKUP($A15,'Return Data'!$B$7:$R$2700,3,0)</f>
        <v>44118</v>
      </c>
      <c r="C15" s="65">
        <f>VLOOKUP($A15,'Return Data'!$B$7:$R$2700,4,0)</f>
        <v>18.926400000000001</v>
      </c>
      <c r="D15" s="65">
        <f>VLOOKUP($A15,'Return Data'!$B$7:$R$2700,9,0)</f>
        <v>14.1509</v>
      </c>
      <c r="E15" s="66">
        <f t="shared" si="0"/>
        <v>10</v>
      </c>
      <c r="F15" s="65">
        <f>VLOOKUP($A15,'Return Data'!$B$7:$R$2700,10,0)</f>
        <v>5.9619</v>
      </c>
      <c r="G15" s="66">
        <f t="shared" si="1"/>
        <v>3</v>
      </c>
      <c r="H15" s="65">
        <f>VLOOKUP($A15,'Return Data'!$B$7:$R$2700,11,0)</f>
        <v>14.833600000000001</v>
      </c>
      <c r="I15" s="66">
        <f t="shared" si="2"/>
        <v>8</v>
      </c>
      <c r="J15" s="65">
        <f>VLOOKUP($A15,'Return Data'!$B$7:$R$2700,12,0)</f>
        <v>12.1898</v>
      </c>
      <c r="K15" s="66">
        <f t="shared" si="3"/>
        <v>2</v>
      </c>
      <c r="L15" s="65">
        <f>VLOOKUP($A15,'Return Data'!$B$7:$R$2700,13,0)</f>
        <v>11.3452</v>
      </c>
      <c r="M15" s="66">
        <f t="shared" si="4"/>
        <v>2</v>
      </c>
      <c r="N15" s="65">
        <f>VLOOKUP($A15,'Return Data'!$B$7:$R$2700,17,0)</f>
        <v>12.1652</v>
      </c>
      <c r="O15" s="66">
        <f t="shared" si="5"/>
        <v>2</v>
      </c>
      <c r="P15" s="65">
        <f>VLOOKUP($A15,'Return Data'!$B$7:$R$2700,14,0)</f>
        <v>9.4620999999999995</v>
      </c>
      <c r="Q15" s="66">
        <f t="shared" si="6"/>
        <v>2</v>
      </c>
      <c r="R15" s="65">
        <f>VLOOKUP($A15,'Return Data'!$B$7:$R$2700,16,0)</f>
        <v>8.7436000000000007</v>
      </c>
      <c r="S15" s="67">
        <f t="shared" si="7"/>
        <v>10</v>
      </c>
    </row>
    <row r="16" spans="1:19" x14ac:dyDescent="0.3">
      <c r="A16" s="82" t="s">
        <v>593</v>
      </c>
      <c r="B16" s="64">
        <f>VLOOKUP($A16,'Return Data'!$B$7:$R$2700,3,0)</f>
        <v>44118</v>
      </c>
      <c r="C16" s="65">
        <f>VLOOKUP($A16,'Return Data'!$B$7:$R$2700,4,0)</f>
        <v>1100.6194</v>
      </c>
      <c r="D16" s="65">
        <f>VLOOKUP($A16,'Return Data'!$B$7:$R$2700,9,0)</f>
        <v>6.0026000000000002</v>
      </c>
      <c r="E16" s="66">
        <f t="shared" si="0"/>
        <v>21</v>
      </c>
      <c r="F16" s="65">
        <f>VLOOKUP($A16,'Return Data'!$B$7:$R$2700,10,0)</f>
        <v>2.8955000000000002</v>
      </c>
      <c r="G16" s="66">
        <f t="shared" si="1"/>
        <v>19</v>
      </c>
      <c r="H16" s="65">
        <f>VLOOKUP($A16,'Return Data'!$B$7:$R$2700,11,0)</f>
        <v>5.1627000000000001</v>
      </c>
      <c r="I16" s="66">
        <f t="shared" si="2"/>
        <v>21</v>
      </c>
      <c r="J16" s="65">
        <f>VLOOKUP($A16,'Return Data'!$B$7:$R$2700,12,0)</f>
        <v>4.7938000000000001</v>
      </c>
      <c r="K16" s="66">
        <f t="shared" si="3"/>
        <v>19</v>
      </c>
      <c r="L16" s="65">
        <f>VLOOKUP($A16,'Return Data'!$B$7:$R$2700,13,0)</f>
        <v>5.2416999999999998</v>
      </c>
      <c r="M16" s="66">
        <f t="shared" si="4"/>
        <v>18</v>
      </c>
      <c r="N16" s="65"/>
      <c r="O16" s="66"/>
      <c r="P16" s="65"/>
      <c r="Q16" s="66"/>
      <c r="R16" s="65">
        <f>VLOOKUP($A16,'Return Data'!$B$7:$R$2700,16,0)</f>
        <v>6.9611999999999998</v>
      </c>
      <c r="S16" s="67">
        <f t="shared" si="7"/>
        <v>20</v>
      </c>
    </row>
    <row r="17" spans="1:19" x14ac:dyDescent="0.3">
      <c r="A17" s="82" t="s">
        <v>594</v>
      </c>
      <c r="B17" s="64">
        <f>VLOOKUP($A17,'Return Data'!$B$7:$R$2700,3,0)</f>
        <v>44118</v>
      </c>
      <c r="C17" s="65">
        <f>VLOOKUP($A17,'Return Data'!$B$7:$R$2700,4,0)</f>
        <v>1782.7807</v>
      </c>
      <c r="D17" s="65">
        <f>VLOOKUP($A17,'Return Data'!$B$7:$R$2700,9,0)</f>
        <v>11.0177</v>
      </c>
      <c r="E17" s="66">
        <f t="shared" si="0"/>
        <v>19</v>
      </c>
      <c r="F17" s="65">
        <f>VLOOKUP($A17,'Return Data'!$B$7:$R$2700,10,0)</f>
        <v>2.3435000000000001</v>
      </c>
      <c r="G17" s="66">
        <f t="shared" si="1"/>
        <v>21</v>
      </c>
      <c r="H17" s="65">
        <f>VLOOKUP($A17,'Return Data'!$B$7:$R$2700,11,0)</f>
        <v>17.507300000000001</v>
      </c>
      <c r="I17" s="66">
        <f t="shared" si="2"/>
        <v>3</v>
      </c>
      <c r="J17" s="65">
        <f>VLOOKUP($A17,'Return Data'!$B$7:$R$2700,12,0)</f>
        <v>10.3263</v>
      </c>
      <c r="K17" s="66">
        <f t="shared" si="3"/>
        <v>13</v>
      </c>
      <c r="L17" s="65">
        <f>VLOOKUP($A17,'Return Data'!$B$7:$R$2700,13,0)</f>
        <v>9.7073999999999998</v>
      </c>
      <c r="M17" s="66">
        <f t="shared" si="4"/>
        <v>14</v>
      </c>
      <c r="N17" s="65">
        <f>VLOOKUP($A17,'Return Data'!$B$7:$R$2700,17,0)</f>
        <v>9.8706999999999994</v>
      </c>
      <c r="O17" s="66">
        <f t="shared" si="5"/>
        <v>14</v>
      </c>
      <c r="P17" s="65">
        <f>VLOOKUP($A17,'Return Data'!$B$7:$R$2700,14,0)</f>
        <v>8.4577000000000009</v>
      </c>
      <c r="Q17" s="66">
        <f t="shared" si="6"/>
        <v>11</v>
      </c>
      <c r="R17" s="65">
        <f>VLOOKUP($A17,'Return Data'!$B$7:$R$2700,16,0)</f>
        <v>7.6969000000000003</v>
      </c>
      <c r="S17" s="67">
        <f t="shared" si="7"/>
        <v>17</v>
      </c>
    </row>
    <row r="18" spans="1:19" x14ac:dyDescent="0.3">
      <c r="A18" s="82" t="s">
        <v>596</v>
      </c>
      <c r="B18" s="64">
        <f>VLOOKUP($A18,'Return Data'!$B$7:$R$2700,3,0)</f>
        <v>44118</v>
      </c>
      <c r="C18" s="65">
        <f>VLOOKUP($A18,'Return Data'!$B$7:$R$2700,4,0)</f>
        <v>49.582099999999997</v>
      </c>
      <c r="D18" s="65">
        <f>VLOOKUP($A18,'Return Data'!$B$7:$R$2700,9,0)</f>
        <v>13.5848</v>
      </c>
      <c r="E18" s="66">
        <f t="shared" si="0"/>
        <v>12</v>
      </c>
      <c r="F18" s="65">
        <f>VLOOKUP($A18,'Return Data'!$B$7:$R$2700,10,0)</f>
        <v>5.0772000000000004</v>
      </c>
      <c r="G18" s="66">
        <f t="shared" si="1"/>
        <v>13</v>
      </c>
      <c r="H18" s="65">
        <f>VLOOKUP($A18,'Return Data'!$B$7:$R$2700,11,0)</f>
        <v>14.4085</v>
      </c>
      <c r="I18" s="66">
        <f t="shared" si="2"/>
        <v>12</v>
      </c>
      <c r="J18" s="65">
        <f>VLOOKUP($A18,'Return Data'!$B$7:$R$2700,12,0)</f>
        <v>11.227499999999999</v>
      </c>
      <c r="K18" s="66">
        <f t="shared" si="3"/>
        <v>9</v>
      </c>
      <c r="L18" s="65">
        <f>VLOOKUP($A18,'Return Data'!$B$7:$R$2700,13,0)</f>
        <v>10.787699999999999</v>
      </c>
      <c r="M18" s="66">
        <f t="shared" si="4"/>
        <v>7</v>
      </c>
      <c r="N18" s="65">
        <f>VLOOKUP($A18,'Return Data'!$B$7:$R$2700,17,0)</f>
        <v>11.2623</v>
      </c>
      <c r="O18" s="66">
        <f t="shared" si="5"/>
        <v>4</v>
      </c>
      <c r="P18" s="65">
        <f>VLOOKUP($A18,'Return Data'!$B$7:$R$2700,14,0)</f>
        <v>8.8481000000000005</v>
      </c>
      <c r="Q18" s="66">
        <f t="shared" si="6"/>
        <v>6</v>
      </c>
      <c r="R18" s="65">
        <f>VLOOKUP($A18,'Return Data'!$B$7:$R$2700,16,0)</f>
        <v>7.6177000000000001</v>
      </c>
      <c r="S18" s="67">
        <f t="shared" si="7"/>
        <v>18</v>
      </c>
    </row>
    <row r="19" spans="1:19" x14ac:dyDescent="0.3">
      <c r="A19" s="82" t="s">
        <v>599</v>
      </c>
      <c r="B19" s="64">
        <f>VLOOKUP($A19,'Return Data'!$B$7:$R$2700,3,0)</f>
        <v>44118</v>
      </c>
      <c r="C19" s="65">
        <f>VLOOKUP($A19,'Return Data'!$B$7:$R$2700,4,0)</f>
        <v>19.129300000000001</v>
      </c>
      <c r="D19" s="65">
        <f>VLOOKUP($A19,'Return Data'!$B$7:$R$2700,9,0)</f>
        <v>15.4781</v>
      </c>
      <c r="E19" s="66">
        <f t="shared" si="0"/>
        <v>7</v>
      </c>
      <c r="F19" s="65">
        <f>VLOOKUP($A19,'Return Data'!$B$7:$R$2700,10,0)</f>
        <v>5.6308999999999996</v>
      </c>
      <c r="G19" s="66">
        <f t="shared" si="1"/>
        <v>8</v>
      </c>
      <c r="H19" s="65">
        <f>VLOOKUP($A19,'Return Data'!$B$7:$R$2700,11,0)</f>
        <v>14.152699999999999</v>
      </c>
      <c r="I19" s="66">
        <f t="shared" si="2"/>
        <v>14</v>
      </c>
      <c r="J19" s="65">
        <f>VLOOKUP($A19,'Return Data'!$B$7:$R$2700,12,0)</f>
        <v>11.2385</v>
      </c>
      <c r="K19" s="66">
        <f t="shared" si="3"/>
        <v>8</v>
      </c>
      <c r="L19" s="65">
        <f>VLOOKUP($A19,'Return Data'!$B$7:$R$2700,13,0)</f>
        <v>10.752599999999999</v>
      </c>
      <c r="M19" s="66">
        <f t="shared" si="4"/>
        <v>8</v>
      </c>
      <c r="N19" s="65">
        <f>VLOOKUP($A19,'Return Data'!$B$7:$R$2700,17,0)</f>
        <v>10.061299999999999</v>
      </c>
      <c r="O19" s="66">
        <f t="shared" si="5"/>
        <v>13</v>
      </c>
      <c r="P19" s="65">
        <f>VLOOKUP($A19,'Return Data'!$B$7:$R$2700,14,0)</f>
        <v>8.2826000000000004</v>
      </c>
      <c r="Q19" s="66">
        <f t="shared" si="6"/>
        <v>14</v>
      </c>
      <c r="R19" s="65">
        <f>VLOOKUP($A19,'Return Data'!$B$7:$R$2700,16,0)</f>
        <v>5.0853000000000002</v>
      </c>
      <c r="S19" s="67">
        <f t="shared" si="7"/>
        <v>21</v>
      </c>
    </row>
    <row r="20" spans="1:19" x14ac:dyDescent="0.3">
      <c r="A20" s="82" t="s">
        <v>600</v>
      </c>
      <c r="B20" s="64">
        <f>VLOOKUP($A20,'Return Data'!$B$7:$R$2700,3,0)</f>
        <v>44118</v>
      </c>
      <c r="C20" s="65">
        <f>VLOOKUP($A20,'Return Data'!$B$7:$R$2700,4,0)</f>
        <v>27.130400000000002</v>
      </c>
      <c r="D20" s="65">
        <f>VLOOKUP($A20,'Return Data'!$B$7:$R$2700,9,0)</f>
        <v>13.1044</v>
      </c>
      <c r="E20" s="66">
        <f t="shared" si="0"/>
        <v>14</v>
      </c>
      <c r="F20" s="65">
        <f>VLOOKUP($A20,'Return Data'!$B$7:$R$2700,10,0)</f>
        <v>4.2209000000000003</v>
      </c>
      <c r="G20" s="66">
        <f t="shared" si="1"/>
        <v>15</v>
      </c>
      <c r="H20" s="65">
        <f>VLOOKUP($A20,'Return Data'!$B$7:$R$2700,11,0)</f>
        <v>12.846399999999999</v>
      </c>
      <c r="I20" s="66">
        <f t="shared" si="2"/>
        <v>17</v>
      </c>
      <c r="J20" s="65">
        <f>VLOOKUP($A20,'Return Data'!$B$7:$R$2700,12,0)</f>
        <v>9.5771999999999995</v>
      </c>
      <c r="K20" s="66">
        <f t="shared" si="3"/>
        <v>17</v>
      </c>
      <c r="L20" s="65">
        <f>VLOOKUP($A20,'Return Data'!$B$7:$R$2700,13,0)</f>
        <v>9.0395000000000003</v>
      </c>
      <c r="M20" s="66">
        <f t="shared" si="4"/>
        <v>16</v>
      </c>
      <c r="N20" s="65">
        <f>VLOOKUP($A20,'Return Data'!$B$7:$R$2700,17,0)</f>
        <v>10.0662</v>
      </c>
      <c r="O20" s="66">
        <f t="shared" si="5"/>
        <v>12</v>
      </c>
      <c r="P20" s="65">
        <f>VLOOKUP($A20,'Return Data'!$B$7:$R$2700,14,0)</f>
        <v>8.4834999999999994</v>
      </c>
      <c r="Q20" s="66">
        <f t="shared" si="6"/>
        <v>10</v>
      </c>
      <c r="R20" s="65">
        <f>VLOOKUP($A20,'Return Data'!$B$7:$R$2700,16,0)</f>
        <v>7.7408999999999999</v>
      </c>
      <c r="S20" s="67">
        <f t="shared" si="7"/>
        <v>16</v>
      </c>
    </row>
    <row r="21" spans="1:19" x14ac:dyDescent="0.3">
      <c r="A21" s="82" t="s">
        <v>602</v>
      </c>
      <c r="B21" s="64">
        <f>VLOOKUP($A21,'Return Data'!$B$7:$R$2700,3,0)</f>
        <v>44118</v>
      </c>
      <c r="C21" s="65">
        <f>VLOOKUP($A21,'Return Data'!$B$7:$R$2700,4,0)</f>
        <v>15.8659</v>
      </c>
      <c r="D21" s="65">
        <f>VLOOKUP($A21,'Return Data'!$B$7:$R$2700,9,0)</f>
        <v>14.5189</v>
      </c>
      <c r="E21" s="66">
        <f t="shared" si="0"/>
        <v>9</v>
      </c>
      <c r="F21" s="65">
        <f>VLOOKUP($A21,'Return Data'!$B$7:$R$2700,10,0)</f>
        <v>5.6969000000000003</v>
      </c>
      <c r="G21" s="66">
        <f t="shared" si="1"/>
        <v>7</v>
      </c>
      <c r="H21" s="65">
        <f>VLOOKUP($A21,'Return Data'!$B$7:$R$2700,11,0)</f>
        <v>14.6854</v>
      </c>
      <c r="I21" s="66">
        <f t="shared" si="2"/>
        <v>9</v>
      </c>
      <c r="J21" s="65">
        <f>VLOOKUP($A21,'Return Data'!$B$7:$R$2700,12,0)</f>
        <v>12.1326</v>
      </c>
      <c r="K21" s="66">
        <f t="shared" si="3"/>
        <v>4</v>
      </c>
      <c r="L21" s="65">
        <f>VLOOKUP($A21,'Return Data'!$B$7:$R$2700,13,0)</f>
        <v>11.109500000000001</v>
      </c>
      <c r="M21" s="66">
        <f t="shared" si="4"/>
        <v>4</v>
      </c>
      <c r="N21" s="65">
        <f>VLOOKUP($A21,'Return Data'!$B$7:$R$2700,17,0)</f>
        <v>11.437200000000001</v>
      </c>
      <c r="O21" s="66">
        <f t="shared" si="5"/>
        <v>3</v>
      </c>
      <c r="P21" s="65">
        <f>VLOOKUP($A21,'Return Data'!$B$7:$R$2700,14,0)</f>
        <v>8.8331999999999997</v>
      </c>
      <c r="Q21" s="66">
        <f t="shared" si="6"/>
        <v>7</v>
      </c>
      <c r="R21" s="65">
        <f>VLOOKUP($A21,'Return Data'!$B$7:$R$2700,16,0)</f>
        <v>8.8862000000000005</v>
      </c>
      <c r="S21" s="67">
        <f t="shared" si="7"/>
        <v>7</v>
      </c>
    </row>
    <row r="22" spans="1:19" x14ac:dyDescent="0.3">
      <c r="A22" s="82" t="s">
        <v>604</v>
      </c>
      <c r="B22" s="64">
        <f>VLOOKUP($A22,'Return Data'!$B$7:$R$2700,3,0)</f>
        <v>44118</v>
      </c>
      <c r="C22" s="65">
        <f>VLOOKUP($A22,'Return Data'!$B$7:$R$2700,4,0)</f>
        <v>18.739699999999999</v>
      </c>
      <c r="D22" s="65">
        <f>VLOOKUP($A22,'Return Data'!$B$7:$R$2700,9,0)</f>
        <v>13.4236</v>
      </c>
      <c r="E22" s="66">
        <f t="shared" si="0"/>
        <v>13</v>
      </c>
      <c r="F22" s="65">
        <f>VLOOKUP($A22,'Return Data'!$B$7:$R$2700,10,0)</f>
        <v>5.4122000000000003</v>
      </c>
      <c r="G22" s="66">
        <f t="shared" si="1"/>
        <v>10</v>
      </c>
      <c r="H22" s="65">
        <f>VLOOKUP($A22,'Return Data'!$B$7:$R$2700,11,0)</f>
        <v>14.170299999999999</v>
      </c>
      <c r="I22" s="66">
        <f t="shared" si="2"/>
        <v>13</v>
      </c>
      <c r="J22" s="65">
        <f>VLOOKUP($A22,'Return Data'!$B$7:$R$2700,12,0)</f>
        <v>10.934200000000001</v>
      </c>
      <c r="K22" s="66">
        <f t="shared" si="3"/>
        <v>11</v>
      </c>
      <c r="L22" s="65">
        <f>VLOOKUP($A22,'Return Data'!$B$7:$R$2700,13,0)</f>
        <v>10.417400000000001</v>
      </c>
      <c r="M22" s="66">
        <f t="shared" si="4"/>
        <v>10</v>
      </c>
      <c r="N22" s="65">
        <f>VLOOKUP($A22,'Return Data'!$B$7:$R$2700,17,0)</f>
        <v>10.838900000000001</v>
      </c>
      <c r="O22" s="66">
        <f t="shared" si="5"/>
        <v>10</v>
      </c>
      <c r="P22" s="65">
        <f>VLOOKUP($A22,'Return Data'!$B$7:$R$2700,14,0)</f>
        <v>8.3848000000000003</v>
      </c>
      <c r="Q22" s="66">
        <f t="shared" si="6"/>
        <v>13</v>
      </c>
      <c r="R22" s="65">
        <f>VLOOKUP($A22,'Return Data'!$B$7:$R$2700,16,0)</f>
        <v>8.6052999999999997</v>
      </c>
      <c r="S22" s="67">
        <f t="shared" si="7"/>
        <v>12</v>
      </c>
    </row>
    <row r="23" spans="1:19" x14ac:dyDescent="0.3">
      <c r="A23" s="82" t="s">
        <v>607</v>
      </c>
      <c r="B23" s="64">
        <f>VLOOKUP($A23,'Return Data'!$B$7:$R$2700,3,0)</f>
        <v>44118</v>
      </c>
      <c r="C23" s="65">
        <f>VLOOKUP($A23,'Return Data'!$B$7:$R$2700,4,0)</f>
        <v>2423.4632999999999</v>
      </c>
      <c r="D23" s="65">
        <f>VLOOKUP($A23,'Return Data'!$B$7:$R$2700,9,0)</f>
        <v>16.6752</v>
      </c>
      <c r="E23" s="66">
        <f t="shared" si="0"/>
        <v>4</v>
      </c>
      <c r="F23" s="65">
        <f>VLOOKUP($A23,'Return Data'!$B$7:$R$2700,10,0)</f>
        <v>4.0614999999999997</v>
      </c>
      <c r="G23" s="66">
        <f t="shared" si="1"/>
        <v>17</v>
      </c>
      <c r="H23" s="65">
        <f>VLOOKUP($A23,'Return Data'!$B$7:$R$2700,11,0)</f>
        <v>14.647</v>
      </c>
      <c r="I23" s="66">
        <f t="shared" si="2"/>
        <v>10</v>
      </c>
      <c r="J23" s="65">
        <f>VLOOKUP($A23,'Return Data'!$B$7:$R$2700,12,0)</f>
        <v>11.079000000000001</v>
      </c>
      <c r="K23" s="66">
        <f t="shared" si="3"/>
        <v>10</v>
      </c>
      <c r="L23" s="65">
        <f>VLOOKUP($A23,'Return Data'!$B$7:$R$2700,13,0)</f>
        <v>10.6411</v>
      </c>
      <c r="M23" s="66">
        <f t="shared" si="4"/>
        <v>9</v>
      </c>
      <c r="N23" s="65">
        <f>VLOOKUP($A23,'Return Data'!$B$7:$R$2700,17,0)</f>
        <v>10.4306</v>
      </c>
      <c r="O23" s="66">
        <f t="shared" si="5"/>
        <v>11</v>
      </c>
      <c r="P23" s="65">
        <f>VLOOKUP($A23,'Return Data'!$B$7:$R$2700,14,0)</f>
        <v>8.9487000000000005</v>
      </c>
      <c r="Q23" s="66">
        <f t="shared" si="6"/>
        <v>4</v>
      </c>
      <c r="R23" s="65">
        <f>VLOOKUP($A23,'Return Data'!$B$7:$R$2700,16,0)</f>
        <v>8.3626000000000005</v>
      </c>
      <c r="S23" s="67">
        <f t="shared" si="7"/>
        <v>14</v>
      </c>
    </row>
    <row r="24" spans="1:19" x14ac:dyDescent="0.3">
      <c r="A24" s="82" t="s">
        <v>608</v>
      </c>
      <c r="B24" s="64">
        <f>VLOOKUP($A24,'Return Data'!$B$7:$R$2700,3,0)</f>
        <v>44118</v>
      </c>
      <c r="C24" s="65">
        <f>VLOOKUP($A24,'Return Data'!$B$7:$R$2700,4,0)</f>
        <v>33.371099999999998</v>
      </c>
      <c r="D24" s="65">
        <f>VLOOKUP($A24,'Return Data'!$B$7:$R$2700,9,0)</f>
        <v>7.1734</v>
      </c>
      <c r="E24" s="66">
        <f t="shared" si="0"/>
        <v>20</v>
      </c>
      <c r="F24" s="65">
        <f>VLOOKUP($A24,'Return Data'!$B$7:$R$2700,10,0)</f>
        <v>4.8594999999999997</v>
      </c>
      <c r="G24" s="66">
        <f t="shared" si="1"/>
        <v>14</v>
      </c>
      <c r="H24" s="65">
        <f>VLOOKUP($A24,'Return Data'!$B$7:$R$2700,11,0)</f>
        <v>10.005000000000001</v>
      </c>
      <c r="I24" s="66">
        <f t="shared" si="2"/>
        <v>20</v>
      </c>
      <c r="J24" s="65">
        <f>VLOOKUP($A24,'Return Data'!$B$7:$R$2700,12,0)</f>
        <v>8.4925999999999995</v>
      </c>
      <c r="K24" s="66">
        <f t="shared" si="3"/>
        <v>18</v>
      </c>
      <c r="L24" s="65">
        <f>VLOOKUP($A24,'Return Data'!$B$7:$R$2700,13,0)</f>
        <v>8.4855</v>
      </c>
      <c r="M24" s="66">
        <f t="shared" si="4"/>
        <v>17</v>
      </c>
      <c r="N24" s="65">
        <f>VLOOKUP($A24,'Return Data'!$B$7:$R$2700,17,0)</f>
        <v>9.7881999999999998</v>
      </c>
      <c r="O24" s="66">
        <f t="shared" si="5"/>
        <v>16</v>
      </c>
      <c r="P24" s="65">
        <f>VLOOKUP($A24,'Return Data'!$B$7:$R$2700,14,0)</f>
        <v>7.5922999999999998</v>
      </c>
      <c r="Q24" s="66">
        <f t="shared" si="6"/>
        <v>16</v>
      </c>
      <c r="R24" s="65">
        <f>VLOOKUP($A24,'Return Data'!$B$7:$R$2700,16,0)</f>
        <v>7.9257</v>
      </c>
      <c r="S24" s="67">
        <f t="shared" si="7"/>
        <v>15</v>
      </c>
    </row>
    <row r="25" spans="1:19" x14ac:dyDescent="0.3">
      <c r="A25" s="82" t="s">
        <v>611</v>
      </c>
      <c r="B25" s="64">
        <f>VLOOKUP($A25,'Return Data'!$B$7:$R$2700,3,0)</f>
        <v>44118</v>
      </c>
      <c r="C25" s="65">
        <f>VLOOKUP($A25,'Return Data'!$B$7:$R$2700,4,0)</f>
        <v>11.0625</v>
      </c>
      <c r="D25" s="65">
        <f>VLOOKUP($A25,'Return Data'!$B$7:$R$2700,9,0)</f>
        <v>18.308299999999999</v>
      </c>
      <c r="E25" s="66">
        <f t="shared" si="0"/>
        <v>2</v>
      </c>
      <c r="F25" s="65">
        <f>VLOOKUP($A25,'Return Data'!$B$7:$R$2700,10,0)</f>
        <v>5.7411000000000003</v>
      </c>
      <c r="G25" s="66">
        <f t="shared" si="1"/>
        <v>6</v>
      </c>
      <c r="H25" s="65">
        <f>VLOOKUP($A25,'Return Data'!$B$7:$R$2700,11,0)</f>
        <v>16.470600000000001</v>
      </c>
      <c r="I25" s="66">
        <f t="shared" si="2"/>
        <v>4</v>
      </c>
      <c r="J25" s="65">
        <f>VLOOKUP($A25,'Return Data'!$B$7:$R$2700,12,0)</f>
        <v>11.6121</v>
      </c>
      <c r="K25" s="66">
        <f t="shared" ref="K25" si="8">RANK(J25,J$8:J$28,0)</f>
        <v>6</v>
      </c>
      <c r="L25" s="65"/>
      <c r="M25" s="66"/>
      <c r="N25" s="65"/>
      <c r="O25" s="66"/>
      <c r="P25" s="65"/>
      <c r="Q25" s="66"/>
      <c r="R25" s="65">
        <f>VLOOKUP($A25,'Return Data'!$B$7:$R$2700,16,0)</f>
        <v>10.4742</v>
      </c>
      <c r="S25" s="67">
        <f t="shared" si="7"/>
        <v>3</v>
      </c>
    </row>
    <row r="26" spans="1:19" x14ac:dyDescent="0.3">
      <c r="A26" s="82" t="s">
        <v>613</v>
      </c>
      <c r="B26" s="64">
        <f>VLOOKUP($A26,'Return Data'!$B$7:$R$2700,3,0)</f>
        <v>44118</v>
      </c>
      <c r="C26" s="65">
        <f>VLOOKUP($A26,'Return Data'!$B$7:$R$2700,4,0)</f>
        <v>15.963100000000001</v>
      </c>
      <c r="D26" s="65">
        <f>VLOOKUP($A26,'Return Data'!$B$7:$R$2700,9,0)</f>
        <v>12.3649</v>
      </c>
      <c r="E26" s="66">
        <f t="shared" si="0"/>
        <v>17</v>
      </c>
      <c r="F26" s="65">
        <f>VLOOKUP($A26,'Return Data'!$B$7:$R$2700,10,0)</f>
        <v>5.4010999999999996</v>
      </c>
      <c r="G26" s="66">
        <f t="shared" si="1"/>
        <v>11</v>
      </c>
      <c r="H26" s="65">
        <f>VLOOKUP($A26,'Return Data'!$B$7:$R$2700,11,0)</f>
        <v>12.6846</v>
      </c>
      <c r="I26" s="66">
        <f t="shared" si="2"/>
        <v>18</v>
      </c>
      <c r="J26" s="65">
        <f>VLOOKUP($A26,'Return Data'!$B$7:$R$2700,12,0)</f>
        <v>10.2188</v>
      </c>
      <c r="K26" s="66">
        <f t="shared" si="3"/>
        <v>14</v>
      </c>
      <c r="L26" s="65">
        <f>VLOOKUP($A26,'Return Data'!$B$7:$R$2700,13,0)</f>
        <v>9.6006</v>
      </c>
      <c r="M26" s="66">
        <f t="shared" si="4"/>
        <v>15</v>
      </c>
      <c r="N26" s="65">
        <f>VLOOKUP($A26,'Return Data'!$B$7:$R$2700,17,0)</f>
        <v>4.5143000000000004</v>
      </c>
      <c r="O26" s="66">
        <f t="shared" si="5"/>
        <v>17</v>
      </c>
      <c r="P26" s="65">
        <f>VLOOKUP($A26,'Return Data'!$B$7:$R$2700,14,0)</f>
        <v>4.7401</v>
      </c>
      <c r="Q26" s="66">
        <f t="shared" si="6"/>
        <v>17</v>
      </c>
      <c r="R26" s="65">
        <f>VLOOKUP($A26,'Return Data'!$B$7:$R$2700,16,0)</f>
        <v>7.2314999999999996</v>
      </c>
      <c r="S26" s="67">
        <f t="shared" si="7"/>
        <v>19</v>
      </c>
    </row>
    <row r="27" spans="1:19" x14ac:dyDescent="0.3">
      <c r="A27" s="82" t="s">
        <v>729</v>
      </c>
      <c r="B27" s="64">
        <f>VLOOKUP($A27,'Return Data'!$B$7:$R$2700,3,0)</f>
        <v>44118</v>
      </c>
      <c r="C27" s="65">
        <f>VLOOKUP($A27,'Return Data'!$B$7:$R$2700,4,0)</f>
        <v>1096.5326</v>
      </c>
      <c r="D27" s="65">
        <f>VLOOKUP($A27,'Return Data'!$B$7:$R$2700,9,0)</f>
        <v>18.028300000000002</v>
      </c>
      <c r="E27" s="66">
        <f t="shared" si="0"/>
        <v>3</v>
      </c>
      <c r="F27" s="65">
        <f>VLOOKUP($A27,'Return Data'!$B$7:$R$2700,10,0)</f>
        <v>6.8230000000000004</v>
      </c>
      <c r="G27" s="66">
        <f t="shared" si="1"/>
        <v>1</v>
      </c>
      <c r="H27" s="65">
        <f>VLOOKUP($A27,'Return Data'!$B$7:$R$2700,11,0)</f>
        <v>15.7303</v>
      </c>
      <c r="I27" s="66">
        <f t="shared" ref="I27:I28" si="9">RANK(H27,H$8:H$28,0)</f>
        <v>5</v>
      </c>
      <c r="J27" s="65"/>
      <c r="K27" s="66"/>
      <c r="L27" s="65"/>
      <c r="M27" s="66"/>
      <c r="N27" s="65"/>
      <c r="O27" s="66"/>
      <c r="P27" s="65"/>
      <c r="Q27" s="66"/>
      <c r="R27" s="65">
        <f>VLOOKUP($A27,'Return Data'!$B$7:$R$2700,16,0)</f>
        <v>12.1045</v>
      </c>
      <c r="S27" s="67">
        <f t="shared" si="7"/>
        <v>2</v>
      </c>
    </row>
    <row r="28" spans="1:19" x14ac:dyDescent="0.3">
      <c r="A28" s="82" t="s">
        <v>730</v>
      </c>
      <c r="B28" s="64">
        <f>VLOOKUP($A28,'Return Data'!$B$7:$R$2700,3,0)</f>
        <v>44118</v>
      </c>
      <c r="C28" s="65">
        <f>VLOOKUP($A28,'Return Data'!$B$7:$R$2700,4,0)</f>
        <v>1113.6821</v>
      </c>
      <c r="D28" s="65">
        <f>VLOOKUP($A28,'Return Data'!$B$7:$R$2700,9,0)</f>
        <v>16.086600000000001</v>
      </c>
      <c r="E28" s="66">
        <f t="shared" si="0"/>
        <v>5</v>
      </c>
      <c r="F28" s="65">
        <f>VLOOKUP($A28,'Return Data'!$B$7:$R$2700,10,0)</f>
        <v>3.4089</v>
      </c>
      <c r="G28" s="66">
        <f t="shared" si="1"/>
        <v>18</v>
      </c>
      <c r="H28" s="65">
        <f>VLOOKUP($A28,'Return Data'!$B$7:$R$2700,11,0)</f>
        <v>20.697199999999999</v>
      </c>
      <c r="I28" s="66">
        <f t="shared" si="9"/>
        <v>1</v>
      </c>
      <c r="J28" s="65"/>
      <c r="K28" s="66"/>
      <c r="L28" s="65"/>
      <c r="M28" s="66"/>
      <c r="N28" s="65"/>
      <c r="O28" s="66"/>
      <c r="P28" s="65"/>
      <c r="Q28" s="66"/>
      <c r="R28" s="65">
        <f>VLOOKUP($A28,'Return Data'!$B$7:$R$2700,16,0)</f>
        <v>14.2684</v>
      </c>
      <c r="S28" s="67">
        <f t="shared" si="7"/>
        <v>1</v>
      </c>
    </row>
    <row r="29" spans="1:19" x14ac:dyDescent="0.3">
      <c r="A29" s="83"/>
      <c r="B29" s="84"/>
      <c r="C29" s="84"/>
      <c r="D29" s="85"/>
      <c r="E29" s="84"/>
      <c r="F29" s="85"/>
      <c r="G29" s="84"/>
      <c r="H29" s="85"/>
      <c r="I29" s="84"/>
      <c r="J29" s="85"/>
      <c r="K29" s="84"/>
      <c r="L29" s="85"/>
      <c r="M29" s="84"/>
      <c r="N29" s="85"/>
      <c r="O29" s="84"/>
      <c r="P29" s="85"/>
      <c r="Q29" s="84"/>
      <c r="R29" s="85"/>
      <c r="S29" s="86"/>
    </row>
    <row r="30" spans="1:19" x14ac:dyDescent="0.3">
      <c r="A30" s="87" t="s">
        <v>27</v>
      </c>
      <c r="B30" s="88"/>
      <c r="C30" s="88"/>
      <c r="D30" s="89">
        <f>AVERAGE(D8:D28)</f>
        <v>13.870176190476188</v>
      </c>
      <c r="E30" s="88"/>
      <c r="F30" s="89">
        <f>AVERAGE(F8:F28)</f>
        <v>4.9272476190476189</v>
      </c>
      <c r="G30" s="88"/>
      <c r="H30" s="89">
        <f>AVERAGE(H8:H28)</f>
        <v>14.364014285714285</v>
      </c>
      <c r="I30" s="88"/>
      <c r="J30" s="89">
        <f>AVERAGE(J8:J28)</f>
        <v>10.769136842105263</v>
      </c>
      <c r="K30" s="88"/>
      <c r="L30" s="89">
        <f>AVERAGE(L8:L28)</f>
        <v>10.21142222222222</v>
      </c>
      <c r="M30" s="88"/>
      <c r="N30" s="89">
        <f>AVERAGE(N8:N28)</f>
        <v>10.507976470588233</v>
      </c>
      <c r="O30" s="88"/>
      <c r="P30" s="89">
        <f>AVERAGE(P8:P28)</f>
        <v>8.4400588235294123</v>
      </c>
      <c r="Q30" s="88"/>
      <c r="R30" s="89">
        <f>AVERAGE(R8:R28)</f>
        <v>8.753285714285715</v>
      </c>
      <c r="S30" s="90"/>
    </row>
    <row r="31" spans="1:19" x14ac:dyDescent="0.3">
      <c r="A31" s="87" t="s">
        <v>28</v>
      </c>
      <c r="B31" s="88"/>
      <c r="C31" s="88"/>
      <c r="D31" s="89">
        <f>MIN(D8:D28)</f>
        <v>6.0026000000000002</v>
      </c>
      <c r="E31" s="88"/>
      <c r="F31" s="89">
        <f>MIN(F8:F28)</f>
        <v>2.3435000000000001</v>
      </c>
      <c r="G31" s="88"/>
      <c r="H31" s="89">
        <f>MIN(H8:H28)</f>
        <v>5.1627000000000001</v>
      </c>
      <c r="I31" s="88"/>
      <c r="J31" s="89">
        <f>MIN(J8:J28)</f>
        <v>4.7938000000000001</v>
      </c>
      <c r="K31" s="88"/>
      <c r="L31" s="89">
        <f>MIN(L8:L28)</f>
        <v>5.2416999999999998</v>
      </c>
      <c r="M31" s="88"/>
      <c r="N31" s="89">
        <f>MIN(N8:N28)</f>
        <v>4.5143000000000004</v>
      </c>
      <c r="O31" s="88"/>
      <c r="P31" s="89">
        <f>MIN(P8:P28)</f>
        <v>4.7401</v>
      </c>
      <c r="Q31" s="88"/>
      <c r="R31" s="89">
        <f>MIN(R8:R28)</f>
        <v>5.0853000000000002</v>
      </c>
      <c r="S31" s="90"/>
    </row>
    <row r="32" spans="1:19" ht="15" thickBot="1" x14ac:dyDescent="0.35">
      <c r="A32" s="91" t="s">
        <v>29</v>
      </c>
      <c r="B32" s="92"/>
      <c r="C32" s="92"/>
      <c r="D32" s="93">
        <f>MAX(D8:D28)</f>
        <v>18.7212</v>
      </c>
      <c r="E32" s="92"/>
      <c r="F32" s="93">
        <f>MAX(F8:F28)</f>
        <v>6.8230000000000004</v>
      </c>
      <c r="G32" s="92"/>
      <c r="H32" s="93">
        <f>MAX(H8:H28)</f>
        <v>20.697199999999999</v>
      </c>
      <c r="I32" s="92"/>
      <c r="J32" s="93">
        <f>MAX(J8:J28)</f>
        <v>14.8058</v>
      </c>
      <c r="K32" s="92"/>
      <c r="L32" s="93">
        <f>MAX(L8:L28)</f>
        <v>13.5364</v>
      </c>
      <c r="M32" s="92"/>
      <c r="N32" s="93">
        <f>MAX(N8:N28)</f>
        <v>13.1913</v>
      </c>
      <c r="O32" s="92"/>
      <c r="P32" s="93">
        <f>MAX(P8:P28)</f>
        <v>10.013199999999999</v>
      </c>
      <c r="Q32" s="92"/>
      <c r="R32" s="93">
        <f>MAX(R8:R28)</f>
        <v>14.2684</v>
      </c>
      <c r="S32" s="94"/>
    </row>
    <row r="33" spans="1:1" x14ac:dyDescent="0.3">
      <c r="A33" s="112" t="s">
        <v>434</v>
      </c>
    </row>
    <row r="34" spans="1:1" x14ac:dyDescent="0.3">
      <c r="A34" s="14" t="s">
        <v>340</v>
      </c>
    </row>
  </sheetData>
  <sheetProtection algorithmName="SHA-512" hashValue="XrWg5dTFaUcaZvXI7x5aGoJaVlGAYrxzdTWvi2HBO9PL++0O4AAsgruEq/wGk7AaXD8N7N1FR8jktpJAlsB/AQ==" saltValue="qtb4a+atcOmUI2lFsqvLd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F4C4F1D9-7144-45E0-B187-EFD229A77006}"/>
  </hyperlink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0B14ED-C71C-4251-B7FB-9EA514882761}">
  <sheetPr codeName="Sheet53"/>
  <dimension ref="A1:S24"/>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1.1093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8" t="s">
        <v>347</v>
      </c>
    </row>
    <row r="3" spans="1:19" ht="15" thickBot="1" x14ac:dyDescent="0.35">
      <c r="A3" s="149"/>
    </row>
    <row r="4" spans="1:19" ht="15" thickBot="1" x14ac:dyDescent="0.35"/>
    <row r="5" spans="1:19" x14ac:dyDescent="0.3">
      <c r="A5" s="29" t="s">
        <v>1696</v>
      </c>
      <c r="B5" s="146" t="s">
        <v>8</v>
      </c>
      <c r="C5" s="146" t="s">
        <v>9</v>
      </c>
      <c r="D5" s="152" t="s">
        <v>48</v>
      </c>
      <c r="E5" s="152"/>
      <c r="F5" s="152" t="s">
        <v>1</v>
      </c>
      <c r="G5" s="152"/>
      <c r="H5" s="152" t="s">
        <v>2</v>
      </c>
      <c r="I5" s="152"/>
      <c r="J5" s="152" t="s">
        <v>3</v>
      </c>
      <c r="K5" s="152"/>
      <c r="L5" s="152" t="s">
        <v>4</v>
      </c>
      <c r="M5" s="152"/>
      <c r="N5" s="152" t="s">
        <v>382</v>
      </c>
      <c r="O5" s="152"/>
      <c r="P5" s="152" t="s">
        <v>5</v>
      </c>
      <c r="Q5" s="152"/>
      <c r="R5" s="152" t="s">
        <v>46</v>
      </c>
      <c r="S5" s="155"/>
    </row>
    <row r="6" spans="1:19" x14ac:dyDescent="0.3">
      <c r="A6" s="17" t="s">
        <v>7</v>
      </c>
      <c r="B6" s="147"/>
      <c r="C6" s="147"/>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893</v>
      </c>
      <c r="B8" s="64">
        <f>VLOOKUP($A8,'Return Data'!$B$7:$R$2700,3,0)</f>
        <v>44118</v>
      </c>
      <c r="C8" s="65">
        <f>VLOOKUP($A8,'Return Data'!$B$7:$R$2700,4,0)</f>
        <v>4638.9840000000004</v>
      </c>
      <c r="D8" s="65">
        <f>VLOOKUP($A8,'Return Data'!$B$7:$R$2700,9,0)</f>
        <v>-28.491599999999998</v>
      </c>
      <c r="E8" s="66">
        <f>RANK(D8,D$8:D$18,0)</f>
        <v>2</v>
      </c>
      <c r="F8" s="65">
        <f>VLOOKUP($A8,'Return Data'!$B$7:$R$2700,10,0)</f>
        <v>10.8474</v>
      </c>
      <c r="G8" s="66">
        <f>RANK(F8,F$8:F$18,0)</f>
        <v>2</v>
      </c>
      <c r="H8" s="65">
        <f>VLOOKUP($A8,'Return Data'!$B$7:$R$2700,11,0)</f>
        <v>19.593399999999999</v>
      </c>
      <c r="I8" s="66">
        <f>RANK(H8,H$8:H$18,0)</f>
        <v>1</v>
      </c>
      <c r="J8" s="65">
        <f>VLOOKUP($A8,'Return Data'!$B$7:$R$2700,12,0)</f>
        <v>35.654000000000003</v>
      </c>
      <c r="K8" s="66">
        <f>RANK(J8,J$8:J$18,0)</f>
        <v>1</v>
      </c>
      <c r="L8" s="65">
        <f>VLOOKUP($A8,'Return Data'!$B$7:$R$2700,13,0)</f>
        <v>30.515999999999998</v>
      </c>
      <c r="M8" s="66">
        <f>RANK(L8,L$8:L$18,0)</f>
        <v>1</v>
      </c>
      <c r="N8" s="65">
        <f>VLOOKUP($A8,'Return Data'!$B$7:$R$2700,17,0)</f>
        <v>25.052299999999999</v>
      </c>
      <c r="O8" s="66">
        <f>RANK(N8,N$8:N$18,0)</f>
        <v>2</v>
      </c>
      <c r="P8" s="65">
        <f>VLOOKUP($A8,'Return Data'!$B$7:$R$2700,14,0)</f>
        <v>18.253499999999999</v>
      </c>
      <c r="Q8" s="66">
        <f>RANK(P8,P$8:P$18,0)</f>
        <v>4</v>
      </c>
      <c r="R8" s="65">
        <f>VLOOKUP($A8,'Return Data'!$B$7:$R$2700,16,0)</f>
        <v>8.0835000000000008</v>
      </c>
      <c r="S8" s="67">
        <f>RANK(R8,R$8:R$18,0)</f>
        <v>10</v>
      </c>
    </row>
    <row r="9" spans="1:19" x14ac:dyDescent="0.3">
      <c r="A9" s="82" t="s">
        <v>895</v>
      </c>
      <c r="B9" s="64">
        <f>VLOOKUP($A9,'Return Data'!$B$7:$R$2700,3,0)</f>
        <v>44118</v>
      </c>
      <c r="C9" s="65">
        <f>VLOOKUP($A9,'Return Data'!$B$7:$R$2700,4,0)</f>
        <v>43.9559</v>
      </c>
      <c r="D9" s="65">
        <f>VLOOKUP($A9,'Return Data'!$B$7:$R$2700,9,0)</f>
        <v>-27.978400000000001</v>
      </c>
      <c r="E9" s="66">
        <f t="shared" ref="E9:E18" si="0">RANK(D9,D$8:D$18,0)</f>
        <v>1</v>
      </c>
      <c r="F9" s="65">
        <f>VLOOKUP($A9,'Return Data'!$B$7:$R$2700,10,0)</f>
        <v>11.2052</v>
      </c>
      <c r="G9" s="66">
        <f t="shared" ref="G9:G18" si="1">RANK(F9,F$8:F$18,0)</f>
        <v>1</v>
      </c>
      <c r="H9" s="65">
        <f>VLOOKUP($A9,'Return Data'!$B$7:$R$2700,11,0)</f>
        <v>19.277899999999999</v>
      </c>
      <c r="I9" s="66">
        <f t="shared" ref="I9:I18" si="2">RANK(H9,H$8:H$18,0)</f>
        <v>7</v>
      </c>
      <c r="J9" s="65">
        <f>VLOOKUP($A9,'Return Data'!$B$7:$R$2700,12,0)</f>
        <v>34.840800000000002</v>
      </c>
      <c r="K9" s="66">
        <f t="shared" ref="K9:K18" si="3">RANK(J9,J$8:J$18,0)</f>
        <v>9</v>
      </c>
      <c r="L9" s="65">
        <f>VLOOKUP($A9,'Return Data'!$B$7:$R$2700,13,0)</f>
        <v>29.753</v>
      </c>
      <c r="M9" s="66">
        <f t="shared" ref="M9:M18" si="4">RANK(L9,L$8:L$18,0)</f>
        <v>7</v>
      </c>
      <c r="N9" s="65">
        <f>VLOOKUP($A9,'Return Data'!$B$7:$R$2700,17,0)</f>
        <v>24.981200000000001</v>
      </c>
      <c r="O9" s="66">
        <f t="shared" ref="O9:O18" si="5">RANK(N9,N$8:N$18,0)</f>
        <v>3</v>
      </c>
      <c r="P9" s="65">
        <f>VLOOKUP($A9,'Return Data'!$B$7:$R$2700,14,0)</f>
        <v>18.275400000000001</v>
      </c>
      <c r="Q9" s="66">
        <f t="shared" ref="Q9:Q18" si="6">RANK(P9,P$8:P$18,0)</f>
        <v>3</v>
      </c>
      <c r="R9" s="65">
        <f>VLOOKUP($A9,'Return Data'!$B$7:$R$2700,16,0)</f>
        <v>8.1041000000000007</v>
      </c>
      <c r="S9" s="67">
        <f t="shared" ref="S9:S18" si="7">RANK(R9,R$8:R$18,0)</f>
        <v>9</v>
      </c>
    </row>
    <row r="10" spans="1:19" x14ac:dyDescent="0.3">
      <c r="A10" s="82" t="s">
        <v>898</v>
      </c>
      <c r="B10" s="64">
        <f>VLOOKUP($A10,'Return Data'!$B$7:$R$2700,3,0)</f>
        <v>44118</v>
      </c>
      <c r="C10" s="65">
        <f>VLOOKUP($A10,'Return Data'!$B$7:$R$2700,4,0)</f>
        <v>4523.0172000000002</v>
      </c>
      <c r="D10" s="65">
        <f>VLOOKUP($A10,'Return Data'!$B$7:$R$2700,9,0)</f>
        <v>-28.8597</v>
      </c>
      <c r="E10" s="66">
        <f t="shared" si="0"/>
        <v>8</v>
      </c>
      <c r="F10" s="65">
        <f>VLOOKUP($A10,'Return Data'!$B$7:$R$2700,10,0)</f>
        <v>10.6729</v>
      </c>
      <c r="G10" s="66">
        <f t="shared" si="1"/>
        <v>7</v>
      </c>
      <c r="H10" s="65">
        <f>VLOOKUP($A10,'Return Data'!$B$7:$R$2700,11,0)</f>
        <v>19.391300000000001</v>
      </c>
      <c r="I10" s="66">
        <f t="shared" si="2"/>
        <v>3</v>
      </c>
      <c r="J10" s="65">
        <f>VLOOKUP($A10,'Return Data'!$B$7:$R$2700,12,0)</f>
        <v>35.448599999999999</v>
      </c>
      <c r="K10" s="66">
        <f t="shared" si="3"/>
        <v>3</v>
      </c>
      <c r="L10" s="65">
        <f>VLOOKUP($A10,'Return Data'!$B$7:$R$2700,13,0)</f>
        <v>29.7484</v>
      </c>
      <c r="M10" s="66">
        <f t="shared" si="4"/>
        <v>8</v>
      </c>
      <c r="N10" s="65">
        <f>VLOOKUP($A10,'Return Data'!$B$7:$R$2700,17,0)</f>
        <v>24.533300000000001</v>
      </c>
      <c r="O10" s="66">
        <f t="shared" si="5"/>
        <v>11</v>
      </c>
      <c r="P10" s="65">
        <f>VLOOKUP($A10,'Return Data'!$B$7:$R$2700,14,0)</f>
        <v>17.9041</v>
      </c>
      <c r="Q10" s="66">
        <f t="shared" si="6"/>
        <v>11</v>
      </c>
      <c r="R10" s="65">
        <f>VLOOKUP($A10,'Return Data'!$B$7:$R$2700,16,0)</f>
        <v>9.4732000000000003</v>
      </c>
      <c r="S10" s="67">
        <f t="shared" si="7"/>
        <v>7</v>
      </c>
    </row>
    <row r="11" spans="1:19" x14ac:dyDescent="0.3">
      <c r="A11" s="82" t="s">
        <v>900</v>
      </c>
      <c r="B11" s="64">
        <f>VLOOKUP($A11,'Return Data'!$B$7:$R$2700,3,0)</f>
        <v>44118</v>
      </c>
      <c r="C11" s="65">
        <f>VLOOKUP($A11,'Return Data'!$B$7:$R$2700,4,0)</f>
        <v>45.131700000000002</v>
      </c>
      <c r="D11" s="65">
        <f>VLOOKUP($A11,'Return Data'!$B$7:$R$2700,9,0)</f>
        <v>-28.763400000000001</v>
      </c>
      <c r="E11" s="66">
        <f t="shared" si="0"/>
        <v>4</v>
      </c>
      <c r="F11" s="65">
        <f>VLOOKUP($A11,'Return Data'!$B$7:$R$2700,10,0)</f>
        <v>10.5709</v>
      </c>
      <c r="G11" s="66">
        <f t="shared" si="1"/>
        <v>8</v>
      </c>
      <c r="H11" s="65">
        <f>VLOOKUP($A11,'Return Data'!$B$7:$R$2700,11,0)</f>
        <v>18.871300000000002</v>
      </c>
      <c r="I11" s="66">
        <f t="shared" si="2"/>
        <v>10</v>
      </c>
      <c r="J11" s="65">
        <f>VLOOKUP($A11,'Return Data'!$B$7:$R$2700,12,0)</f>
        <v>34.4161</v>
      </c>
      <c r="K11" s="66">
        <f t="shared" si="3"/>
        <v>11</v>
      </c>
      <c r="L11" s="65">
        <f>VLOOKUP($A11,'Return Data'!$B$7:$R$2700,13,0)</f>
        <v>29.3629</v>
      </c>
      <c r="M11" s="66">
        <f t="shared" si="4"/>
        <v>11</v>
      </c>
      <c r="N11" s="65">
        <f>VLOOKUP($A11,'Return Data'!$B$7:$R$2700,17,0)</f>
        <v>24.569400000000002</v>
      </c>
      <c r="O11" s="66">
        <f t="shared" si="5"/>
        <v>10</v>
      </c>
      <c r="P11" s="65">
        <f>VLOOKUP($A11,'Return Data'!$B$7:$R$2700,14,0)</f>
        <v>17.944500000000001</v>
      </c>
      <c r="Q11" s="66">
        <f t="shared" si="6"/>
        <v>10</v>
      </c>
      <c r="R11" s="65">
        <f>VLOOKUP($A11,'Return Data'!$B$7:$R$2700,16,0)</f>
        <v>8.9420000000000002</v>
      </c>
      <c r="S11" s="67">
        <f t="shared" si="7"/>
        <v>8</v>
      </c>
    </row>
    <row r="12" spans="1:19" x14ac:dyDescent="0.3">
      <c r="A12" s="82" t="s">
        <v>902</v>
      </c>
      <c r="B12" s="64">
        <f>VLOOKUP($A12,'Return Data'!$B$7:$R$2700,3,0)</f>
        <v>44118</v>
      </c>
      <c r="C12" s="65">
        <f>VLOOKUP($A12,'Return Data'!$B$7:$R$2700,4,0)</f>
        <v>4678.6605</v>
      </c>
      <c r="D12" s="65">
        <f>VLOOKUP($A12,'Return Data'!$B$7:$R$2700,9,0)</f>
        <v>-28.838100000000001</v>
      </c>
      <c r="E12" s="66">
        <f t="shared" si="0"/>
        <v>7</v>
      </c>
      <c r="F12" s="65">
        <f>VLOOKUP($A12,'Return Data'!$B$7:$R$2700,10,0)</f>
        <v>10.733599999999999</v>
      </c>
      <c r="G12" s="66">
        <f t="shared" si="1"/>
        <v>4</v>
      </c>
      <c r="H12" s="65">
        <f>VLOOKUP($A12,'Return Data'!$B$7:$R$2700,11,0)</f>
        <v>18.949000000000002</v>
      </c>
      <c r="I12" s="66">
        <f t="shared" si="2"/>
        <v>8</v>
      </c>
      <c r="J12" s="65">
        <f>VLOOKUP($A12,'Return Data'!$B$7:$R$2700,12,0)</f>
        <v>34.598799999999997</v>
      </c>
      <c r="K12" s="66">
        <f t="shared" si="3"/>
        <v>10</v>
      </c>
      <c r="L12" s="65">
        <f>VLOOKUP($A12,'Return Data'!$B$7:$R$2700,13,0)</f>
        <v>29.592400000000001</v>
      </c>
      <c r="M12" s="66">
        <f t="shared" si="4"/>
        <v>10</v>
      </c>
      <c r="N12" s="65">
        <f>VLOOKUP($A12,'Return Data'!$B$7:$R$2700,17,0)</f>
        <v>24.762</v>
      </c>
      <c r="O12" s="66">
        <f t="shared" si="5"/>
        <v>7</v>
      </c>
      <c r="P12" s="65">
        <f>VLOOKUP($A12,'Return Data'!$B$7:$R$2700,14,0)</f>
        <v>18.326000000000001</v>
      </c>
      <c r="Q12" s="66">
        <f t="shared" si="6"/>
        <v>1</v>
      </c>
      <c r="R12" s="65">
        <f>VLOOKUP($A12,'Return Data'!$B$7:$R$2700,16,0)</f>
        <v>5.4913999999999996</v>
      </c>
      <c r="S12" s="67">
        <f t="shared" si="7"/>
        <v>11</v>
      </c>
    </row>
    <row r="13" spans="1:19" x14ac:dyDescent="0.3">
      <c r="A13" s="82" t="s">
        <v>904</v>
      </c>
      <c r="B13" s="64">
        <f>VLOOKUP($A13,'Return Data'!$B$7:$R$2700,3,0)</f>
        <v>44118</v>
      </c>
      <c r="C13" s="65">
        <f>VLOOKUP($A13,'Return Data'!$B$7:$R$2700,4,0)</f>
        <v>4576.6399000000001</v>
      </c>
      <c r="D13" s="65">
        <f>VLOOKUP($A13,'Return Data'!$B$7:$R$2700,9,0)</f>
        <v>-28.645099999999999</v>
      </c>
      <c r="E13" s="66">
        <f t="shared" si="0"/>
        <v>3</v>
      </c>
      <c r="F13" s="65">
        <f>VLOOKUP($A13,'Return Data'!$B$7:$R$2700,10,0)</f>
        <v>10.787800000000001</v>
      </c>
      <c r="G13" s="66">
        <f t="shared" si="1"/>
        <v>3</v>
      </c>
      <c r="H13" s="65">
        <f>VLOOKUP($A13,'Return Data'!$B$7:$R$2700,11,0)</f>
        <v>19.457799999999999</v>
      </c>
      <c r="I13" s="66">
        <f t="shared" si="2"/>
        <v>2</v>
      </c>
      <c r="J13" s="65">
        <f>VLOOKUP($A13,'Return Data'!$B$7:$R$2700,12,0)</f>
        <v>35.503399999999999</v>
      </c>
      <c r="K13" s="66">
        <f t="shared" si="3"/>
        <v>2</v>
      </c>
      <c r="L13" s="65">
        <f>VLOOKUP($A13,'Return Data'!$B$7:$R$2700,13,0)</f>
        <v>30.314900000000002</v>
      </c>
      <c r="M13" s="66">
        <f t="shared" si="4"/>
        <v>2</v>
      </c>
      <c r="N13" s="65">
        <f>VLOOKUP($A13,'Return Data'!$B$7:$R$2700,17,0)</f>
        <v>25.102599999999999</v>
      </c>
      <c r="O13" s="66">
        <f t="shared" si="5"/>
        <v>1</v>
      </c>
      <c r="P13" s="65">
        <f>VLOOKUP($A13,'Return Data'!$B$7:$R$2700,14,0)</f>
        <v>18.299900000000001</v>
      </c>
      <c r="Q13" s="66">
        <f t="shared" si="6"/>
        <v>2</v>
      </c>
      <c r="R13" s="65">
        <f>VLOOKUP($A13,'Return Data'!$B$7:$R$2700,16,0)</f>
        <v>9.8986000000000001</v>
      </c>
      <c r="S13" s="67">
        <f t="shared" si="7"/>
        <v>6</v>
      </c>
    </row>
    <row r="14" spans="1:19" x14ac:dyDescent="0.3">
      <c r="A14" s="82" t="s">
        <v>906</v>
      </c>
      <c r="B14" s="64">
        <f>VLOOKUP($A14,'Return Data'!$B$7:$R$2700,3,0)</f>
        <v>44118</v>
      </c>
      <c r="C14" s="65">
        <f>VLOOKUP($A14,'Return Data'!$B$7:$R$2700,4,0)</f>
        <v>441.12099999999998</v>
      </c>
      <c r="D14" s="65">
        <f>VLOOKUP($A14,'Return Data'!$B$7:$R$2700,9,0)</f>
        <v>-28.831399999999999</v>
      </c>
      <c r="E14" s="66">
        <f t="shared" si="0"/>
        <v>6</v>
      </c>
      <c r="F14" s="65">
        <f>VLOOKUP($A14,'Return Data'!$B$7:$R$2700,10,0)</f>
        <v>10.6983</v>
      </c>
      <c r="G14" s="66">
        <f t="shared" si="1"/>
        <v>6</v>
      </c>
      <c r="H14" s="65">
        <f>VLOOKUP($A14,'Return Data'!$B$7:$R$2700,11,0)</f>
        <v>19.382400000000001</v>
      </c>
      <c r="I14" s="66">
        <f t="shared" si="2"/>
        <v>4</v>
      </c>
      <c r="J14" s="65">
        <f>VLOOKUP($A14,'Return Data'!$B$7:$R$2700,12,0)</f>
        <v>35.274500000000003</v>
      </c>
      <c r="K14" s="66">
        <f t="shared" si="3"/>
        <v>5</v>
      </c>
      <c r="L14" s="65">
        <f>VLOOKUP($A14,'Return Data'!$B$7:$R$2700,13,0)</f>
        <v>30.0703</v>
      </c>
      <c r="M14" s="66">
        <f t="shared" si="4"/>
        <v>4</v>
      </c>
      <c r="N14" s="65">
        <f>VLOOKUP($A14,'Return Data'!$B$7:$R$2700,17,0)</f>
        <v>24.9161</v>
      </c>
      <c r="O14" s="66">
        <f t="shared" si="5"/>
        <v>5</v>
      </c>
      <c r="P14" s="65">
        <f>VLOOKUP($A14,'Return Data'!$B$7:$R$2700,14,0)</f>
        <v>18.2163</v>
      </c>
      <c r="Q14" s="66">
        <f t="shared" si="6"/>
        <v>5</v>
      </c>
      <c r="R14" s="65">
        <f>VLOOKUP($A14,'Return Data'!$B$7:$R$2700,16,0)</f>
        <v>12.9604</v>
      </c>
      <c r="S14" s="67">
        <f t="shared" si="7"/>
        <v>1</v>
      </c>
    </row>
    <row r="15" spans="1:19" x14ac:dyDescent="0.3">
      <c r="A15" s="82" t="s">
        <v>908</v>
      </c>
      <c r="B15" s="64">
        <f>VLOOKUP($A15,'Return Data'!$B$7:$R$2700,3,0)</f>
        <v>44118</v>
      </c>
      <c r="C15" s="65">
        <f>VLOOKUP($A15,'Return Data'!$B$7:$R$2700,4,0)</f>
        <v>44.19</v>
      </c>
      <c r="D15" s="65">
        <f>VLOOKUP($A15,'Return Data'!$B$7:$R$2700,9,0)</f>
        <v>-28.7818</v>
      </c>
      <c r="E15" s="66">
        <f t="shared" si="0"/>
        <v>5</v>
      </c>
      <c r="F15" s="65">
        <f>VLOOKUP($A15,'Return Data'!$B$7:$R$2700,10,0)</f>
        <v>10.4956</v>
      </c>
      <c r="G15" s="66">
        <f t="shared" si="1"/>
        <v>9</v>
      </c>
      <c r="H15" s="65">
        <f>VLOOKUP($A15,'Return Data'!$B$7:$R$2700,11,0)</f>
        <v>19.280100000000001</v>
      </c>
      <c r="I15" s="66">
        <f t="shared" si="2"/>
        <v>6</v>
      </c>
      <c r="J15" s="65">
        <f>VLOOKUP($A15,'Return Data'!$B$7:$R$2700,12,0)</f>
        <v>35.036700000000003</v>
      </c>
      <c r="K15" s="66">
        <f t="shared" si="3"/>
        <v>6</v>
      </c>
      <c r="L15" s="65">
        <f>VLOOKUP($A15,'Return Data'!$B$7:$R$2700,13,0)</f>
        <v>29.914000000000001</v>
      </c>
      <c r="M15" s="66">
        <f t="shared" si="4"/>
        <v>5</v>
      </c>
      <c r="N15" s="65">
        <f>VLOOKUP($A15,'Return Data'!$B$7:$R$2700,17,0)</f>
        <v>24.7654</v>
      </c>
      <c r="O15" s="66">
        <f t="shared" si="5"/>
        <v>6</v>
      </c>
      <c r="P15" s="65">
        <f>VLOOKUP($A15,'Return Data'!$B$7:$R$2700,14,0)</f>
        <v>18.072700000000001</v>
      </c>
      <c r="Q15" s="66">
        <f t="shared" si="6"/>
        <v>8</v>
      </c>
      <c r="R15" s="65">
        <f>VLOOKUP($A15,'Return Data'!$B$7:$R$2700,16,0)</f>
        <v>11.990600000000001</v>
      </c>
      <c r="S15" s="67">
        <f t="shared" si="7"/>
        <v>3</v>
      </c>
    </row>
    <row r="16" spans="1:19" x14ac:dyDescent="0.3">
      <c r="A16" s="82" t="s">
        <v>910</v>
      </c>
      <c r="B16" s="64">
        <f>VLOOKUP($A16,'Return Data'!$B$7:$R$2700,3,0)</f>
        <v>44118</v>
      </c>
      <c r="C16" s="65">
        <f>VLOOKUP($A16,'Return Data'!$B$7:$R$2700,4,0)</f>
        <v>2195.0717</v>
      </c>
      <c r="D16" s="65">
        <f>VLOOKUP($A16,'Return Data'!$B$7:$R$2700,9,0)</f>
        <v>-29.2972</v>
      </c>
      <c r="E16" s="66">
        <f t="shared" si="0"/>
        <v>10</v>
      </c>
      <c r="F16" s="65">
        <f>VLOOKUP($A16,'Return Data'!$B$7:$R$2700,10,0)</f>
        <v>10.4331</v>
      </c>
      <c r="G16" s="66">
        <f t="shared" si="1"/>
        <v>10</v>
      </c>
      <c r="H16" s="65">
        <f>VLOOKUP($A16,'Return Data'!$B$7:$R$2700,11,0)</f>
        <v>15.848599999999999</v>
      </c>
      <c r="I16" s="66">
        <f t="shared" si="2"/>
        <v>11</v>
      </c>
      <c r="J16" s="65">
        <f>VLOOKUP($A16,'Return Data'!$B$7:$R$2700,12,0)</f>
        <v>35.021099999999997</v>
      </c>
      <c r="K16" s="66">
        <f t="shared" si="3"/>
        <v>7</v>
      </c>
      <c r="L16" s="65">
        <f>VLOOKUP($A16,'Return Data'!$B$7:$R$2700,13,0)</f>
        <v>29.754799999999999</v>
      </c>
      <c r="M16" s="66">
        <f t="shared" si="4"/>
        <v>6</v>
      </c>
      <c r="N16" s="65">
        <f>VLOOKUP($A16,'Return Data'!$B$7:$R$2700,17,0)</f>
        <v>24.651900000000001</v>
      </c>
      <c r="O16" s="66">
        <f t="shared" si="5"/>
        <v>9</v>
      </c>
      <c r="P16" s="65">
        <f>VLOOKUP($A16,'Return Data'!$B$7:$R$2700,14,0)</f>
        <v>18.017199999999999</v>
      </c>
      <c r="Q16" s="66">
        <f t="shared" si="6"/>
        <v>9</v>
      </c>
      <c r="R16" s="65">
        <f>VLOOKUP($A16,'Return Data'!$B$7:$R$2700,16,0)</f>
        <v>10.9002</v>
      </c>
      <c r="S16" s="67">
        <f t="shared" si="7"/>
        <v>4</v>
      </c>
    </row>
    <row r="17" spans="1:19" x14ac:dyDescent="0.3">
      <c r="A17" s="82" t="s">
        <v>913</v>
      </c>
      <c r="B17" s="64">
        <f>VLOOKUP($A17,'Return Data'!$B$7:$R$2700,3,0)</f>
        <v>44118</v>
      </c>
      <c r="C17" s="65">
        <f>VLOOKUP($A17,'Return Data'!$B$7:$R$2700,4,0)</f>
        <v>4527.3446999999996</v>
      </c>
      <c r="D17" s="65">
        <f>VLOOKUP($A17,'Return Data'!$B$7:$R$2700,9,0)</f>
        <v>-28.872199999999999</v>
      </c>
      <c r="E17" s="66">
        <f t="shared" si="0"/>
        <v>9</v>
      </c>
      <c r="F17" s="65">
        <f>VLOOKUP($A17,'Return Data'!$B$7:$R$2700,10,0)</f>
        <v>10.731</v>
      </c>
      <c r="G17" s="66">
        <f t="shared" si="1"/>
        <v>5</v>
      </c>
      <c r="H17" s="65">
        <f>VLOOKUP($A17,'Return Data'!$B$7:$R$2700,11,0)</f>
        <v>19.347999999999999</v>
      </c>
      <c r="I17" s="66">
        <f t="shared" si="2"/>
        <v>5</v>
      </c>
      <c r="J17" s="65">
        <f>VLOOKUP($A17,'Return Data'!$B$7:$R$2700,12,0)</f>
        <v>35.381599999999999</v>
      </c>
      <c r="K17" s="66">
        <f t="shared" si="3"/>
        <v>4</v>
      </c>
      <c r="L17" s="65">
        <f>VLOOKUP($A17,'Return Data'!$B$7:$R$2700,13,0)</f>
        <v>30.174800000000001</v>
      </c>
      <c r="M17" s="66">
        <f t="shared" si="4"/>
        <v>3</v>
      </c>
      <c r="N17" s="65">
        <f>VLOOKUP($A17,'Return Data'!$B$7:$R$2700,17,0)</f>
        <v>24.936199999999999</v>
      </c>
      <c r="O17" s="66">
        <f t="shared" si="5"/>
        <v>4</v>
      </c>
      <c r="P17" s="65">
        <f>VLOOKUP($A17,'Return Data'!$B$7:$R$2700,14,0)</f>
        <v>18.140599999999999</v>
      </c>
      <c r="Q17" s="66">
        <f t="shared" si="6"/>
        <v>7</v>
      </c>
      <c r="R17" s="65">
        <f>VLOOKUP($A17,'Return Data'!$B$7:$R$2700,16,0)</f>
        <v>10.400499999999999</v>
      </c>
      <c r="S17" s="67">
        <f t="shared" si="7"/>
        <v>5</v>
      </c>
    </row>
    <row r="18" spans="1:19" x14ac:dyDescent="0.3">
      <c r="A18" s="82" t="s">
        <v>914</v>
      </c>
      <c r="B18" s="64">
        <f>VLOOKUP($A18,'Return Data'!$B$7:$R$2700,3,0)</f>
        <v>44118</v>
      </c>
      <c r="C18" s="65">
        <f>VLOOKUP($A18,'Return Data'!$B$7:$R$2700,4,0)</f>
        <v>4444.1855999999998</v>
      </c>
      <c r="D18" s="65">
        <f>VLOOKUP($A18,'Return Data'!$B$7:$R$2700,9,0)</f>
        <v>-29.8947</v>
      </c>
      <c r="E18" s="66">
        <f t="shared" si="0"/>
        <v>11</v>
      </c>
      <c r="F18" s="65">
        <f>VLOOKUP($A18,'Return Data'!$B$7:$R$2700,10,0)</f>
        <v>10.2295</v>
      </c>
      <c r="G18" s="66">
        <f t="shared" si="1"/>
        <v>11</v>
      </c>
      <c r="H18" s="65">
        <f>VLOOKUP($A18,'Return Data'!$B$7:$R$2700,11,0)</f>
        <v>18.9206</v>
      </c>
      <c r="I18" s="66">
        <f t="shared" si="2"/>
        <v>9</v>
      </c>
      <c r="J18" s="65">
        <f>VLOOKUP($A18,'Return Data'!$B$7:$R$2700,12,0)</f>
        <v>34.9146</v>
      </c>
      <c r="K18" s="66">
        <f t="shared" si="3"/>
        <v>8</v>
      </c>
      <c r="L18" s="65">
        <f>VLOOKUP($A18,'Return Data'!$B$7:$R$2700,13,0)</f>
        <v>29.658899999999999</v>
      </c>
      <c r="M18" s="66">
        <f t="shared" si="4"/>
        <v>9</v>
      </c>
      <c r="N18" s="65">
        <f>VLOOKUP($A18,'Return Data'!$B$7:$R$2700,17,0)</f>
        <v>24.7104</v>
      </c>
      <c r="O18" s="66">
        <f t="shared" si="5"/>
        <v>8</v>
      </c>
      <c r="P18" s="65">
        <f>VLOOKUP($A18,'Return Data'!$B$7:$R$2700,14,0)</f>
        <v>18.160499999999999</v>
      </c>
      <c r="Q18" s="66">
        <f t="shared" si="6"/>
        <v>6</v>
      </c>
      <c r="R18" s="65">
        <f>VLOOKUP($A18,'Return Data'!$B$7:$R$2700,16,0)</f>
        <v>12.1296</v>
      </c>
      <c r="S18" s="67">
        <f t="shared" si="7"/>
        <v>2</v>
      </c>
    </row>
    <row r="19" spans="1:19" x14ac:dyDescent="0.3">
      <c r="A19" s="83"/>
      <c r="B19" s="84"/>
      <c r="C19" s="84"/>
      <c r="D19" s="85"/>
      <c r="E19" s="84"/>
      <c r="F19" s="85"/>
      <c r="G19" s="84"/>
      <c r="H19" s="85"/>
      <c r="I19" s="84"/>
      <c r="J19" s="85"/>
      <c r="K19" s="84"/>
      <c r="L19" s="85"/>
      <c r="M19" s="84"/>
      <c r="N19" s="85"/>
      <c r="O19" s="84"/>
      <c r="P19" s="85"/>
      <c r="Q19" s="84"/>
      <c r="R19" s="85"/>
      <c r="S19" s="86"/>
    </row>
    <row r="20" spans="1:19" x14ac:dyDescent="0.3">
      <c r="A20" s="87" t="s">
        <v>27</v>
      </c>
      <c r="B20" s="88"/>
      <c r="C20" s="88"/>
      <c r="D20" s="89">
        <f>AVERAGE(D8:D18)</f>
        <v>-28.841236363636366</v>
      </c>
      <c r="E20" s="88"/>
      <c r="F20" s="89">
        <f>AVERAGE(F8:F18)</f>
        <v>10.67320909090909</v>
      </c>
      <c r="G20" s="88"/>
      <c r="H20" s="89">
        <f>AVERAGE(H8:H18)</f>
        <v>18.938218181818179</v>
      </c>
      <c r="I20" s="88"/>
      <c r="J20" s="89">
        <f>AVERAGE(J8:J18)</f>
        <v>35.099109090909089</v>
      </c>
      <c r="K20" s="88"/>
      <c r="L20" s="89">
        <f>AVERAGE(L8:L18)</f>
        <v>29.896400000000003</v>
      </c>
      <c r="M20" s="88"/>
      <c r="N20" s="89">
        <f>AVERAGE(N8:N18)</f>
        <v>24.816436363636363</v>
      </c>
      <c r="O20" s="88"/>
      <c r="P20" s="89">
        <f>AVERAGE(P8:P18)</f>
        <v>18.146427272727273</v>
      </c>
      <c r="Q20" s="88"/>
      <c r="R20" s="89">
        <f>AVERAGE(R8:R18)</f>
        <v>9.8521909090909094</v>
      </c>
      <c r="S20" s="90"/>
    </row>
    <row r="21" spans="1:19" x14ac:dyDescent="0.3">
      <c r="A21" s="87" t="s">
        <v>28</v>
      </c>
      <c r="B21" s="88"/>
      <c r="C21" s="88"/>
      <c r="D21" s="89">
        <f>MIN(D8:D18)</f>
        <v>-29.8947</v>
      </c>
      <c r="E21" s="88"/>
      <c r="F21" s="89">
        <f>MIN(F8:F18)</f>
        <v>10.2295</v>
      </c>
      <c r="G21" s="88"/>
      <c r="H21" s="89">
        <f>MIN(H8:H18)</f>
        <v>15.848599999999999</v>
      </c>
      <c r="I21" s="88"/>
      <c r="J21" s="89">
        <f>MIN(J8:J18)</f>
        <v>34.4161</v>
      </c>
      <c r="K21" s="88"/>
      <c r="L21" s="89">
        <f>MIN(L8:L18)</f>
        <v>29.3629</v>
      </c>
      <c r="M21" s="88"/>
      <c r="N21" s="89">
        <f>MIN(N8:N18)</f>
        <v>24.533300000000001</v>
      </c>
      <c r="O21" s="88"/>
      <c r="P21" s="89">
        <f>MIN(P8:P18)</f>
        <v>17.9041</v>
      </c>
      <c r="Q21" s="88"/>
      <c r="R21" s="89">
        <f>MIN(R8:R18)</f>
        <v>5.4913999999999996</v>
      </c>
      <c r="S21" s="90"/>
    </row>
    <row r="22" spans="1:19" ht="15" thickBot="1" x14ac:dyDescent="0.35">
      <c r="A22" s="91" t="s">
        <v>29</v>
      </c>
      <c r="B22" s="92"/>
      <c r="C22" s="92"/>
      <c r="D22" s="93">
        <f>MAX(D8:D18)</f>
        <v>-27.978400000000001</v>
      </c>
      <c r="E22" s="92"/>
      <c r="F22" s="93">
        <f>MAX(F8:F18)</f>
        <v>11.2052</v>
      </c>
      <c r="G22" s="92"/>
      <c r="H22" s="93">
        <f>MAX(H8:H18)</f>
        <v>19.593399999999999</v>
      </c>
      <c r="I22" s="92"/>
      <c r="J22" s="93">
        <f>MAX(J8:J18)</f>
        <v>35.654000000000003</v>
      </c>
      <c r="K22" s="92"/>
      <c r="L22" s="93">
        <f>MAX(L8:L18)</f>
        <v>30.515999999999998</v>
      </c>
      <c r="M22" s="92"/>
      <c r="N22" s="93">
        <f>MAX(N8:N18)</f>
        <v>25.102599999999999</v>
      </c>
      <c r="O22" s="92"/>
      <c r="P22" s="93">
        <f>MAX(P8:P18)</f>
        <v>18.326000000000001</v>
      </c>
      <c r="Q22" s="92"/>
      <c r="R22" s="93">
        <f>MAX(R8:R18)</f>
        <v>12.9604</v>
      </c>
      <c r="S22" s="94"/>
    </row>
    <row r="23" spans="1:19" x14ac:dyDescent="0.3">
      <c r="A23" s="112" t="s">
        <v>434</v>
      </c>
    </row>
    <row r="24" spans="1:19" x14ac:dyDescent="0.3">
      <c r="A24" s="14" t="s">
        <v>340</v>
      </c>
    </row>
  </sheetData>
  <sheetProtection algorithmName="SHA-512" hashValue="X/KpL9PPWF2LTr6KtXc0rBmCRQuRlD/qlSmDHP0Cd+wbzM+3J2BisDWaFyuXVRLq2CfF52mBpHvWH1R5IXWJWw==" saltValue="HAytKH286XxeGukXjAOwg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36C0CDA2-2F3D-4338-8001-3F9F6ECB121B}"/>
  </hyperlink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E6F57A-D4AD-476D-A511-929868B1EC83}">
  <sheetPr codeName="Sheet54"/>
  <dimension ref="A1:S24"/>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1.1093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8" t="s">
        <v>347</v>
      </c>
    </row>
    <row r="3" spans="1:19" ht="15" thickBot="1" x14ac:dyDescent="0.35">
      <c r="A3" s="149"/>
    </row>
    <row r="4" spans="1:19" ht="15" thickBot="1" x14ac:dyDescent="0.35"/>
    <row r="5" spans="1:19" x14ac:dyDescent="0.3">
      <c r="A5" s="29" t="s">
        <v>1697</v>
      </c>
      <c r="B5" s="146" t="s">
        <v>8</v>
      </c>
      <c r="C5" s="146" t="s">
        <v>9</v>
      </c>
      <c r="D5" s="152" t="s">
        <v>48</v>
      </c>
      <c r="E5" s="152"/>
      <c r="F5" s="152" t="s">
        <v>1</v>
      </c>
      <c r="G5" s="152"/>
      <c r="H5" s="152" t="s">
        <v>2</v>
      </c>
      <c r="I5" s="152"/>
      <c r="J5" s="152" t="s">
        <v>3</v>
      </c>
      <c r="K5" s="152"/>
      <c r="L5" s="152" t="s">
        <v>4</v>
      </c>
      <c r="M5" s="152"/>
      <c r="N5" s="152" t="s">
        <v>382</v>
      </c>
      <c r="O5" s="152"/>
      <c r="P5" s="152" t="s">
        <v>5</v>
      </c>
      <c r="Q5" s="152"/>
      <c r="R5" s="152" t="s">
        <v>46</v>
      </c>
      <c r="S5" s="155"/>
    </row>
    <row r="6" spans="1:19" x14ac:dyDescent="0.3">
      <c r="A6" s="17" t="s">
        <v>7</v>
      </c>
      <c r="B6" s="147"/>
      <c r="C6" s="147"/>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894</v>
      </c>
      <c r="B8" s="64">
        <f>VLOOKUP($A8,'Return Data'!$B$7:$R$2700,3,0)</f>
        <v>44118</v>
      </c>
      <c r="C8" s="65">
        <f>VLOOKUP($A8,'Return Data'!$B$7:$R$2700,4,0)</f>
        <v>15.688000000000001</v>
      </c>
      <c r="D8" s="65">
        <f>VLOOKUP($A8,'Return Data'!$B$7:$R$2700,9,0)</f>
        <v>-19.9178</v>
      </c>
      <c r="E8" s="66">
        <f>RANK(D8,D$8:D$18,0)</f>
        <v>2</v>
      </c>
      <c r="F8" s="65">
        <f>VLOOKUP($A8,'Return Data'!$B$7:$R$2700,10,0)</f>
        <v>8.8153000000000006</v>
      </c>
      <c r="G8" s="66">
        <f>RANK(F8,F$8:F$18,0)</f>
        <v>8</v>
      </c>
      <c r="H8" s="65">
        <f>VLOOKUP($A8,'Return Data'!$B$7:$R$2700,11,0)</f>
        <v>5.6653000000000002</v>
      </c>
      <c r="I8" s="66">
        <f>RANK(H8,H$8:H$18,0)</f>
        <v>8</v>
      </c>
      <c r="J8" s="65">
        <f>VLOOKUP($A8,'Return Data'!$B$7:$R$2700,12,0)</f>
        <v>34.273099999999999</v>
      </c>
      <c r="K8" s="66">
        <f>RANK(J8,J$8:J$18,0)</f>
        <v>10</v>
      </c>
      <c r="L8" s="65">
        <f>VLOOKUP($A8,'Return Data'!$B$7:$R$2700,13,0)</f>
        <v>27.226900000000001</v>
      </c>
      <c r="M8" s="66">
        <f>RANK(L8,L$8:L$18,0)</f>
        <v>11</v>
      </c>
      <c r="N8" s="65">
        <f>VLOOKUP($A8,'Return Data'!$B$7:$R$2700,17,0)</f>
        <v>24.4345</v>
      </c>
      <c r="O8" s="66">
        <f>RANK(N8,N$8:N$18,0)</f>
        <v>8</v>
      </c>
      <c r="P8" s="65">
        <f>VLOOKUP($A8,'Return Data'!$B$7:$R$2700,14,0)</f>
        <v>17.7486</v>
      </c>
      <c r="Q8" s="66">
        <f>RANK(P8,P$8:P$18,0)</f>
        <v>5</v>
      </c>
      <c r="R8" s="65">
        <f>VLOOKUP($A8,'Return Data'!$B$7:$R$2700,16,0)</f>
        <v>5.3916000000000004</v>
      </c>
      <c r="S8" s="67">
        <f>RANK(R8,R$8:R$18,0)</f>
        <v>7</v>
      </c>
    </row>
    <row r="9" spans="1:19" x14ac:dyDescent="0.3">
      <c r="A9" s="82" t="s">
        <v>896</v>
      </c>
      <c r="B9" s="64">
        <f>VLOOKUP($A9,'Return Data'!$B$7:$R$2700,3,0)</f>
        <v>44118</v>
      </c>
      <c r="C9" s="65">
        <f>VLOOKUP($A9,'Return Data'!$B$7:$R$2700,4,0)</f>
        <v>15.567500000000001</v>
      </c>
      <c r="D9" s="65">
        <f>VLOOKUP($A9,'Return Data'!$B$7:$R$2700,9,0)</f>
        <v>-24.708200000000001</v>
      </c>
      <c r="E9" s="66">
        <f t="shared" ref="E9:E18" si="0">RANK(D9,D$8:D$18,0)</f>
        <v>6</v>
      </c>
      <c r="F9" s="65">
        <f>VLOOKUP($A9,'Return Data'!$B$7:$R$2700,10,0)</f>
        <v>8.9542999999999999</v>
      </c>
      <c r="G9" s="66">
        <f t="shared" ref="G9:G18" si="1">RANK(F9,F$8:F$18,0)</f>
        <v>7</v>
      </c>
      <c r="H9" s="65">
        <f>VLOOKUP($A9,'Return Data'!$B$7:$R$2700,11,0)</f>
        <v>6.6506999999999996</v>
      </c>
      <c r="I9" s="66">
        <f t="shared" ref="I9:I18" si="2">RANK(H9,H$8:H$18,0)</f>
        <v>6</v>
      </c>
      <c r="J9" s="65">
        <f>VLOOKUP($A9,'Return Data'!$B$7:$R$2700,12,0)</f>
        <v>35.842700000000001</v>
      </c>
      <c r="K9" s="66">
        <f t="shared" ref="K9:K18" si="3">RANK(J9,J$8:J$18,0)</f>
        <v>4</v>
      </c>
      <c r="L9" s="65">
        <f>VLOOKUP($A9,'Return Data'!$B$7:$R$2700,13,0)</f>
        <v>29.765599999999999</v>
      </c>
      <c r="M9" s="66">
        <f t="shared" ref="M9:M18" si="4">RANK(L9,L$8:L$18,0)</f>
        <v>7</v>
      </c>
      <c r="N9" s="65">
        <f>VLOOKUP($A9,'Return Data'!$B$7:$R$2700,17,0)</f>
        <v>24.862200000000001</v>
      </c>
      <c r="O9" s="66">
        <f t="shared" ref="O9:O18" si="5">RANK(N9,N$8:N$18,0)</f>
        <v>5</v>
      </c>
      <c r="P9" s="65">
        <f>VLOOKUP($A9,'Return Data'!$B$7:$R$2700,14,0)</f>
        <v>18.2849</v>
      </c>
      <c r="Q9" s="66">
        <f t="shared" ref="Q9:Q18" si="6">RANK(P9,P$8:P$18,0)</f>
        <v>1</v>
      </c>
      <c r="R9" s="65">
        <f>VLOOKUP($A9,'Return Data'!$B$7:$R$2700,16,0)</f>
        <v>5.0453999999999999</v>
      </c>
      <c r="S9" s="67">
        <f t="shared" ref="S9:S18" si="7">RANK(R9,R$8:R$18,0)</f>
        <v>9</v>
      </c>
    </row>
    <row r="10" spans="1:19" x14ac:dyDescent="0.3">
      <c r="A10" s="82" t="s">
        <v>897</v>
      </c>
      <c r="B10" s="64">
        <f>VLOOKUP($A10,'Return Data'!$B$7:$R$2700,3,0)</f>
        <v>44117</v>
      </c>
      <c r="C10" s="65">
        <f>VLOOKUP($A10,'Return Data'!$B$7:$R$2700,4,0)</f>
        <v>20.807400000000001</v>
      </c>
      <c r="D10" s="65">
        <f>VLOOKUP($A10,'Return Data'!$B$7:$R$2700,9,0)</f>
        <v>-58.063000000000002</v>
      </c>
      <c r="E10" s="66">
        <f t="shared" si="0"/>
        <v>11</v>
      </c>
      <c r="F10" s="65">
        <f>VLOOKUP($A10,'Return Data'!$B$7:$R$2700,10,0)</f>
        <v>0.84460000000000002</v>
      </c>
      <c r="G10" s="66">
        <f t="shared" si="1"/>
        <v>11</v>
      </c>
      <c r="H10" s="65">
        <f>VLOOKUP($A10,'Return Data'!$B$7:$R$2700,11,0)</f>
        <v>74.947400000000002</v>
      </c>
      <c r="I10" s="66">
        <f t="shared" si="2"/>
        <v>1</v>
      </c>
      <c r="J10" s="65">
        <f>VLOOKUP($A10,'Return Data'!$B$7:$R$2700,12,0)</f>
        <v>63.469499999999996</v>
      </c>
      <c r="K10" s="66">
        <f t="shared" si="3"/>
        <v>1</v>
      </c>
      <c r="L10" s="65">
        <f>VLOOKUP($A10,'Return Data'!$B$7:$R$2700,13,0)</f>
        <v>49.6053</v>
      </c>
      <c r="M10" s="66">
        <f t="shared" si="4"/>
        <v>1</v>
      </c>
      <c r="N10" s="65">
        <f>VLOOKUP($A10,'Return Data'!$B$7:$R$2700,17,0)</f>
        <v>37.288200000000003</v>
      </c>
      <c r="O10" s="66">
        <f t="shared" si="5"/>
        <v>1</v>
      </c>
      <c r="P10" s="65">
        <f>VLOOKUP($A10,'Return Data'!$B$7:$R$2700,14,0)</f>
        <v>17.590800000000002</v>
      </c>
      <c r="Q10" s="66">
        <f t="shared" si="6"/>
        <v>8</v>
      </c>
      <c r="R10" s="65">
        <f>VLOOKUP($A10,'Return Data'!$B$7:$R$2700,16,0)</f>
        <v>5.7569999999999997</v>
      </c>
      <c r="S10" s="67">
        <f t="shared" si="7"/>
        <v>5</v>
      </c>
    </row>
    <row r="11" spans="1:19" x14ac:dyDescent="0.3">
      <c r="A11" s="82" t="s">
        <v>899</v>
      </c>
      <c r="B11" s="64">
        <f>VLOOKUP($A11,'Return Data'!$B$7:$R$2700,3,0)</f>
        <v>44118</v>
      </c>
      <c r="C11" s="65">
        <f>VLOOKUP($A11,'Return Data'!$B$7:$R$2700,4,0)</f>
        <v>16.159099999999999</v>
      </c>
      <c r="D11" s="65">
        <f>VLOOKUP($A11,'Return Data'!$B$7:$R$2700,9,0)</f>
        <v>-27.608899999999998</v>
      </c>
      <c r="E11" s="66">
        <f t="shared" si="0"/>
        <v>8</v>
      </c>
      <c r="F11" s="65">
        <f>VLOOKUP($A11,'Return Data'!$B$7:$R$2700,10,0)</f>
        <v>10.1295</v>
      </c>
      <c r="G11" s="66">
        <f t="shared" si="1"/>
        <v>2</v>
      </c>
      <c r="H11" s="65">
        <f>VLOOKUP($A11,'Return Data'!$B$7:$R$2700,11,0)</f>
        <v>5.9490999999999996</v>
      </c>
      <c r="I11" s="66">
        <f t="shared" si="2"/>
        <v>7</v>
      </c>
      <c r="J11" s="65">
        <f>VLOOKUP($A11,'Return Data'!$B$7:$R$2700,12,0)</f>
        <v>36.6815</v>
      </c>
      <c r="K11" s="66">
        <f t="shared" si="3"/>
        <v>2</v>
      </c>
      <c r="L11" s="65">
        <f>VLOOKUP($A11,'Return Data'!$B$7:$R$2700,13,0)</f>
        <v>30.721699999999998</v>
      </c>
      <c r="M11" s="66">
        <f t="shared" si="4"/>
        <v>2</v>
      </c>
      <c r="N11" s="65">
        <f>VLOOKUP($A11,'Return Data'!$B$7:$R$2700,17,0)</f>
        <v>24.6187</v>
      </c>
      <c r="O11" s="66">
        <f t="shared" si="5"/>
        <v>7</v>
      </c>
      <c r="P11" s="65">
        <f>VLOOKUP($A11,'Return Data'!$B$7:$R$2700,14,0)</f>
        <v>17.677800000000001</v>
      </c>
      <c r="Q11" s="66">
        <f t="shared" si="6"/>
        <v>7</v>
      </c>
      <c r="R11" s="65">
        <f>VLOOKUP($A11,'Return Data'!$B$7:$R$2700,16,0)</f>
        <v>5.5026999999999999</v>
      </c>
      <c r="S11" s="67">
        <f t="shared" si="7"/>
        <v>6</v>
      </c>
    </row>
    <row r="12" spans="1:19" x14ac:dyDescent="0.3">
      <c r="A12" s="82" t="s">
        <v>901</v>
      </c>
      <c r="B12" s="64">
        <f>VLOOKUP($A12,'Return Data'!$B$7:$R$2700,3,0)</f>
        <v>44118</v>
      </c>
      <c r="C12" s="65">
        <f>VLOOKUP($A12,'Return Data'!$B$7:$R$2700,4,0)</f>
        <v>16.643000000000001</v>
      </c>
      <c r="D12" s="65">
        <f>VLOOKUP($A12,'Return Data'!$B$7:$R$2700,9,0)</f>
        <v>-30.239899999999999</v>
      </c>
      <c r="E12" s="66">
        <f t="shared" si="0"/>
        <v>9</v>
      </c>
      <c r="F12" s="65">
        <f>VLOOKUP($A12,'Return Data'!$B$7:$R$2700,10,0)</f>
        <v>8.1027000000000005</v>
      </c>
      <c r="G12" s="66">
        <f t="shared" si="1"/>
        <v>10</v>
      </c>
      <c r="H12" s="65">
        <f>VLOOKUP($A12,'Return Data'!$B$7:$R$2700,11,0)</f>
        <v>3.9706999999999999</v>
      </c>
      <c r="I12" s="66">
        <f t="shared" si="2"/>
        <v>9</v>
      </c>
      <c r="J12" s="65">
        <f>VLOOKUP($A12,'Return Data'!$B$7:$R$2700,12,0)</f>
        <v>34.7562</v>
      </c>
      <c r="K12" s="66">
        <f t="shared" si="3"/>
        <v>9</v>
      </c>
      <c r="L12" s="65">
        <f>VLOOKUP($A12,'Return Data'!$B$7:$R$2700,13,0)</f>
        <v>30.3</v>
      </c>
      <c r="M12" s="66">
        <f t="shared" si="4"/>
        <v>5</v>
      </c>
      <c r="N12" s="65">
        <f>VLOOKUP($A12,'Return Data'!$B$7:$R$2700,17,0)</f>
        <v>24.1861</v>
      </c>
      <c r="O12" s="66">
        <f t="shared" si="5"/>
        <v>10</v>
      </c>
      <c r="P12" s="65">
        <f>VLOOKUP($A12,'Return Data'!$B$7:$R$2700,14,0)</f>
        <v>17.1785</v>
      </c>
      <c r="Q12" s="66">
        <f t="shared" si="6"/>
        <v>10</v>
      </c>
      <c r="R12" s="65">
        <f>VLOOKUP($A12,'Return Data'!$B$7:$R$2700,16,0)</f>
        <v>5.8124000000000002</v>
      </c>
      <c r="S12" s="67">
        <f t="shared" si="7"/>
        <v>4</v>
      </c>
    </row>
    <row r="13" spans="1:19" x14ac:dyDescent="0.3">
      <c r="A13" s="82" t="s">
        <v>903</v>
      </c>
      <c r="B13" s="64">
        <f>VLOOKUP($A13,'Return Data'!$B$7:$R$2700,3,0)</f>
        <v>44118</v>
      </c>
      <c r="C13" s="65">
        <f>VLOOKUP($A13,'Return Data'!$B$7:$R$2700,4,0)</f>
        <v>13.918200000000001</v>
      </c>
      <c r="D13" s="65">
        <f>VLOOKUP($A13,'Return Data'!$B$7:$R$2700,9,0)</f>
        <v>-18.262499999999999</v>
      </c>
      <c r="E13" s="66">
        <f t="shared" si="0"/>
        <v>1</v>
      </c>
      <c r="F13" s="65">
        <f>VLOOKUP($A13,'Return Data'!$B$7:$R$2700,10,0)</f>
        <v>8.1334</v>
      </c>
      <c r="G13" s="66">
        <f t="shared" si="1"/>
        <v>9</v>
      </c>
      <c r="H13" s="65">
        <f>VLOOKUP($A13,'Return Data'!$B$7:$R$2700,11,0)</f>
        <v>17.739699999999999</v>
      </c>
      <c r="I13" s="66">
        <f t="shared" si="2"/>
        <v>2</v>
      </c>
      <c r="J13" s="65">
        <f>VLOOKUP($A13,'Return Data'!$B$7:$R$2700,12,0)</f>
        <v>33.369599999999998</v>
      </c>
      <c r="K13" s="66">
        <f t="shared" si="3"/>
        <v>11</v>
      </c>
      <c r="L13" s="65">
        <f>VLOOKUP($A13,'Return Data'!$B$7:$R$2700,13,0)</f>
        <v>28.387599999999999</v>
      </c>
      <c r="M13" s="66">
        <f t="shared" si="4"/>
        <v>10</v>
      </c>
      <c r="N13" s="65">
        <f>VLOOKUP($A13,'Return Data'!$B$7:$R$2700,17,0)</f>
        <v>23.3674</v>
      </c>
      <c r="O13" s="66">
        <f t="shared" si="5"/>
        <v>11</v>
      </c>
      <c r="P13" s="65">
        <f>VLOOKUP($A13,'Return Data'!$B$7:$R$2700,14,0)</f>
        <v>16.758199999999999</v>
      </c>
      <c r="Q13" s="66">
        <f t="shared" si="6"/>
        <v>11</v>
      </c>
      <c r="R13" s="65">
        <f>VLOOKUP($A13,'Return Data'!$B$7:$R$2700,16,0)</f>
        <v>4.1283000000000003</v>
      </c>
      <c r="S13" s="67">
        <f t="shared" si="7"/>
        <v>11</v>
      </c>
    </row>
    <row r="14" spans="1:19" x14ac:dyDescent="0.3">
      <c r="A14" s="82" t="s">
        <v>905</v>
      </c>
      <c r="B14" s="64">
        <f>VLOOKUP($A14,'Return Data'!$B$7:$R$2700,3,0)</f>
        <v>44118</v>
      </c>
      <c r="C14" s="65">
        <f>VLOOKUP($A14,'Return Data'!$B$7:$R$2700,4,0)</f>
        <v>15.311299999999999</v>
      </c>
      <c r="D14" s="65">
        <f>VLOOKUP($A14,'Return Data'!$B$7:$R$2700,9,0)</f>
        <v>-21.535499999999999</v>
      </c>
      <c r="E14" s="66">
        <f t="shared" si="0"/>
        <v>3</v>
      </c>
      <c r="F14" s="65">
        <f>VLOOKUP($A14,'Return Data'!$B$7:$R$2700,10,0)</f>
        <v>11.3515</v>
      </c>
      <c r="G14" s="66">
        <f t="shared" si="1"/>
        <v>1</v>
      </c>
      <c r="H14" s="65">
        <f>VLOOKUP($A14,'Return Data'!$B$7:$R$2700,11,0)</f>
        <v>14.353</v>
      </c>
      <c r="I14" s="66">
        <f t="shared" si="2"/>
        <v>3</v>
      </c>
      <c r="J14" s="65">
        <f>VLOOKUP($A14,'Return Data'!$B$7:$R$2700,12,0)</f>
        <v>36.338999999999999</v>
      </c>
      <c r="K14" s="66">
        <f t="shared" si="3"/>
        <v>3</v>
      </c>
      <c r="L14" s="65">
        <f>VLOOKUP($A14,'Return Data'!$B$7:$R$2700,13,0)</f>
        <v>29.5626</v>
      </c>
      <c r="M14" s="66">
        <f t="shared" si="4"/>
        <v>8</v>
      </c>
      <c r="N14" s="65">
        <f>VLOOKUP($A14,'Return Data'!$B$7:$R$2700,17,0)</f>
        <v>24.389600000000002</v>
      </c>
      <c r="O14" s="66">
        <f t="shared" si="5"/>
        <v>9</v>
      </c>
      <c r="P14" s="65">
        <f>VLOOKUP($A14,'Return Data'!$B$7:$R$2700,14,0)</f>
        <v>17.866099999999999</v>
      </c>
      <c r="Q14" s="66">
        <f t="shared" si="6"/>
        <v>4</v>
      </c>
      <c r="R14" s="65">
        <f>VLOOKUP($A14,'Return Data'!$B$7:$R$2700,16,0)</f>
        <v>4.9223999999999997</v>
      </c>
      <c r="S14" s="67">
        <f t="shared" si="7"/>
        <v>10</v>
      </c>
    </row>
    <row r="15" spans="1:19" x14ac:dyDescent="0.3">
      <c r="A15" s="82" t="s">
        <v>907</v>
      </c>
      <c r="B15" s="64">
        <f>VLOOKUP($A15,'Return Data'!$B$7:$R$2700,3,0)</f>
        <v>44118</v>
      </c>
      <c r="C15" s="65">
        <f>VLOOKUP($A15,'Return Data'!$B$7:$R$2700,4,0)</f>
        <v>20.872599999999998</v>
      </c>
      <c r="D15" s="65">
        <f>VLOOKUP($A15,'Return Data'!$B$7:$R$2700,9,0)</f>
        <v>-31.1922</v>
      </c>
      <c r="E15" s="66">
        <f t="shared" si="0"/>
        <v>10</v>
      </c>
      <c r="F15" s="65">
        <f>VLOOKUP($A15,'Return Data'!$B$7:$R$2700,10,0)</f>
        <v>10.044600000000001</v>
      </c>
      <c r="G15" s="66">
        <f t="shared" si="1"/>
        <v>3</v>
      </c>
      <c r="H15" s="65">
        <f>VLOOKUP($A15,'Return Data'!$B$7:$R$2700,11,0)</f>
        <v>2.5381999999999998</v>
      </c>
      <c r="I15" s="66">
        <f t="shared" si="2"/>
        <v>10</v>
      </c>
      <c r="J15" s="65">
        <f>VLOOKUP($A15,'Return Data'!$B$7:$R$2700,12,0)</f>
        <v>35.158000000000001</v>
      </c>
      <c r="K15" s="66">
        <f t="shared" si="3"/>
        <v>7</v>
      </c>
      <c r="L15" s="65">
        <f>VLOOKUP($A15,'Return Data'!$B$7:$R$2700,13,0)</f>
        <v>29.341999999999999</v>
      </c>
      <c r="M15" s="66">
        <f t="shared" si="4"/>
        <v>9</v>
      </c>
      <c r="N15" s="65">
        <f>VLOOKUP($A15,'Return Data'!$B$7:$R$2700,17,0)</f>
        <v>25.540700000000001</v>
      </c>
      <c r="O15" s="66">
        <f t="shared" si="5"/>
        <v>2</v>
      </c>
      <c r="P15" s="65">
        <f>VLOOKUP($A15,'Return Data'!$B$7:$R$2700,14,0)</f>
        <v>18.2273</v>
      </c>
      <c r="Q15" s="66">
        <f t="shared" si="6"/>
        <v>2</v>
      </c>
      <c r="R15" s="65">
        <f>VLOOKUP($A15,'Return Data'!$B$7:$R$2700,16,0)</f>
        <v>7.9973999999999998</v>
      </c>
      <c r="S15" s="67">
        <f t="shared" si="7"/>
        <v>1</v>
      </c>
    </row>
    <row r="16" spans="1:19" x14ac:dyDescent="0.3">
      <c r="A16" s="82" t="s">
        <v>909</v>
      </c>
      <c r="B16" s="64">
        <f>VLOOKUP($A16,'Return Data'!$B$7:$R$2700,3,0)</f>
        <v>44118</v>
      </c>
      <c r="C16" s="65">
        <f>VLOOKUP($A16,'Return Data'!$B$7:$R$2700,4,0)</f>
        <v>20.744700000000002</v>
      </c>
      <c r="D16" s="65">
        <f>VLOOKUP($A16,'Return Data'!$B$7:$R$2700,9,0)</f>
        <v>-24.166499999999999</v>
      </c>
      <c r="E16" s="66">
        <f t="shared" si="0"/>
        <v>5</v>
      </c>
      <c r="F16" s="65">
        <f>VLOOKUP($A16,'Return Data'!$B$7:$R$2700,10,0)</f>
        <v>9.1150000000000002</v>
      </c>
      <c r="G16" s="66">
        <f t="shared" si="1"/>
        <v>6</v>
      </c>
      <c r="H16" s="65">
        <f>VLOOKUP($A16,'Return Data'!$B$7:$R$2700,11,0)</f>
        <v>7.4500999999999999</v>
      </c>
      <c r="I16" s="66">
        <f t="shared" si="2"/>
        <v>5</v>
      </c>
      <c r="J16" s="65">
        <f>VLOOKUP($A16,'Return Data'!$B$7:$R$2700,12,0)</f>
        <v>35.697400000000002</v>
      </c>
      <c r="K16" s="66">
        <f t="shared" si="3"/>
        <v>5</v>
      </c>
      <c r="L16" s="65">
        <f>VLOOKUP($A16,'Return Data'!$B$7:$R$2700,13,0)</f>
        <v>30.3857</v>
      </c>
      <c r="M16" s="66">
        <f t="shared" si="4"/>
        <v>4</v>
      </c>
      <c r="N16" s="65">
        <f>VLOOKUP($A16,'Return Data'!$B$7:$R$2700,17,0)</f>
        <v>24.692499999999999</v>
      </c>
      <c r="O16" s="66">
        <f t="shared" si="5"/>
        <v>6</v>
      </c>
      <c r="P16" s="65">
        <f>VLOOKUP($A16,'Return Data'!$B$7:$R$2700,14,0)</f>
        <v>17.2867</v>
      </c>
      <c r="Q16" s="66">
        <f t="shared" si="6"/>
        <v>9</v>
      </c>
      <c r="R16" s="65">
        <f>VLOOKUP($A16,'Return Data'!$B$7:$R$2700,16,0)</f>
        <v>7.8857999999999997</v>
      </c>
      <c r="S16" s="67">
        <f t="shared" si="7"/>
        <v>2</v>
      </c>
    </row>
    <row r="17" spans="1:19" x14ac:dyDescent="0.3">
      <c r="A17" s="82" t="s">
        <v>911</v>
      </c>
      <c r="B17" s="64">
        <f>VLOOKUP($A17,'Return Data'!$B$7:$R$2700,3,0)</f>
        <v>44118</v>
      </c>
      <c r="C17" s="65">
        <f>VLOOKUP($A17,'Return Data'!$B$7:$R$2700,4,0)</f>
        <v>20.376000000000001</v>
      </c>
      <c r="D17" s="65">
        <f>VLOOKUP($A17,'Return Data'!$B$7:$R$2700,9,0)</f>
        <v>-26.8948</v>
      </c>
      <c r="E17" s="66">
        <f t="shared" si="0"/>
        <v>7</v>
      </c>
      <c r="F17" s="65">
        <f>VLOOKUP($A17,'Return Data'!$B$7:$R$2700,10,0)</f>
        <v>9.4245000000000001</v>
      </c>
      <c r="G17" s="66">
        <f t="shared" si="1"/>
        <v>5</v>
      </c>
      <c r="H17" s="65">
        <f>VLOOKUP($A17,'Return Data'!$B$7:$R$2700,11,0)</f>
        <v>10.045400000000001</v>
      </c>
      <c r="I17" s="66">
        <f t="shared" si="2"/>
        <v>4</v>
      </c>
      <c r="J17" s="65">
        <f>VLOOKUP($A17,'Return Data'!$B$7:$R$2700,12,0)</f>
        <v>35.105800000000002</v>
      </c>
      <c r="K17" s="66">
        <f t="shared" si="3"/>
        <v>8</v>
      </c>
      <c r="L17" s="65">
        <f>VLOOKUP($A17,'Return Data'!$B$7:$R$2700,13,0)</f>
        <v>30.115600000000001</v>
      </c>
      <c r="M17" s="66">
        <f t="shared" si="4"/>
        <v>6</v>
      </c>
      <c r="N17" s="65">
        <f>VLOOKUP($A17,'Return Data'!$B$7:$R$2700,17,0)</f>
        <v>25.0945</v>
      </c>
      <c r="O17" s="66">
        <f t="shared" si="5"/>
        <v>3</v>
      </c>
      <c r="P17" s="65">
        <f>VLOOKUP($A17,'Return Data'!$B$7:$R$2700,14,0)</f>
        <v>17.678899999999999</v>
      </c>
      <c r="Q17" s="66">
        <f t="shared" si="6"/>
        <v>6</v>
      </c>
      <c r="R17" s="65">
        <f>VLOOKUP($A17,'Return Data'!$B$7:$R$2700,16,0)</f>
        <v>7.8541999999999996</v>
      </c>
      <c r="S17" s="67">
        <f t="shared" si="7"/>
        <v>3</v>
      </c>
    </row>
    <row r="18" spans="1:19" x14ac:dyDescent="0.3">
      <c r="A18" s="82" t="s">
        <v>912</v>
      </c>
      <c r="B18" s="64">
        <f>VLOOKUP($A18,'Return Data'!$B$7:$R$2700,3,0)</f>
        <v>44118</v>
      </c>
      <c r="C18" s="65">
        <f>VLOOKUP($A18,'Return Data'!$B$7:$R$2700,4,0)</f>
        <v>15.689399999999999</v>
      </c>
      <c r="D18" s="65">
        <f>VLOOKUP($A18,'Return Data'!$B$7:$R$2700,9,0)</f>
        <v>-24.103000000000002</v>
      </c>
      <c r="E18" s="66">
        <f t="shared" si="0"/>
        <v>4</v>
      </c>
      <c r="F18" s="65">
        <f>VLOOKUP($A18,'Return Data'!$B$7:$R$2700,10,0)</f>
        <v>9.9033999999999995</v>
      </c>
      <c r="G18" s="66">
        <f t="shared" si="1"/>
        <v>4</v>
      </c>
      <c r="H18" s="65">
        <f>VLOOKUP($A18,'Return Data'!$B$7:$R$2700,11,0)</f>
        <v>-8.7675000000000001</v>
      </c>
      <c r="I18" s="66">
        <f t="shared" si="2"/>
        <v>11</v>
      </c>
      <c r="J18" s="65">
        <f>VLOOKUP($A18,'Return Data'!$B$7:$R$2700,12,0)</f>
        <v>35.177399999999999</v>
      </c>
      <c r="K18" s="66">
        <f t="shared" si="3"/>
        <v>6</v>
      </c>
      <c r="L18" s="65">
        <f>VLOOKUP($A18,'Return Data'!$B$7:$R$2700,13,0)</f>
        <v>30.683800000000002</v>
      </c>
      <c r="M18" s="66">
        <f t="shared" si="4"/>
        <v>3</v>
      </c>
      <c r="N18" s="65">
        <f>VLOOKUP($A18,'Return Data'!$B$7:$R$2700,17,0)</f>
        <v>24.878599999999999</v>
      </c>
      <c r="O18" s="66">
        <f t="shared" si="5"/>
        <v>4</v>
      </c>
      <c r="P18" s="65">
        <f>VLOOKUP($A18,'Return Data'!$B$7:$R$2700,14,0)</f>
        <v>17.874700000000001</v>
      </c>
      <c r="Q18" s="66">
        <f t="shared" si="6"/>
        <v>3</v>
      </c>
      <c r="R18" s="65">
        <f>VLOOKUP($A18,'Return Data'!$B$7:$R$2700,16,0)</f>
        <v>5.0762999999999998</v>
      </c>
      <c r="S18" s="67">
        <f t="shared" si="7"/>
        <v>8</v>
      </c>
    </row>
    <row r="19" spans="1:19" x14ac:dyDescent="0.3">
      <c r="A19" s="83"/>
      <c r="B19" s="84"/>
      <c r="C19" s="84"/>
      <c r="D19" s="85"/>
      <c r="E19" s="84"/>
      <c r="F19" s="85"/>
      <c r="G19" s="84"/>
      <c r="H19" s="85"/>
      <c r="I19" s="84"/>
      <c r="J19" s="85"/>
      <c r="K19" s="84"/>
      <c r="L19" s="85"/>
      <c r="M19" s="84"/>
      <c r="N19" s="85"/>
      <c r="O19" s="84"/>
      <c r="P19" s="85"/>
      <c r="Q19" s="84"/>
      <c r="R19" s="85"/>
      <c r="S19" s="86"/>
    </row>
    <row r="20" spans="1:19" x14ac:dyDescent="0.3">
      <c r="A20" s="87" t="s">
        <v>27</v>
      </c>
      <c r="B20" s="88"/>
      <c r="C20" s="88"/>
      <c r="D20" s="89">
        <f>AVERAGE(D8:D18)</f>
        <v>-27.881118181818181</v>
      </c>
      <c r="E20" s="88"/>
      <c r="F20" s="89">
        <f>AVERAGE(F8:F18)</f>
        <v>8.619890909090909</v>
      </c>
      <c r="G20" s="88"/>
      <c r="H20" s="89">
        <f>AVERAGE(H8:H18)</f>
        <v>12.776554545454543</v>
      </c>
      <c r="I20" s="88"/>
      <c r="J20" s="89">
        <f>AVERAGE(J8:J18)</f>
        <v>37.806381818181819</v>
      </c>
      <c r="K20" s="88"/>
      <c r="L20" s="89">
        <f>AVERAGE(L8:L18)</f>
        <v>31.463345454545458</v>
      </c>
      <c r="M20" s="88"/>
      <c r="N20" s="89">
        <f>AVERAGE(N8:N18)</f>
        <v>25.759363636363638</v>
      </c>
      <c r="O20" s="88"/>
      <c r="P20" s="89">
        <f>AVERAGE(P8:P18)</f>
        <v>17.652045454545455</v>
      </c>
      <c r="Q20" s="88"/>
      <c r="R20" s="89">
        <f>AVERAGE(R8:R18)</f>
        <v>5.9430454545454543</v>
      </c>
      <c r="S20" s="90"/>
    </row>
    <row r="21" spans="1:19" x14ac:dyDescent="0.3">
      <c r="A21" s="87" t="s">
        <v>28</v>
      </c>
      <c r="B21" s="88"/>
      <c r="C21" s="88"/>
      <c r="D21" s="89">
        <f>MIN(D8:D18)</f>
        <v>-58.063000000000002</v>
      </c>
      <c r="E21" s="88"/>
      <c r="F21" s="89">
        <f>MIN(F8:F18)</f>
        <v>0.84460000000000002</v>
      </c>
      <c r="G21" s="88"/>
      <c r="H21" s="89">
        <f>MIN(H8:H18)</f>
        <v>-8.7675000000000001</v>
      </c>
      <c r="I21" s="88"/>
      <c r="J21" s="89">
        <f>MIN(J8:J18)</f>
        <v>33.369599999999998</v>
      </c>
      <c r="K21" s="88"/>
      <c r="L21" s="89">
        <f>MIN(L8:L18)</f>
        <v>27.226900000000001</v>
      </c>
      <c r="M21" s="88"/>
      <c r="N21" s="89">
        <f>MIN(N8:N18)</f>
        <v>23.3674</v>
      </c>
      <c r="O21" s="88"/>
      <c r="P21" s="89">
        <f>MIN(P8:P18)</f>
        <v>16.758199999999999</v>
      </c>
      <c r="Q21" s="88"/>
      <c r="R21" s="89">
        <f>MIN(R8:R18)</f>
        <v>4.1283000000000003</v>
      </c>
      <c r="S21" s="90"/>
    </row>
    <row r="22" spans="1:19" ht="15" thickBot="1" x14ac:dyDescent="0.35">
      <c r="A22" s="91" t="s">
        <v>29</v>
      </c>
      <c r="B22" s="92"/>
      <c r="C22" s="92"/>
      <c r="D22" s="93">
        <f>MAX(D8:D18)</f>
        <v>-18.262499999999999</v>
      </c>
      <c r="E22" s="92"/>
      <c r="F22" s="93">
        <f>MAX(F8:F18)</f>
        <v>11.3515</v>
      </c>
      <c r="G22" s="92"/>
      <c r="H22" s="93">
        <f>MAX(H8:H18)</f>
        <v>74.947400000000002</v>
      </c>
      <c r="I22" s="92"/>
      <c r="J22" s="93">
        <f>MAX(J8:J18)</f>
        <v>63.469499999999996</v>
      </c>
      <c r="K22" s="92"/>
      <c r="L22" s="93">
        <f>MAX(L8:L18)</f>
        <v>49.6053</v>
      </c>
      <c r="M22" s="92"/>
      <c r="N22" s="93">
        <f>MAX(N8:N18)</f>
        <v>37.288200000000003</v>
      </c>
      <c r="O22" s="92"/>
      <c r="P22" s="93">
        <f>MAX(P8:P18)</f>
        <v>18.2849</v>
      </c>
      <c r="Q22" s="92"/>
      <c r="R22" s="93">
        <f>MAX(R8:R18)</f>
        <v>7.9973999999999998</v>
      </c>
      <c r="S22" s="94"/>
    </row>
    <row r="23" spans="1:19" x14ac:dyDescent="0.3">
      <c r="A23" s="112" t="s">
        <v>434</v>
      </c>
    </row>
    <row r="24" spans="1:19" x14ac:dyDescent="0.3">
      <c r="A24" s="14" t="s">
        <v>340</v>
      </c>
    </row>
  </sheetData>
  <sheetProtection algorithmName="SHA-512" hashValue="p5hrJayQdq+1hLDxseKyDJ2cjSyi8wRE1YHjYYXHrNOG2zO2oGCiMbdrrVKzbJwvNIZa0K+y7IEw3RN8shwIDQ==" saltValue="fLUy+dtv97IZ8ONKWpBSM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01E85FE8-8434-496A-8AA0-6728B7E3E6C4}"/>
  </hyperlink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ACF455-775F-467F-A03F-16E48C662999}">
  <sheetPr codeName="Sheet55"/>
  <dimension ref="A1:S3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6.66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8" t="s">
        <v>347</v>
      </c>
    </row>
    <row r="3" spans="1:19" ht="15" thickBot="1" x14ac:dyDescent="0.35">
      <c r="A3" s="149"/>
    </row>
    <row r="4" spans="1:19" ht="15" thickBot="1" x14ac:dyDescent="0.35"/>
    <row r="5" spans="1:19" x14ac:dyDescent="0.3">
      <c r="A5" s="29" t="s">
        <v>1694</v>
      </c>
      <c r="B5" s="146" t="s">
        <v>8</v>
      </c>
      <c r="C5" s="146" t="s">
        <v>9</v>
      </c>
      <c r="D5" s="152" t="s">
        <v>48</v>
      </c>
      <c r="E5" s="152"/>
      <c r="F5" s="152" t="s">
        <v>1</v>
      </c>
      <c r="G5" s="152"/>
      <c r="H5" s="152" t="s">
        <v>2</v>
      </c>
      <c r="I5" s="152"/>
      <c r="J5" s="152" t="s">
        <v>3</v>
      </c>
      <c r="K5" s="152"/>
      <c r="L5" s="152" t="s">
        <v>4</v>
      </c>
      <c r="M5" s="152"/>
      <c r="N5" s="152" t="s">
        <v>382</v>
      </c>
      <c r="O5" s="152"/>
      <c r="P5" s="152" t="s">
        <v>5</v>
      </c>
      <c r="Q5" s="152"/>
      <c r="R5" s="152" t="s">
        <v>46</v>
      </c>
      <c r="S5" s="155"/>
    </row>
    <row r="6" spans="1:19" x14ac:dyDescent="0.3">
      <c r="A6" s="17" t="s">
        <v>7</v>
      </c>
      <c r="B6" s="147"/>
      <c r="C6" s="147"/>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665</v>
      </c>
      <c r="B8" s="64">
        <f>VLOOKUP($A8,'Return Data'!$B$7:$R$2700,3,0)</f>
        <v>44118</v>
      </c>
      <c r="C8" s="65">
        <f>VLOOKUP($A8,'Return Data'!$B$7:$R$2700,4,0)</f>
        <v>15.542199999999999</v>
      </c>
      <c r="D8" s="65">
        <f>VLOOKUP($A8,'Return Data'!$B$7:$R$2700,9,0)</f>
        <v>17.2196</v>
      </c>
      <c r="E8" s="66">
        <f t="shared" ref="E8:E30" si="0">RANK(D8,D$8:D$30,0)</f>
        <v>6</v>
      </c>
      <c r="F8" s="65">
        <f>VLOOKUP($A8,'Return Data'!$B$7:$R$2700,10,0)</f>
        <v>12.885300000000001</v>
      </c>
      <c r="G8" s="66">
        <f t="shared" ref="G8:G30" si="1">RANK(F8,F$8:F$30,0)</f>
        <v>3</v>
      </c>
      <c r="H8" s="65">
        <f>VLOOKUP($A8,'Return Data'!$B$7:$R$2700,11,0)</f>
        <v>14.276999999999999</v>
      </c>
      <c r="I8" s="66">
        <f t="shared" ref="I8:I30" si="2">RANK(H8,H$8:H$30,0)</f>
        <v>2</v>
      </c>
      <c r="J8" s="65">
        <f>VLOOKUP($A8,'Return Data'!$B$7:$R$2700,12,0)</f>
        <v>10.0341</v>
      </c>
      <c r="K8" s="66">
        <f t="shared" ref="K8:K23" si="3">RANK(J8,J$8:J$30,0)</f>
        <v>5</v>
      </c>
      <c r="L8" s="65">
        <f>VLOOKUP($A8,'Return Data'!$B$7:$R$2700,13,0)</f>
        <v>5.94</v>
      </c>
      <c r="M8" s="66">
        <f>RANK(L8,L$8:L$30,0)</f>
        <v>12</v>
      </c>
      <c r="N8" s="65">
        <f>VLOOKUP($A8,'Return Data'!$B$7:$R$2700,17,0)</f>
        <v>6.7698999999999998</v>
      </c>
      <c r="O8" s="66">
        <f>RANK(N8,N$8:N$30,0)</f>
        <v>8</v>
      </c>
      <c r="P8" s="65">
        <f>VLOOKUP($A8,'Return Data'!$B$7:$R$2700,14,0)</f>
        <v>6.4486999999999997</v>
      </c>
      <c r="Q8" s="66">
        <f>RANK(P8,P$8:P$30,0)</f>
        <v>7</v>
      </c>
      <c r="R8" s="65">
        <f>VLOOKUP($A8,'Return Data'!$B$7:$R$2700,16,0)</f>
        <v>8.3358000000000008</v>
      </c>
      <c r="S8" s="67">
        <f t="shared" ref="S8:S30" si="4">RANK(R8,R$8:R$30,0)</f>
        <v>6</v>
      </c>
    </row>
    <row r="9" spans="1:19" x14ac:dyDescent="0.3">
      <c r="A9" s="82" t="s">
        <v>667</v>
      </c>
      <c r="B9" s="64">
        <f>VLOOKUP($A9,'Return Data'!$B$7:$R$2700,3,0)</f>
        <v>44118</v>
      </c>
      <c r="C9" s="65">
        <f>VLOOKUP($A9,'Return Data'!$B$7:$R$2700,4,0)</f>
        <v>0.41570000000000001</v>
      </c>
      <c r="D9" s="65">
        <f>VLOOKUP($A9,'Return Data'!$B$7:$R$2700,9,0)</f>
        <v>0</v>
      </c>
      <c r="E9" s="66">
        <f t="shared" si="0"/>
        <v>21</v>
      </c>
      <c r="F9" s="65">
        <f>VLOOKUP($A9,'Return Data'!$B$7:$R$2700,10,0)</f>
        <v>0</v>
      </c>
      <c r="G9" s="66">
        <f t="shared" si="1"/>
        <v>21</v>
      </c>
      <c r="H9" s="65">
        <f>VLOOKUP($A9,'Return Data'!$B$7:$R$2700,11,0)</f>
        <v>0</v>
      </c>
      <c r="I9" s="66">
        <f t="shared" si="2"/>
        <v>19</v>
      </c>
      <c r="J9" s="65">
        <f>VLOOKUP($A9,'Return Data'!$B$7:$R$2700,12,0)</f>
        <v>-33.164499999999997</v>
      </c>
      <c r="K9" s="66">
        <f t="shared" si="3"/>
        <v>19</v>
      </c>
      <c r="L9" s="65"/>
      <c r="M9" s="66"/>
      <c r="N9" s="65"/>
      <c r="O9" s="66"/>
      <c r="P9" s="65"/>
      <c r="Q9" s="66"/>
      <c r="R9" s="65">
        <f>VLOOKUP($A9,'Return Data'!$B$7:$R$2700,16,0)</f>
        <v>-26.962800000000001</v>
      </c>
      <c r="S9" s="67">
        <f t="shared" si="4"/>
        <v>21</v>
      </c>
    </row>
    <row r="10" spans="1:19" x14ac:dyDescent="0.3">
      <c r="A10" s="82" t="s">
        <v>669</v>
      </c>
      <c r="B10" s="64">
        <f>VLOOKUP($A10,'Return Data'!$B$7:$R$2700,3,0)</f>
        <v>44118</v>
      </c>
      <c r="C10" s="65">
        <f>VLOOKUP($A10,'Return Data'!$B$7:$R$2700,4,0)</f>
        <v>16.949300000000001</v>
      </c>
      <c r="D10" s="65">
        <f>VLOOKUP($A10,'Return Data'!$B$7:$R$2700,9,0)</f>
        <v>12.670999999999999</v>
      </c>
      <c r="E10" s="66">
        <f t="shared" si="0"/>
        <v>14</v>
      </c>
      <c r="F10" s="65">
        <f>VLOOKUP($A10,'Return Data'!$B$7:$R$2700,10,0)</f>
        <v>9.1061999999999994</v>
      </c>
      <c r="G10" s="66">
        <f t="shared" si="1"/>
        <v>11</v>
      </c>
      <c r="H10" s="65">
        <f>VLOOKUP($A10,'Return Data'!$B$7:$R$2700,11,0)</f>
        <v>10.109500000000001</v>
      </c>
      <c r="I10" s="66">
        <f t="shared" si="2"/>
        <v>9</v>
      </c>
      <c r="J10" s="65">
        <f>VLOOKUP($A10,'Return Data'!$B$7:$R$2700,12,0)</f>
        <v>9.0604999999999993</v>
      </c>
      <c r="K10" s="66">
        <f t="shared" si="3"/>
        <v>6</v>
      </c>
      <c r="L10" s="65">
        <f>VLOOKUP($A10,'Return Data'!$B$7:$R$2700,13,0)</f>
        <v>9.4212000000000007</v>
      </c>
      <c r="M10" s="66">
        <f t="shared" ref="M10:M23" si="5">RANK(L10,L$8:L$30,0)</f>
        <v>5</v>
      </c>
      <c r="N10" s="65">
        <f>VLOOKUP($A10,'Return Data'!$B$7:$R$2700,17,0)</f>
        <v>7.6364000000000001</v>
      </c>
      <c r="O10" s="66">
        <f t="shared" ref="O10:O23" si="6">RANK(N10,N$8:N$30,0)</f>
        <v>7</v>
      </c>
      <c r="P10" s="65">
        <f>VLOOKUP($A10,'Return Data'!$B$7:$R$2700,14,0)</f>
        <v>6.9481999999999999</v>
      </c>
      <c r="Q10" s="66">
        <f t="shared" ref="Q10:Q21" si="7">RANK(P10,P$8:P$30,0)</f>
        <v>6</v>
      </c>
      <c r="R10" s="65">
        <f>VLOOKUP($A10,'Return Data'!$B$7:$R$2700,16,0)</f>
        <v>8.8018000000000001</v>
      </c>
      <c r="S10" s="67">
        <f t="shared" si="4"/>
        <v>5</v>
      </c>
    </row>
    <row r="11" spans="1:19" x14ac:dyDescent="0.3">
      <c r="A11" s="82" t="s">
        <v>673</v>
      </c>
      <c r="B11" s="64">
        <f>VLOOKUP($A11,'Return Data'!$B$7:$R$2700,3,0)</f>
        <v>44118</v>
      </c>
      <c r="C11" s="65">
        <f>VLOOKUP($A11,'Return Data'!$B$7:$R$2700,4,0)</f>
        <v>15.2447</v>
      </c>
      <c r="D11" s="65">
        <f>VLOOKUP($A11,'Return Data'!$B$7:$R$2700,9,0)</f>
        <v>16.428100000000001</v>
      </c>
      <c r="E11" s="66">
        <f t="shared" si="0"/>
        <v>8</v>
      </c>
      <c r="F11" s="65">
        <f>VLOOKUP($A11,'Return Data'!$B$7:$R$2700,10,0)</f>
        <v>16.5001</v>
      </c>
      <c r="G11" s="66">
        <f t="shared" si="1"/>
        <v>2</v>
      </c>
      <c r="H11" s="65">
        <f>VLOOKUP($A11,'Return Data'!$B$7:$R$2700,11,0)</f>
        <v>4.6463999999999999</v>
      </c>
      <c r="I11" s="66">
        <f t="shared" si="2"/>
        <v>15</v>
      </c>
      <c r="J11" s="65">
        <f>VLOOKUP($A11,'Return Data'!$B$7:$R$2700,12,0)</f>
        <v>0.98770000000000002</v>
      </c>
      <c r="K11" s="66">
        <f t="shared" si="3"/>
        <v>13</v>
      </c>
      <c r="L11" s="65">
        <f>VLOOKUP($A11,'Return Data'!$B$7:$R$2700,13,0)</f>
        <v>1.6883999999999999</v>
      </c>
      <c r="M11" s="66">
        <f t="shared" si="5"/>
        <v>13</v>
      </c>
      <c r="N11" s="65">
        <f>VLOOKUP($A11,'Return Data'!$B$7:$R$2700,17,0)</f>
        <v>3.1133999999999999</v>
      </c>
      <c r="O11" s="66">
        <f t="shared" si="6"/>
        <v>12</v>
      </c>
      <c r="P11" s="65">
        <f>VLOOKUP($A11,'Return Data'!$B$7:$R$2700,14,0)</f>
        <v>3.9521999999999999</v>
      </c>
      <c r="Q11" s="66">
        <f t="shared" si="7"/>
        <v>9</v>
      </c>
      <c r="R11" s="65">
        <f>VLOOKUP($A11,'Return Data'!$B$7:$R$2700,16,0)</f>
        <v>7.6378000000000004</v>
      </c>
      <c r="S11" s="67">
        <f t="shared" si="4"/>
        <v>10</v>
      </c>
    </row>
    <row r="12" spans="1:19" x14ac:dyDescent="0.3">
      <c r="A12" s="82" t="s">
        <v>675</v>
      </c>
      <c r="B12" s="64">
        <f>VLOOKUP($A12,'Return Data'!$B$7:$R$2700,3,0)</f>
        <v>44118</v>
      </c>
      <c r="C12" s="65">
        <f>VLOOKUP($A12,'Return Data'!$B$7:$R$2700,4,0)</f>
        <v>3.9615999999999998</v>
      </c>
      <c r="D12" s="65">
        <f>VLOOKUP($A12,'Return Data'!$B$7:$R$2700,9,0)</f>
        <v>7.7266000000000004</v>
      </c>
      <c r="E12" s="66">
        <f t="shared" si="0"/>
        <v>19</v>
      </c>
      <c r="F12" s="65">
        <f>VLOOKUP($A12,'Return Data'!$B$7:$R$2700,10,0)</f>
        <v>19.787500000000001</v>
      </c>
      <c r="G12" s="66">
        <f t="shared" si="1"/>
        <v>1</v>
      </c>
      <c r="H12" s="65">
        <f>VLOOKUP($A12,'Return Data'!$B$7:$R$2700,11,0)</f>
        <v>-91.443899999999999</v>
      </c>
      <c r="I12" s="66">
        <f t="shared" si="2"/>
        <v>22</v>
      </c>
      <c r="J12" s="65">
        <f>VLOOKUP($A12,'Return Data'!$B$7:$R$2700,12,0)</f>
        <v>-60.035600000000002</v>
      </c>
      <c r="K12" s="66">
        <f t="shared" si="3"/>
        <v>21</v>
      </c>
      <c r="L12" s="65">
        <f>VLOOKUP($A12,'Return Data'!$B$7:$R$2700,13,0)</f>
        <v>-43.661999999999999</v>
      </c>
      <c r="M12" s="66">
        <f t="shared" si="5"/>
        <v>19</v>
      </c>
      <c r="N12" s="65">
        <f>VLOOKUP($A12,'Return Data'!$B$7:$R$2700,17,0)</f>
        <v>-44.506</v>
      </c>
      <c r="O12" s="66">
        <f t="shared" si="6"/>
        <v>19</v>
      </c>
      <c r="P12" s="65">
        <f>VLOOKUP($A12,'Return Data'!$B$7:$R$2700,14,0)</f>
        <v>-32.541800000000002</v>
      </c>
      <c r="Q12" s="66">
        <f t="shared" si="7"/>
        <v>18</v>
      </c>
      <c r="R12" s="65">
        <f>VLOOKUP($A12,'Return Data'!$B$7:$R$2700,16,0)</f>
        <v>-15.158099999999999</v>
      </c>
      <c r="S12" s="67">
        <f t="shared" si="4"/>
        <v>20</v>
      </c>
    </row>
    <row r="13" spans="1:19" x14ac:dyDescent="0.3">
      <c r="A13" s="82" t="s">
        <v>677</v>
      </c>
      <c r="B13" s="64">
        <f>VLOOKUP($A13,'Return Data'!$B$7:$R$2700,3,0)</f>
        <v>44118</v>
      </c>
      <c r="C13" s="65">
        <f>VLOOKUP($A13,'Return Data'!$B$7:$R$2700,4,0)</f>
        <v>31.226299999999998</v>
      </c>
      <c r="D13" s="65">
        <f>VLOOKUP($A13,'Return Data'!$B$7:$R$2700,9,0)</f>
        <v>22.718800000000002</v>
      </c>
      <c r="E13" s="66">
        <f t="shared" si="0"/>
        <v>1</v>
      </c>
      <c r="F13" s="65">
        <f>VLOOKUP($A13,'Return Data'!$B$7:$R$2700,10,0)</f>
        <v>11.5062</v>
      </c>
      <c r="G13" s="66">
        <f t="shared" si="1"/>
        <v>5</v>
      </c>
      <c r="H13" s="65">
        <f>VLOOKUP($A13,'Return Data'!$B$7:$R$2700,11,0)</f>
        <v>5.1395</v>
      </c>
      <c r="I13" s="66">
        <f t="shared" si="2"/>
        <v>14</v>
      </c>
      <c r="J13" s="65">
        <f>VLOOKUP($A13,'Return Data'!$B$7:$R$2700,12,0)</f>
        <v>5.5270999999999999</v>
      </c>
      <c r="K13" s="66">
        <f t="shared" si="3"/>
        <v>12</v>
      </c>
      <c r="L13" s="65">
        <f>VLOOKUP($A13,'Return Data'!$B$7:$R$2700,13,0)</f>
        <v>6.3117999999999999</v>
      </c>
      <c r="M13" s="66">
        <f t="shared" si="5"/>
        <v>11</v>
      </c>
      <c r="N13" s="65">
        <f>VLOOKUP($A13,'Return Data'!$B$7:$R$2700,17,0)</f>
        <v>3.5882999999999998</v>
      </c>
      <c r="O13" s="66">
        <f t="shared" si="6"/>
        <v>10</v>
      </c>
      <c r="P13" s="65">
        <f>VLOOKUP($A13,'Return Data'!$B$7:$R$2700,14,0)</f>
        <v>2.7422</v>
      </c>
      <c r="Q13" s="66">
        <f t="shared" si="7"/>
        <v>12</v>
      </c>
      <c r="R13" s="65">
        <f>VLOOKUP($A13,'Return Data'!$B$7:$R$2700,16,0)</f>
        <v>7.1759000000000004</v>
      </c>
      <c r="S13" s="67">
        <f t="shared" si="4"/>
        <v>12</v>
      </c>
    </row>
    <row r="14" spans="1:19" x14ac:dyDescent="0.3">
      <c r="A14" s="82" t="s">
        <v>680</v>
      </c>
      <c r="B14" s="64">
        <f>VLOOKUP($A14,'Return Data'!$B$7:$R$2700,3,0)</f>
        <v>44118</v>
      </c>
      <c r="C14" s="65">
        <f>VLOOKUP($A14,'Return Data'!$B$7:$R$2700,4,0)</f>
        <v>20.075399999999998</v>
      </c>
      <c r="D14" s="65">
        <f>VLOOKUP($A14,'Return Data'!$B$7:$R$2700,9,0)</f>
        <v>20.152200000000001</v>
      </c>
      <c r="E14" s="66">
        <f t="shared" si="0"/>
        <v>2</v>
      </c>
      <c r="F14" s="65">
        <f>VLOOKUP($A14,'Return Data'!$B$7:$R$2700,10,0)</f>
        <v>3.6356999999999999</v>
      </c>
      <c r="G14" s="66">
        <f t="shared" si="1"/>
        <v>18</v>
      </c>
      <c r="H14" s="65">
        <f>VLOOKUP($A14,'Return Data'!$B$7:$R$2700,11,0)</f>
        <v>4.0102000000000002</v>
      </c>
      <c r="I14" s="66">
        <f t="shared" si="2"/>
        <v>16</v>
      </c>
      <c r="J14" s="65">
        <f>VLOOKUP($A14,'Return Data'!$B$7:$R$2700,12,0)</f>
        <v>-7.1074999999999999</v>
      </c>
      <c r="K14" s="66">
        <f t="shared" si="3"/>
        <v>16</v>
      </c>
      <c r="L14" s="65">
        <f>VLOOKUP($A14,'Return Data'!$B$7:$R$2700,13,0)</f>
        <v>-3.9653999999999998</v>
      </c>
      <c r="M14" s="66">
        <f t="shared" si="5"/>
        <v>15</v>
      </c>
      <c r="N14" s="65">
        <f>VLOOKUP($A14,'Return Data'!$B$7:$R$2700,17,0)</f>
        <v>1.6073999999999999</v>
      </c>
      <c r="O14" s="66">
        <f t="shared" si="6"/>
        <v>13</v>
      </c>
      <c r="P14" s="65">
        <f>VLOOKUP($A14,'Return Data'!$B$7:$R$2700,14,0)</f>
        <v>3.2423000000000002</v>
      </c>
      <c r="Q14" s="66">
        <f t="shared" si="7"/>
        <v>11</v>
      </c>
      <c r="R14" s="65">
        <f>VLOOKUP($A14,'Return Data'!$B$7:$R$2700,16,0)</f>
        <v>7.6307</v>
      </c>
      <c r="S14" s="67">
        <f t="shared" si="4"/>
        <v>11</v>
      </c>
    </row>
    <row r="15" spans="1:19" x14ac:dyDescent="0.3">
      <c r="A15" s="82" t="s">
        <v>688</v>
      </c>
      <c r="B15" s="64">
        <f>VLOOKUP($A15,'Return Data'!$B$7:$R$2700,3,0)</f>
        <v>44118</v>
      </c>
      <c r="C15" s="65">
        <f>VLOOKUP($A15,'Return Data'!$B$7:$R$2700,4,0)</f>
        <v>18.381599999999999</v>
      </c>
      <c r="D15" s="65">
        <f>VLOOKUP($A15,'Return Data'!$B$7:$R$2700,9,0)</f>
        <v>16.761900000000001</v>
      </c>
      <c r="E15" s="66">
        <f t="shared" si="0"/>
        <v>7</v>
      </c>
      <c r="F15" s="65">
        <f>VLOOKUP($A15,'Return Data'!$B$7:$R$2700,10,0)</f>
        <v>10.1015</v>
      </c>
      <c r="G15" s="66">
        <f t="shared" si="1"/>
        <v>8</v>
      </c>
      <c r="H15" s="65">
        <f>VLOOKUP($A15,'Return Data'!$B$7:$R$2700,11,0)</f>
        <v>12.320499999999999</v>
      </c>
      <c r="I15" s="66">
        <f t="shared" si="2"/>
        <v>5</v>
      </c>
      <c r="J15" s="65">
        <f>VLOOKUP($A15,'Return Data'!$B$7:$R$2700,12,0)</f>
        <v>10.423999999999999</v>
      </c>
      <c r="K15" s="66">
        <f t="shared" si="3"/>
        <v>1</v>
      </c>
      <c r="L15" s="65">
        <f>VLOOKUP($A15,'Return Data'!$B$7:$R$2700,13,0)</f>
        <v>10.3954</v>
      </c>
      <c r="M15" s="66">
        <f t="shared" si="5"/>
        <v>2</v>
      </c>
      <c r="N15" s="65">
        <f>VLOOKUP($A15,'Return Data'!$B$7:$R$2700,17,0)</f>
        <v>9.9456000000000007</v>
      </c>
      <c r="O15" s="66">
        <f t="shared" si="6"/>
        <v>2</v>
      </c>
      <c r="P15" s="65">
        <f>VLOOKUP($A15,'Return Data'!$B$7:$R$2700,14,0)</f>
        <v>7.9950000000000001</v>
      </c>
      <c r="Q15" s="66">
        <f t="shared" si="7"/>
        <v>3</v>
      </c>
      <c r="R15" s="65">
        <f>VLOOKUP($A15,'Return Data'!$B$7:$R$2700,16,0)</f>
        <v>9.7216000000000005</v>
      </c>
      <c r="S15" s="67">
        <f t="shared" si="4"/>
        <v>1</v>
      </c>
    </row>
    <row r="16" spans="1:19" x14ac:dyDescent="0.3">
      <c r="A16" s="82" t="s">
        <v>690</v>
      </c>
      <c r="B16" s="64">
        <f>VLOOKUP($A16,'Return Data'!$B$7:$R$2700,3,0)</f>
        <v>44118</v>
      </c>
      <c r="C16" s="65">
        <f>VLOOKUP($A16,'Return Data'!$B$7:$R$2700,4,0)</f>
        <v>24.4605</v>
      </c>
      <c r="D16" s="65">
        <f>VLOOKUP($A16,'Return Data'!$B$7:$R$2700,9,0)</f>
        <v>13.712</v>
      </c>
      <c r="E16" s="66">
        <f t="shared" si="0"/>
        <v>13</v>
      </c>
      <c r="F16" s="65">
        <f>VLOOKUP($A16,'Return Data'!$B$7:$R$2700,10,0)</f>
        <v>9.8504000000000005</v>
      </c>
      <c r="G16" s="66">
        <f t="shared" si="1"/>
        <v>10</v>
      </c>
      <c r="H16" s="65">
        <f>VLOOKUP($A16,'Return Data'!$B$7:$R$2700,11,0)</f>
        <v>12.178100000000001</v>
      </c>
      <c r="I16" s="66">
        <f t="shared" si="2"/>
        <v>6</v>
      </c>
      <c r="J16" s="65">
        <f>VLOOKUP($A16,'Return Data'!$B$7:$R$2700,12,0)</f>
        <v>10.4034</v>
      </c>
      <c r="K16" s="66">
        <f t="shared" si="3"/>
        <v>2</v>
      </c>
      <c r="L16" s="65">
        <f>VLOOKUP($A16,'Return Data'!$B$7:$R$2700,13,0)</f>
        <v>10.884499999999999</v>
      </c>
      <c r="M16" s="66">
        <f t="shared" si="5"/>
        <v>1</v>
      </c>
      <c r="N16" s="65">
        <f>VLOOKUP($A16,'Return Data'!$B$7:$R$2700,17,0)</f>
        <v>10.3645</v>
      </c>
      <c r="O16" s="66">
        <f t="shared" si="6"/>
        <v>1</v>
      </c>
      <c r="P16" s="65">
        <f>VLOOKUP($A16,'Return Data'!$B$7:$R$2700,14,0)</f>
        <v>8.9065999999999992</v>
      </c>
      <c r="Q16" s="66">
        <f t="shared" si="7"/>
        <v>1</v>
      </c>
      <c r="R16" s="65">
        <f>VLOOKUP($A16,'Return Data'!$B$7:$R$2700,16,0)</f>
        <v>9.5846</v>
      </c>
      <c r="S16" s="67">
        <f t="shared" si="4"/>
        <v>2</v>
      </c>
    </row>
    <row r="17" spans="1:19" x14ac:dyDescent="0.3">
      <c r="A17" s="82" t="s">
        <v>692</v>
      </c>
      <c r="B17" s="64">
        <f>VLOOKUP($A17,'Return Data'!$B$7:$R$2700,3,0)</f>
        <v>44118</v>
      </c>
      <c r="C17" s="65">
        <f>VLOOKUP($A17,'Return Data'!$B$7:$R$2700,4,0)</f>
        <v>13.5181</v>
      </c>
      <c r="D17" s="65">
        <f>VLOOKUP($A17,'Return Data'!$B$7:$R$2700,9,0)</f>
        <v>15.994</v>
      </c>
      <c r="E17" s="66">
        <f t="shared" si="0"/>
        <v>9</v>
      </c>
      <c r="F17" s="65">
        <f>VLOOKUP($A17,'Return Data'!$B$7:$R$2700,10,0)</f>
        <v>11.1181</v>
      </c>
      <c r="G17" s="66">
        <f t="shared" si="1"/>
        <v>6</v>
      </c>
      <c r="H17" s="65">
        <f>VLOOKUP($A17,'Return Data'!$B$7:$R$2700,11,0)</f>
        <v>16.3217</v>
      </c>
      <c r="I17" s="66">
        <f t="shared" si="2"/>
        <v>1</v>
      </c>
      <c r="J17" s="65">
        <f>VLOOKUP($A17,'Return Data'!$B$7:$R$2700,12,0)</f>
        <v>-7.0667999999999997</v>
      </c>
      <c r="K17" s="66">
        <f t="shared" si="3"/>
        <v>15</v>
      </c>
      <c r="L17" s="65">
        <f>VLOOKUP($A17,'Return Data'!$B$7:$R$2700,13,0)</f>
        <v>-7.9901</v>
      </c>
      <c r="M17" s="66">
        <f t="shared" si="5"/>
        <v>17</v>
      </c>
      <c r="N17" s="65">
        <f>VLOOKUP($A17,'Return Data'!$B$7:$R$2700,17,0)</f>
        <v>-3.7162999999999999</v>
      </c>
      <c r="O17" s="66">
        <f t="shared" si="6"/>
        <v>17</v>
      </c>
      <c r="P17" s="65">
        <f>VLOOKUP($A17,'Return Data'!$B$7:$R$2700,14,0)</f>
        <v>-0.86850000000000005</v>
      </c>
      <c r="Q17" s="66">
        <f t="shared" si="7"/>
        <v>16</v>
      </c>
      <c r="R17" s="65">
        <f>VLOOKUP($A17,'Return Data'!$B$7:$R$2700,16,0)</f>
        <v>4.6574</v>
      </c>
      <c r="S17" s="67">
        <f t="shared" si="4"/>
        <v>17</v>
      </c>
    </row>
    <row r="18" spans="1:19" x14ac:dyDescent="0.3">
      <c r="A18" s="82" t="s">
        <v>693</v>
      </c>
      <c r="B18" s="64">
        <f>VLOOKUP($A18,'Return Data'!$B$7:$R$2700,3,0)</f>
        <v>44118</v>
      </c>
      <c r="C18" s="65">
        <f>VLOOKUP($A18,'Return Data'!$B$7:$R$2700,4,0)</f>
        <v>13.2439</v>
      </c>
      <c r="D18" s="65">
        <f>VLOOKUP($A18,'Return Data'!$B$7:$R$2700,9,0)</f>
        <v>14.718299999999999</v>
      </c>
      <c r="E18" s="66">
        <f t="shared" si="0"/>
        <v>10</v>
      </c>
      <c r="F18" s="65">
        <f>VLOOKUP($A18,'Return Data'!$B$7:$R$2700,10,0)</f>
        <v>6.1201999999999996</v>
      </c>
      <c r="G18" s="66">
        <f t="shared" si="1"/>
        <v>17</v>
      </c>
      <c r="H18" s="65">
        <f>VLOOKUP($A18,'Return Data'!$B$7:$R$2700,11,0)</f>
        <v>10.4505</v>
      </c>
      <c r="I18" s="66">
        <f t="shared" si="2"/>
        <v>8</v>
      </c>
      <c r="J18" s="65">
        <f>VLOOKUP($A18,'Return Data'!$B$7:$R$2700,12,0)</f>
        <v>8.2230000000000008</v>
      </c>
      <c r="K18" s="66">
        <f t="shared" si="3"/>
        <v>7</v>
      </c>
      <c r="L18" s="65">
        <f>VLOOKUP($A18,'Return Data'!$B$7:$R$2700,13,0)</f>
        <v>8.6736000000000004</v>
      </c>
      <c r="M18" s="66">
        <f t="shared" si="5"/>
        <v>6</v>
      </c>
      <c r="N18" s="65">
        <f>VLOOKUP($A18,'Return Data'!$B$7:$R$2700,17,0)</f>
        <v>9.4428000000000001</v>
      </c>
      <c r="O18" s="66">
        <f t="shared" si="6"/>
        <v>3</v>
      </c>
      <c r="P18" s="65">
        <f>VLOOKUP($A18,'Return Data'!$B$7:$R$2700,14,0)</f>
        <v>7.7115999999999998</v>
      </c>
      <c r="Q18" s="66">
        <f t="shared" si="7"/>
        <v>4</v>
      </c>
      <c r="R18" s="65">
        <f>VLOOKUP($A18,'Return Data'!$B$7:$R$2700,16,0)</f>
        <v>8.0721000000000007</v>
      </c>
      <c r="S18" s="67">
        <f t="shared" si="4"/>
        <v>7</v>
      </c>
    </row>
    <row r="19" spans="1:19" x14ac:dyDescent="0.3">
      <c r="A19" s="82" t="s">
        <v>696</v>
      </c>
      <c r="B19" s="64">
        <f>VLOOKUP($A19,'Return Data'!$B$7:$R$2700,3,0)</f>
        <v>44118</v>
      </c>
      <c r="C19" s="65">
        <f>VLOOKUP($A19,'Return Data'!$B$7:$R$2700,4,0)</f>
        <v>1506.5509999999999</v>
      </c>
      <c r="D19" s="65">
        <f>VLOOKUP($A19,'Return Data'!$B$7:$R$2700,9,0)</f>
        <v>10.9986</v>
      </c>
      <c r="E19" s="66">
        <f t="shared" si="0"/>
        <v>15</v>
      </c>
      <c r="F19" s="65">
        <f>VLOOKUP($A19,'Return Data'!$B$7:$R$2700,10,0)</f>
        <v>6.6664000000000003</v>
      </c>
      <c r="G19" s="66">
        <f t="shared" si="1"/>
        <v>14</v>
      </c>
      <c r="H19" s="65">
        <f>VLOOKUP($A19,'Return Data'!$B$7:$R$2700,11,0)</f>
        <v>12.506600000000001</v>
      </c>
      <c r="I19" s="66">
        <f t="shared" si="2"/>
        <v>4</v>
      </c>
      <c r="J19" s="65">
        <f>VLOOKUP($A19,'Return Data'!$B$7:$R$2700,12,0)</f>
        <v>10.3072</v>
      </c>
      <c r="K19" s="66">
        <f t="shared" si="3"/>
        <v>4</v>
      </c>
      <c r="L19" s="65">
        <f>VLOOKUP($A19,'Return Data'!$B$7:$R$2700,13,0)</f>
        <v>9.5917999999999992</v>
      </c>
      <c r="M19" s="66">
        <f t="shared" si="5"/>
        <v>4</v>
      </c>
      <c r="N19" s="65">
        <f>VLOOKUP($A19,'Return Data'!$B$7:$R$2700,17,0)</f>
        <v>3.3942999999999999</v>
      </c>
      <c r="O19" s="66">
        <f t="shared" si="6"/>
        <v>11</v>
      </c>
      <c r="P19" s="65">
        <f>VLOOKUP($A19,'Return Data'!$B$7:$R$2700,14,0)</f>
        <v>3.2564000000000002</v>
      </c>
      <c r="Q19" s="66">
        <f t="shared" si="7"/>
        <v>10</v>
      </c>
      <c r="R19" s="65">
        <f>VLOOKUP($A19,'Return Data'!$B$7:$R$2700,16,0)</f>
        <v>6.9314999999999998</v>
      </c>
      <c r="S19" s="67">
        <f t="shared" si="4"/>
        <v>13</v>
      </c>
    </row>
    <row r="20" spans="1:19" x14ac:dyDescent="0.3">
      <c r="A20" s="82" t="s">
        <v>698</v>
      </c>
      <c r="B20" s="64">
        <f>VLOOKUP($A20,'Return Data'!$B$7:$R$2700,3,0)</f>
        <v>44118</v>
      </c>
      <c r="C20" s="65">
        <f>VLOOKUP($A20,'Return Data'!$B$7:$R$2700,4,0)</f>
        <v>24.597899999999999</v>
      </c>
      <c r="D20" s="65">
        <f>VLOOKUP($A20,'Return Data'!$B$7:$R$2700,9,0)</f>
        <v>13.715400000000001</v>
      </c>
      <c r="E20" s="66">
        <f t="shared" si="0"/>
        <v>12</v>
      </c>
      <c r="F20" s="65">
        <f>VLOOKUP($A20,'Return Data'!$B$7:$R$2700,10,0)</f>
        <v>10.3485</v>
      </c>
      <c r="G20" s="66">
        <f t="shared" si="1"/>
        <v>7</v>
      </c>
      <c r="H20" s="65">
        <f>VLOOKUP($A20,'Return Data'!$B$7:$R$2700,11,0)</f>
        <v>11.089499999999999</v>
      </c>
      <c r="I20" s="66">
        <f t="shared" si="2"/>
        <v>7</v>
      </c>
      <c r="J20" s="65">
        <f>VLOOKUP($A20,'Return Data'!$B$7:$R$2700,12,0)</f>
        <v>7.7198000000000002</v>
      </c>
      <c r="K20" s="66">
        <f t="shared" si="3"/>
        <v>8</v>
      </c>
      <c r="L20" s="65">
        <f>VLOOKUP($A20,'Return Data'!$B$7:$R$2700,13,0)</f>
        <v>8.5134000000000007</v>
      </c>
      <c r="M20" s="66">
        <f t="shared" si="5"/>
        <v>7</v>
      </c>
      <c r="N20" s="65">
        <f>VLOOKUP($A20,'Return Data'!$B$7:$R$2700,17,0)</f>
        <v>9.2418999999999993</v>
      </c>
      <c r="O20" s="66">
        <f t="shared" si="6"/>
        <v>4</v>
      </c>
      <c r="P20" s="65">
        <f>VLOOKUP($A20,'Return Data'!$B$7:$R$2700,14,0)</f>
        <v>8.0513999999999992</v>
      </c>
      <c r="Q20" s="66">
        <f t="shared" si="7"/>
        <v>2</v>
      </c>
      <c r="R20" s="65">
        <f>VLOOKUP($A20,'Return Data'!$B$7:$R$2700,16,0)</f>
        <v>9.3417999999999992</v>
      </c>
      <c r="S20" s="67">
        <f t="shared" si="4"/>
        <v>4</v>
      </c>
    </row>
    <row r="21" spans="1:19" x14ac:dyDescent="0.3">
      <c r="A21" s="82" t="s">
        <v>700</v>
      </c>
      <c r="B21" s="64">
        <f>VLOOKUP($A21,'Return Data'!$B$7:$R$2700,3,0)</f>
        <v>44118</v>
      </c>
      <c r="C21" s="65">
        <f>VLOOKUP($A21,'Return Data'!$B$7:$R$2700,4,0)</f>
        <v>22.8809</v>
      </c>
      <c r="D21" s="65">
        <f>VLOOKUP($A21,'Return Data'!$B$7:$R$2700,9,0)</f>
        <v>18.8232</v>
      </c>
      <c r="E21" s="66">
        <f t="shared" si="0"/>
        <v>3</v>
      </c>
      <c r="F21" s="65">
        <f>VLOOKUP($A21,'Return Data'!$B$7:$R$2700,10,0)</f>
        <v>11.8666</v>
      </c>
      <c r="G21" s="66">
        <f t="shared" si="1"/>
        <v>4</v>
      </c>
      <c r="H21" s="65">
        <f>VLOOKUP($A21,'Return Data'!$B$7:$R$2700,11,0)</f>
        <v>8.8622999999999994</v>
      </c>
      <c r="I21" s="66">
        <f t="shared" si="2"/>
        <v>10</v>
      </c>
      <c r="J21" s="65">
        <f>VLOOKUP($A21,'Return Data'!$B$7:$R$2700,12,0)</f>
        <v>5.5635000000000003</v>
      </c>
      <c r="K21" s="66">
        <f t="shared" si="3"/>
        <v>11</v>
      </c>
      <c r="L21" s="65">
        <f>VLOOKUP($A21,'Return Data'!$B$7:$R$2700,13,0)</f>
        <v>6.5258000000000003</v>
      </c>
      <c r="M21" s="66">
        <f t="shared" si="5"/>
        <v>9</v>
      </c>
      <c r="N21" s="65">
        <f>VLOOKUP($A21,'Return Data'!$B$7:$R$2700,17,0)</f>
        <v>4.8385999999999996</v>
      </c>
      <c r="O21" s="66">
        <f t="shared" si="6"/>
        <v>9</v>
      </c>
      <c r="P21" s="65">
        <f>VLOOKUP($A21,'Return Data'!$B$7:$R$2700,14,0)</f>
        <v>4.8262</v>
      </c>
      <c r="Q21" s="66">
        <f t="shared" si="7"/>
        <v>8</v>
      </c>
      <c r="R21" s="65">
        <f>VLOOKUP($A21,'Return Data'!$B$7:$R$2700,16,0)</f>
        <v>7.6719999999999997</v>
      </c>
      <c r="S21" s="67">
        <f t="shared" si="4"/>
        <v>9</v>
      </c>
    </row>
    <row r="22" spans="1:19" x14ac:dyDescent="0.3">
      <c r="A22" s="82" t="s">
        <v>701</v>
      </c>
      <c r="B22" s="64">
        <f>VLOOKUP($A22,'Return Data'!$B$7:$R$2700,3,0)</f>
        <v>44118</v>
      </c>
      <c r="C22" s="65">
        <f>VLOOKUP($A22,'Return Data'!$B$7:$R$2700,4,0)</f>
        <v>11.742599999999999</v>
      </c>
      <c r="D22" s="65">
        <f>VLOOKUP($A22,'Return Data'!$B$7:$R$2700,9,0)</f>
        <v>10.4185</v>
      </c>
      <c r="E22" s="66">
        <f t="shared" si="0"/>
        <v>16</v>
      </c>
      <c r="F22" s="65">
        <f>VLOOKUP($A22,'Return Data'!$B$7:$R$2700,10,0)</f>
        <v>6.4970999999999997</v>
      </c>
      <c r="G22" s="66">
        <f t="shared" si="1"/>
        <v>16</v>
      </c>
      <c r="H22" s="65">
        <f>VLOOKUP($A22,'Return Data'!$B$7:$R$2700,11,0)</f>
        <v>7.9085000000000001</v>
      </c>
      <c r="I22" s="66">
        <f t="shared" si="2"/>
        <v>12</v>
      </c>
      <c r="J22" s="65">
        <f>VLOOKUP($A22,'Return Data'!$B$7:$R$2700,12,0)</f>
        <v>7.1391</v>
      </c>
      <c r="K22" s="66">
        <f t="shared" si="3"/>
        <v>9</v>
      </c>
      <c r="L22" s="65">
        <f>VLOOKUP($A22,'Return Data'!$B$7:$R$2700,13,0)</f>
        <v>7.6322999999999999</v>
      </c>
      <c r="M22" s="66">
        <f t="shared" si="5"/>
        <v>8</v>
      </c>
      <c r="N22" s="65">
        <f>VLOOKUP($A22,'Return Data'!$B$7:$R$2700,17,0)</f>
        <v>8.1399000000000008</v>
      </c>
      <c r="O22" s="66">
        <f t="shared" si="6"/>
        <v>6</v>
      </c>
      <c r="P22" s="65"/>
      <c r="Q22" s="66"/>
      <c r="R22" s="65">
        <f>VLOOKUP($A22,'Return Data'!$B$7:$R$2700,16,0)</f>
        <v>7.7449000000000003</v>
      </c>
      <c r="S22" s="67">
        <f t="shared" si="4"/>
        <v>8</v>
      </c>
    </row>
    <row r="23" spans="1:19" x14ac:dyDescent="0.3">
      <c r="A23" s="82" t="s">
        <v>704</v>
      </c>
      <c r="B23" s="64">
        <f>VLOOKUP($A23,'Return Data'!$B$7:$R$2700,3,0)</f>
        <v>44118</v>
      </c>
      <c r="C23" s="65">
        <f>VLOOKUP($A23,'Return Data'!$B$7:$R$2700,4,0)</f>
        <v>25.203600000000002</v>
      </c>
      <c r="D23" s="65">
        <f>VLOOKUP($A23,'Return Data'!$B$7:$R$2700,9,0)</f>
        <v>14.6812</v>
      </c>
      <c r="E23" s="66">
        <f t="shared" si="0"/>
        <v>11</v>
      </c>
      <c r="F23" s="65">
        <f>VLOOKUP($A23,'Return Data'!$B$7:$R$2700,10,0)</f>
        <v>8.8623999999999992</v>
      </c>
      <c r="G23" s="66">
        <f t="shared" si="1"/>
        <v>12</v>
      </c>
      <c r="H23" s="65">
        <f>VLOOKUP($A23,'Return Data'!$B$7:$R$2700,11,0)</f>
        <v>8.1480999999999995</v>
      </c>
      <c r="I23" s="66">
        <f t="shared" si="2"/>
        <v>11</v>
      </c>
      <c r="J23" s="65">
        <f>VLOOKUP($A23,'Return Data'!$B$7:$R$2700,12,0)</f>
        <v>-10.3407</v>
      </c>
      <c r="K23" s="66">
        <f t="shared" si="3"/>
        <v>17</v>
      </c>
      <c r="L23" s="65">
        <f>VLOOKUP($A23,'Return Data'!$B$7:$R$2700,13,0)</f>
        <v>-7.2111999999999998</v>
      </c>
      <c r="M23" s="66">
        <f t="shared" si="5"/>
        <v>16</v>
      </c>
      <c r="N23" s="65">
        <f>VLOOKUP($A23,'Return Data'!$B$7:$R$2700,17,0)</f>
        <v>-1.4946999999999999</v>
      </c>
      <c r="O23" s="66">
        <f t="shared" si="6"/>
        <v>16</v>
      </c>
      <c r="P23" s="65">
        <f>VLOOKUP($A23,'Return Data'!$B$7:$R$2700,14,0)</f>
        <v>0.80379999999999996</v>
      </c>
      <c r="Q23" s="66">
        <f>RANK(P23,P$8:P$30,0)</f>
        <v>15</v>
      </c>
      <c r="R23" s="65">
        <f>VLOOKUP($A23,'Return Data'!$B$7:$R$2700,16,0)</f>
        <v>6.4385000000000003</v>
      </c>
      <c r="S23" s="67">
        <f t="shared" si="4"/>
        <v>15</v>
      </c>
    </row>
    <row r="24" spans="1:19" x14ac:dyDescent="0.3">
      <c r="A24" s="82" t="s">
        <v>706</v>
      </c>
      <c r="B24" s="64">
        <f>VLOOKUP($A24,'Return Data'!$B$7:$R$2700,3,0)</f>
        <v>44118</v>
      </c>
      <c r="C24" s="65">
        <f>VLOOKUP($A24,'Return Data'!$B$7:$R$2700,4,0)</f>
        <v>0.15720000000000001</v>
      </c>
      <c r="D24" s="65">
        <f>VLOOKUP($A24,'Return Data'!$B$7:$R$2700,9,0)</f>
        <v>-44.011899999999997</v>
      </c>
      <c r="E24" s="66">
        <f t="shared" si="0"/>
        <v>22</v>
      </c>
      <c r="F24" s="65">
        <f>VLOOKUP($A24,'Return Data'!$B$7:$R$2700,10,0)</f>
        <v>-8.3992000000000004</v>
      </c>
      <c r="G24" s="66">
        <f t="shared" si="1"/>
        <v>22</v>
      </c>
      <c r="H24" s="65">
        <f>VLOOKUP($A24,'Return Data'!$B$7:$R$2700,11,0)</f>
        <v>0.37930000000000003</v>
      </c>
      <c r="I24" s="66">
        <f t="shared" si="2"/>
        <v>18</v>
      </c>
      <c r="J24" s="65"/>
      <c r="K24" s="66"/>
      <c r="L24" s="65"/>
      <c r="M24" s="66"/>
      <c r="N24" s="65"/>
      <c r="O24" s="66"/>
      <c r="P24" s="65"/>
      <c r="Q24" s="66"/>
      <c r="R24" s="65">
        <f>VLOOKUP($A24,'Return Data'!$B$7:$R$2700,16,0)</f>
        <v>2.4577</v>
      </c>
      <c r="S24" s="67">
        <f t="shared" si="4"/>
        <v>18</v>
      </c>
    </row>
    <row r="25" spans="1:19" x14ac:dyDescent="0.3">
      <c r="A25" s="82" t="s">
        <v>709</v>
      </c>
      <c r="B25" s="64">
        <f>VLOOKUP($A25,'Return Data'!$B$7:$R$2700,3,0)</f>
        <v>44118</v>
      </c>
      <c r="C25" s="65">
        <f>VLOOKUP($A25,'Return Data'!$B$7:$R$2700,4,0)</f>
        <v>14.796799999999999</v>
      </c>
      <c r="D25" s="65">
        <f>VLOOKUP($A25,'Return Data'!$B$7:$R$2700,9,0)</f>
        <v>9.3211999999999993</v>
      </c>
      <c r="E25" s="66">
        <f t="shared" si="0"/>
        <v>17</v>
      </c>
      <c r="F25" s="65">
        <f>VLOOKUP($A25,'Return Data'!$B$7:$R$2700,10,0)</f>
        <v>2.6234000000000002</v>
      </c>
      <c r="G25" s="66">
        <f t="shared" si="1"/>
        <v>20</v>
      </c>
      <c r="H25" s="65">
        <f>VLOOKUP($A25,'Return Data'!$B$7:$R$2700,11,0)</f>
        <v>1.0323</v>
      </c>
      <c r="I25" s="66">
        <f t="shared" si="2"/>
        <v>17</v>
      </c>
      <c r="J25" s="65">
        <f>VLOOKUP($A25,'Return Data'!$B$7:$R$2700,12,0)</f>
        <v>-5.7820999999999998</v>
      </c>
      <c r="K25" s="66">
        <f>RANK(J25,J$8:J$30,0)</f>
        <v>14</v>
      </c>
      <c r="L25" s="65">
        <f>VLOOKUP($A25,'Return Data'!$B$7:$R$2700,13,0)</f>
        <v>-2.9396</v>
      </c>
      <c r="M25" s="66">
        <f>RANK(L25,L$8:L$30,0)</f>
        <v>14</v>
      </c>
      <c r="N25" s="65">
        <f>VLOOKUP($A25,'Return Data'!$B$7:$R$2700,17,0)</f>
        <v>0.87590000000000001</v>
      </c>
      <c r="O25" s="66">
        <f>RANK(N25,N$8:N$30,0)</f>
        <v>14</v>
      </c>
      <c r="P25" s="65">
        <f>VLOOKUP($A25,'Return Data'!$B$7:$R$2700,14,0)</f>
        <v>2.2591999999999999</v>
      </c>
      <c r="Q25" s="66">
        <f>RANK(P25,P$8:P$30,0)</f>
        <v>14</v>
      </c>
      <c r="R25" s="65">
        <f>VLOOKUP($A25,'Return Data'!$B$7:$R$2700,16,0)</f>
        <v>6.6947000000000001</v>
      </c>
      <c r="S25" s="67">
        <f t="shared" si="4"/>
        <v>14</v>
      </c>
    </row>
    <row r="26" spans="1:19" x14ac:dyDescent="0.3">
      <c r="A26" s="82" t="s">
        <v>715</v>
      </c>
      <c r="B26" s="64">
        <f>VLOOKUP($A26,'Return Data'!$B$7:$R$2700,3,0)</f>
        <v>44118</v>
      </c>
      <c r="C26" s="65">
        <f>VLOOKUP($A26,'Return Data'!$B$7:$R$2700,4,0)</f>
        <v>35.0227</v>
      </c>
      <c r="D26" s="65">
        <f>VLOOKUP($A26,'Return Data'!$B$7:$R$2700,9,0)</f>
        <v>17.403199999999998</v>
      </c>
      <c r="E26" s="66">
        <f t="shared" si="0"/>
        <v>5</v>
      </c>
      <c r="F26" s="65">
        <f>VLOOKUP($A26,'Return Data'!$B$7:$R$2700,10,0)</f>
        <v>9.8862000000000005</v>
      </c>
      <c r="G26" s="66">
        <f t="shared" si="1"/>
        <v>9</v>
      </c>
      <c r="H26" s="65">
        <f>VLOOKUP($A26,'Return Data'!$B$7:$R$2700,11,0)</f>
        <v>12.5532</v>
      </c>
      <c r="I26" s="66">
        <f t="shared" si="2"/>
        <v>3</v>
      </c>
      <c r="J26" s="65">
        <f>VLOOKUP($A26,'Return Data'!$B$7:$R$2700,12,0)</f>
        <v>10.3171</v>
      </c>
      <c r="K26" s="66">
        <f>RANK(J26,J$8:J$30,0)</f>
        <v>3</v>
      </c>
      <c r="L26" s="65">
        <f>VLOOKUP($A26,'Return Data'!$B$7:$R$2700,13,0)</f>
        <v>9.6392000000000007</v>
      </c>
      <c r="M26" s="66">
        <f>RANK(L26,L$8:L$30,0)</f>
        <v>3</v>
      </c>
      <c r="N26" s="65">
        <f>VLOOKUP($A26,'Return Data'!$B$7:$R$2700,17,0)</f>
        <v>8.8437999999999999</v>
      </c>
      <c r="O26" s="66">
        <f>RANK(N26,N$8:N$30,0)</f>
        <v>5</v>
      </c>
      <c r="P26" s="65">
        <f>VLOOKUP($A26,'Return Data'!$B$7:$R$2700,14,0)</f>
        <v>7.6641000000000004</v>
      </c>
      <c r="Q26" s="66">
        <f>RANK(P26,P$8:P$30,0)</f>
        <v>5</v>
      </c>
      <c r="R26" s="65">
        <f>VLOOKUP($A26,'Return Data'!$B$7:$R$2700,16,0)</f>
        <v>9.3922000000000008</v>
      </c>
      <c r="S26" s="67">
        <f t="shared" si="4"/>
        <v>3</v>
      </c>
    </row>
    <row r="27" spans="1:19" x14ac:dyDescent="0.3">
      <c r="A27" s="82" t="s">
        <v>718</v>
      </c>
      <c r="B27" s="64">
        <f>VLOOKUP($A27,'Return Data'!$B$7:$R$2700,3,0)</f>
        <v>44118</v>
      </c>
      <c r="C27" s="65">
        <f>VLOOKUP($A27,'Return Data'!$B$7:$R$2700,4,0)</f>
        <v>27.528199999999998</v>
      </c>
      <c r="D27" s="65">
        <f>VLOOKUP($A27,'Return Data'!$B$7:$R$2700,9,0)</f>
        <v>4.8723000000000001</v>
      </c>
      <c r="E27" s="66">
        <f t="shared" si="0"/>
        <v>20</v>
      </c>
      <c r="F27" s="65">
        <f>VLOOKUP($A27,'Return Data'!$B$7:$R$2700,10,0)</f>
        <v>3.3471000000000002</v>
      </c>
      <c r="G27" s="66">
        <f t="shared" si="1"/>
        <v>19</v>
      </c>
      <c r="H27" s="65">
        <f>VLOOKUP($A27,'Return Data'!$B$7:$R$2700,11,0)</f>
        <v>6.4762000000000004</v>
      </c>
      <c r="I27" s="66">
        <f t="shared" si="2"/>
        <v>13</v>
      </c>
      <c r="J27" s="65">
        <f>VLOOKUP($A27,'Return Data'!$B$7:$R$2700,12,0)</f>
        <v>6.2352999999999996</v>
      </c>
      <c r="K27" s="66">
        <f>RANK(J27,J$8:J$30,0)</f>
        <v>10</v>
      </c>
      <c r="L27" s="65">
        <f>VLOOKUP($A27,'Return Data'!$B$7:$R$2700,13,0)</f>
        <v>6.4123000000000001</v>
      </c>
      <c r="M27" s="66">
        <f>RANK(L27,L$8:L$30,0)</f>
        <v>10</v>
      </c>
      <c r="N27" s="65">
        <f>VLOOKUP($A27,'Return Data'!$B$7:$R$2700,17,0)</f>
        <v>0.62539999999999996</v>
      </c>
      <c r="O27" s="66">
        <f>RANK(N27,N$8:N$30,0)</f>
        <v>15</v>
      </c>
      <c r="P27" s="65">
        <f>VLOOKUP($A27,'Return Data'!$B$7:$R$2700,14,0)</f>
        <v>2.7222</v>
      </c>
      <c r="Q27" s="66">
        <f>RANK(P27,P$8:P$30,0)</f>
        <v>13</v>
      </c>
      <c r="R27" s="65">
        <f>VLOOKUP($A27,'Return Data'!$B$7:$R$2700,16,0)</f>
        <v>5.4947999999999997</v>
      </c>
      <c r="S27" s="67">
        <f t="shared" si="4"/>
        <v>16</v>
      </c>
    </row>
    <row r="28" spans="1:19" x14ac:dyDescent="0.3">
      <c r="A28" s="82" t="s">
        <v>721</v>
      </c>
      <c r="B28" s="64">
        <f>VLOOKUP($A28,'Return Data'!$B$7:$R$2700,3,0)</f>
        <v>44118</v>
      </c>
      <c r="C28" s="65">
        <f>VLOOKUP($A28,'Return Data'!$B$7:$R$2700,4,0)</f>
        <v>0.15989999999999999</v>
      </c>
      <c r="D28" s="65">
        <f>VLOOKUP($A28,'Return Data'!$B$7:$R$2700,9,0)</f>
        <v>-234.11619999999999</v>
      </c>
      <c r="E28" s="66">
        <f t="shared" si="0"/>
        <v>23</v>
      </c>
      <c r="F28" s="65">
        <f>VLOOKUP($A28,'Return Data'!$B$7:$R$2700,10,0)</f>
        <v>-76.342200000000005</v>
      </c>
      <c r="G28" s="66">
        <f t="shared" si="1"/>
        <v>23</v>
      </c>
      <c r="H28" s="65">
        <f>VLOOKUP($A28,'Return Data'!$B$7:$R$2700,11,0)</f>
        <v>-38.171100000000003</v>
      </c>
      <c r="I28" s="66">
        <f t="shared" si="2"/>
        <v>21</v>
      </c>
      <c r="J28" s="65">
        <f>VLOOKUP($A28,'Return Data'!$B$7:$R$2700,12,0)</f>
        <v>-25.633199999999999</v>
      </c>
      <c r="K28" s="66">
        <f>RANK(J28,J$8:J$30,0)</f>
        <v>18</v>
      </c>
      <c r="L28" s="65"/>
      <c r="M28" s="66"/>
      <c r="N28" s="65"/>
      <c r="O28" s="66"/>
      <c r="P28" s="65"/>
      <c r="Q28" s="66"/>
      <c r="R28" s="65">
        <f>VLOOKUP($A28,'Return Data'!$B$7:$R$2700,16,0)</f>
        <v>-37.799700000000001</v>
      </c>
      <c r="S28" s="67">
        <f t="shared" si="4"/>
        <v>22</v>
      </c>
    </row>
    <row r="29" spans="1:19" x14ac:dyDescent="0.3">
      <c r="A29" s="82" t="s">
        <v>723</v>
      </c>
      <c r="B29" s="64">
        <f>VLOOKUP($A29,'Return Data'!$B$7:$R$2700,3,0)</f>
        <v>44118</v>
      </c>
      <c r="C29" s="65">
        <f>VLOOKUP($A29,'Return Data'!$B$7:$R$2700,4,0)</f>
        <v>0.78620000000000001</v>
      </c>
      <c r="D29" s="65">
        <f>VLOOKUP($A29,'Return Data'!$B$7:$R$2700,9,0)</f>
        <v>8.4144000000000005</v>
      </c>
      <c r="E29" s="66">
        <f t="shared" si="0"/>
        <v>18</v>
      </c>
      <c r="F29" s="65">
        <f>VLOOKUP($A29,'Return Data'!$B$7:$R$2700,10,0)</f>
        <v>8.7156000000000002</v>
      </c>
      <c r="G29" s="66">
        <f t="shared" si="1"/>
        <v>13</v>
      </c>
      <c r="H29" s="65">
        <f>VLOOKUP($A29,'Return Data'!$B$7:$R$2700,11,0)</f>
        <v>-96.880600000000001</v>
      </c>
      <c r="I29" s="66">
        <f t="shared" si="2"/>
        <v>23</v>
      </c>
      <c r="J29" s="65"/>
      <c r="K29" s="66"/>
      <c r="L29" s="65"/>
      <c r="M29" s="66"/>
      <c r="N29" s="65"/>
      <c r="O29" s="66"/>
      <c r="P29" s="65"/>
      <c r="Q29" s="66"/>
      <c r="R29" s="65">
        <f>VLOOKUP($A29,'Return Data'!$B$7:$R$2700,16,0)</f>
        <v>-73.290599999999998</v>
      </c>
      <c r="S29" s="67">
        <f t="shared" si="4"/>
        <v>23</v>
      </c>
    </row>
    <row r="30" spans="1:19" x14ac:dyDescent="0.3">
      <c r="A30" s="82" t="s">
        <v>725</v>
      </c>
      <c r="B30" s="64">
        <f>VLOOKUP($A30,'Return Data'!$B$7:$R$2700,3,0)</f>
        <v>44118</v>
      </c>
      <c r="C30" s="65">
        <f>VLOOKUP($A30,'Return Data'!$B$7:$R$2700,4,0)</f>
        <v>12.16</v>
      </c>
      <c r="D30" s="65">
        <f>VLOOKUP($A30,'Return Data'!$B$7:$R$2700,9,0)</f>
        <v>18.682600000000001</v>
      </c>
      <c r="E30" s="66">
        <f t="shared" si="0"/>
        <v>4</v>
      </c>
      <c r="F30" s="65">
        <f>VLOOKUP($A30,'Return Data'!$B$7:$R$2700,10,0)</f>
        <v>6.5468000000000002</v>
      </c>
      <c r="G30" s="66">
        <f t="shared" si="1"/>
        <v>15</v>
      </c>
      <c r="H30" s="65">
        <f>VLOOKUP($A30,'Return Data'!$B$7:$R$2700,11,0)</f>
        <v>-9.0665999999999993</v>
      </c>
      <c r="I30" s="66">
        <f t="shared" si="2"/>
        <v>20</v>
      </c>
      <c r="J30" s="65">
        <f>VLOOKUP($A30,'Return Data'!$B$7:$R$2700,12,0)</f>
        <v>-38.195500000000003</v>
      </c>
      <c r="K30" s="66">
        <f>RANK(J30,J$8:J$30,0)</f>
        <v>20</v>
      </c>
      <c r="L30" s="65">
        <f>VLOOKUP($A30,'Return Data'!$B$7:$R$2700,13,0)</f>
        <v>-27.910399999999999</v>
      </c>
      <c r="M30" s="66">
        <f>RANK(L30,L$8:L$30,0)</f>
        <v>18</v>
      </c>
      <c r="N30" s="65">
        <f>VLOOKUP($A30,'Return Data'!$B$7:$R$2700,17,0)</f>
        <v>-16.0961</v>
      </c>
      <c r="O30" s="66">
        <f>RANK(N30,N$8:N$30,0)</f>
        <v>18</v>
      </c>
      <c r="P30" s="65">
        <f>VLOOKUP($A30,'Return Data'!$B$7:$R$2700,14,0)</f>
        <v>-9.4702000000000002</v>
      </c>
      <c r="Q30" s="66">
        <f>RANK(P30,P$8:P$30,0)</f>
        <v>17</v>
      </c>
      <c r="R30" s="65">
        <f>VLOOKUP($A30,'Return Data'!$B$7:$R$2700,16,0)</f>
        <v>2.3822000000000001</v>
      </c>
      <c r="S30" s="67">
        <f t="shared" si="4"/>
        <v>19</v>
      </c>
    </row>
    <row r="31" spans="1:19" x14ac:dyDescent="0.3">
      <c r="A31" s="83"/>
      <c r="B31" s="84"/>
      <c r="C31" s="84"/>
      <c r="D31" s="85"/>
      <c r="E31" s="84"/>
      <c r="F31" s="85"/>
      <c r="G31" s="84"/>
      <c r="H31" s="85"/>
      <c r="I31" s="84"/>
      <c r="J31" s="85"/>
      <c r="K31" s="84"/>
      <c r="L31" s="85"/>
      <c r="M31" s="84"/>
      <c r="N31" s="85"/>
      <c r="O31" s="84"/>
      <c r="P31" s="85"/>
      <c r="Q31" s="84"/>
      <c r="R31" s="85"/>
      <c r="S31" s="86"/>
    </row>
    <row r="32" spans="1:19" x14ac:dyDescent="0.3">
      <c r="A32" s="87" t="s">
        <v>27</v>
      </c>
      <c r="B32" s="88"/>
      <c r="C32" s="88"/>
      <c r="D32" s="89">
        <f>AVERAGE(D8:D30)</f>
        <v>0.31760869565217392</v>
      </c>
      <c r="E32" s="88"/>
      <c r="F32" s="89">
        <f>AVERAGE(F8:F30)</f>
        <v>4.4013000000000009</v>
      </c>
      <c r="G32" s="88"/>
      <c r="H32" s="89">
        <f>AVERAGE(H8:H30)</f>
        <v>-3.3544695652173919</v>
      </c>
      <c r="I32" s="88"/>
      <c r="J32" s="89">
        <f>AVERAGE(J8:J30)</f>
        <v>-4.0659095238095251</v>
      </c>
      <c r="K32" s="88"/>
      <c r="L32" s="89">
        <f>AVERAGE(L8:L30)</f>
        <v>0.41847368421052689</v>
      </c>
      <c r="M32" s="88"/>
      <c r="N32" s="89">
        <f>AVERAGE(N8:N30)</f>
        <v>1.1902631578947369</v>
      </c>
      <c r="O32" s="88"/>
      <c r="P32" s="89">
        <f>AVERAGE(P8:P30)</f>
        <v>1.9249777777777775</v>
      </c>
      <c r="Q32" s="88"/>
      <c r="R32" s="89">
        <f>AVERAGE(R8:R30)</f>
        <v>-0.74100869565217375</v>
      </c>
      <c r="S32" s="90"/>
    </row>
    <row r="33" spans="1:19" x14ac:dyDescent="0.3">
      <c r="A33" s="87" t="s">
        <v>28</v>
      </c>
      <c r="B33" s="88"/>
      <c r="C33" s="88"/>
      <c r="D33" s="89">
        <f>MIN(D8:D30)</f>
        <v>-234.11619999999999</v>
      </c>
      <c r="E33" s="88"/>
      <c r="F33" s="89">
        <f>MIN(F8:F30)</f>
        <v>-76.342200000000005</v>
      </c>
      <c r="G33" s="88"/>
      <c r="H33" s="89">
        <f>MIN(H8:H30)</f>
        <v>-96.880600000000001</v>
      </c>
      <c r="I33" s="88"/>
      <c r="J33" s="89">
        <f>MIN(J8:J30)</f>
        <v>-60.035600000000002</v>
      </c>
      <c r="K33" s="88"/>
      <c r="L33" s="89">
        <f>MIN(L8:L30)</f>
        <v>-43.661999999999999</v>
      </c>
      <c r="M33" s="88"/>
      <c r="N33" s="89">
        <f>MIN(N8:N30)</f>
        <v>-44.506</v>
      </c>
      <c r="O33" s="88"/>
      <c r="P33" s="89">
        <f>MIN(P8:P30)</f>
        <v>-32.541800000000002</v>
      </c>
      <c r="Q33" s="88"/>
      <c r="R33" s="89">
        <f>MIN(R8:R30)</f>
        <v>-73.290599999999998</v>
      </c>
      <c r="S33" s="90"/>
    </row>
    <row r="34" spans="1:19" ht="15" thickBot="1" x14ac:dyDescent="0.35">
      <c r="A34" s="91" t="s">
        <v>29</v>
      </c>
      <c r="B34" s="92"/>
      <c r="C34" s="92"/>
      <c r="D34" s="93">
        <f>MAX(D8:D30)</f>
        <v>22.718800000000002</v>
      </c>
      <c r="E34" s="92"/>
      <c r="F34" s="93">
        <f>MAX(F8:F30)</f>
        <v>19.787500000000001</v>
      </c>
      <c r="G34" s="92"/>
      <c r="H34" s="93">
        <f>MAX(H8:H30)</f>
        <v>16.3217</v>
      </c>
      <c r="I34" s="92"/>
      <c r="J34" s="93">
        <f>MAX(J8:J30)</f>
        <v>10.423999999999999</v>
      </c>
      <c r="K34" s="92"/>
      <c r="L34" s="93">
        <f>MAX(L8:L30)</f>
        <v>10.884499999999999</v>
      </c>
      <c r="M34" s="92"/>
      <c r="N34" s="93">
        <f>MAX(N8:N30)</f>
        <v>10.3645</v>
      </c>
      <c r="O34" s="92"/>
      <c r="P34" s="93">
        <f>MAX(P8:P30)</f>
        <v>8.9065999999999992</v>
      </c>
      <c r="Q34" s="92"/>
      <c r="R34" s="93">
        <f>MAX(R8:R30)</f>
        <v>9.7216000000000005</v>
      </c>
      <c r="S34" s="94"/>
    </row>
    <row r="35" spans="1:19" x14ac:dyDescent="0.3">
      <c r="A35" s="112" t="s">
        <v>434</v>
      </c>
    </row>
    <row r="36" spans="1:19" x14ac:dyDescent="0.3">
      <c r="A36" s="14" t="s">
        <v>340</v>
      </c>
    </row>
  </sheetData>
  <sheetProtection algorithmName="SHA-512" hashValue="BHdB2U1da9jyRZO96sz/MYXqe2aS5wcE/WQ5vdH2JzoUB+uuLKAMq0suKJRr/ge+inf+7Ah61+57MklRKpjt3A==" saltValue="/tuzsK5H6Jbk9djy4gxst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E4F4BEA9-8420-40E5-8BBC-B3484C01B2FF}"/>
  </hyperlink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41C5A5-2943-4874-92FF-98B31E8FE1A4}">
  <sheetPr codeName="Sheet56"/>
  <dimension ref="A1:S3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6.66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8" t="s">
        <v>347</v>
      </c>
    </row>
    <row r="3" spans="1:19" ht="15" thickBot="1" x14ac:dyDescent="0.35">
      <c r="A3" s="149"/>
    </row>
    <row r="4" spans="1:19" ht="15" thickBot="1" x14ac:dyDescent="0.35"/>
    <row r="5" spans="1:19" x14ac:dyDescent="0.3">
      <c r="A5" s="29" t="s">
        <v>1695</v>
      </c>
      <c r="B5" s="146" t="s">
        <v>8</v>
      </c>
      <c r="C5" s="146" t="s">
        <v>9</v>
      </c>
      <c r="D5" s="152" t="s">
        <v>48</v>
      </c>
      <c r="E5" s="152"/>
      <c r="F5" s="152" t="s">
        <v>1</v>
      </c>
      <c r="G5" s="152"/>
      <c r="H5" s="152" t="s">
        <v>2</v>
      </c>
      <c r="I5" s="152"/>
      <c r="J5" s="152" t="s">
        <v>3</v>
      </c>
      <c r="K5" s="152"/>
      <c r="L5" s="152" t="s">
        <v>4</v>
      </c>
      <c r="M5" s="152"/>
      <c r="N5" s="152" t="s">
        <v>382</v>
      </c>
      <c r="O5" s="152"/>
      <c r="P5" s="152" t="s">
        <v>5</v>
      </c>
      <c r="Q5" s="152"/>
      <c r="R5" s="152" t="s">
        <v>46</v>
      </c>
      <c r="S5" s="155"/>
    </row>
    <row r="6" spans="1:19" x14ac:dyDescent="0.3">
      <c r="A6" s="17" t="s">
        <v>7</v>
      </c>
      <c r="B6" s="147"/>
      <c r="C6" s="147"/>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666</v>
      </c>
      <c r="B8" s="64">
        <f>VLOOKUP($A8,'Return Data'!$B$7:$R$2700,3,0)</f>
        <v>44118</v>
      </c>
      <c r="C8" s="65">
        <f>VLOOKUP($A8,'Return Data'!$B$7:$R$2700,4,0)</f>
        <v>14.7736</v>
      </c>
      <c r="D8" s="65">
        <f>VLOOKUP($A8,'Return Data'!$B$7:$R$2700,9,0)</f>
        <v>16.468399999999999</v>
      </c>
      <c r="E8" s="66">
        <f t="shared" ref="E8:E30" si="0">RANK(D8,D$8:D$30,0)</f>
        <v>6</v>
      </c>
      <c r="F8" s="65">
        <f>VLOOKUP($A8,'Return Data'!$B$7:$R$2700,10,0)</f>
        <v>12.0732</v>
      </c>
      <c r="G8" s="66">
        <f t="shared" ref="G8:G30" si="1">RANK(F8,F$8:F$30,0)</f>
        <v>3</v>
      </c>
      <c r="H8" s="65">
        <f>VLOOKUP($A8,'Return Data'!$B$7:$R$2700,11,0)</f>
        <v>13.410399999999999</v>
      </c>
      <c r="I8" s="66">
        <f t="shared" ref="I8:I30" si="2">RANK(H8,H$8:H$30,0)</f>
        <v>2</v>
      </c>
      <c r="J8" s="65">
        <f>VLOOKUP($A8,'Return Data'!$B$7:$R$2700,12,0)</f>
        <v>9.1681000000000008</v>
      </c>
      <c r="K8" s="66">
        <f t="shared" ref="K8:K23" si="3">RANK(J8,J$8:J$30,0)</f>
        <v>4</v>
      </c>
      <c r="L8" s="65">
        <f>VLOOKUP($A8,'Return Data'!$B$7:$R$2700,13,0)</f>
        <v>5.0823999999999998</v>
      </c>
      <c r="M8" s="66">
        <f>RANK(L8,L$8:L$30,0)</f>
        <v>12</v>
      </c>
      <c r="N8" s="65">
        <f>VLOOKUP($A8,'Return Data'!$B$7:$R$2700,17,0)</f>
        <v>5.8362999999999996</v>
      </c>
      <c r="O8" s="66">
        <f>RANK(N8,N$8:N$30,0)</f>
        <v>8</v>
      </c>
      <c r="P8" s="65">
        <f>VLOOKUP($A8,'Return Data'!$B$7:$R$2700,14,0)</f>
        <v>5.4367000000000001</v>
      </c>
      <c r="Q8" s="66">
        <f>RANK(P8,P$8:P$30,0)</f>
        <v>7</v>
      </c>
      <c r="R8" s="65">
        <f>VLOOKUP($A8,'Return Data'!$B$7:$R$2700,16,0)</f>
        <v>7.3411</v>
      </c>
      <c r="S8" s="67">
        <f t="shared" ref="S8:S30" si="4">RANK(R8,R$8:R$30,0)</f>
        <v>8</v>
      </c>
    </row>
    <row r="9" spans="1:19" x14ac:dyDescent="0.3">
      <c r="A9" s="82" t="s">
        <v>668</v>
      </c>
      <c r="B9" s="64">
        <f>VLOOKUP($A9,'Return Data'!$B$7:$R$2700,3,0)</f>
        <v>44118</v>
      </c>
      <c r="C9" s="65">
        <f>VLOOKUP($A9,'Return Data'!$B$7:$R$2700,4,0)</f>
        <v>0.39800000000000002</v>
      </c>
      <c r="D9" s="65">
        <f>VLOOKUP($A9,'Return Data'!$B$7:$R$2700,9,0)</f>
        <v>0</v>
      </c>
      <c r="E9" s="66">
        <f t="shared" si="0"/>
        <v>21</v>
      </c>
      <c r="F9" s="65">
        <f>VLOOKUP($A9,'Return Data'!$B$7:$R$2700,10,0)</f>
        <v>0</v>
      </c>
      <c r="G9" s="66">
        <f t="shared" si="1"/>
        <v>21</v>
      </c>
      <c r="H9" s="65">
        <f>VLOOKUP($A9,'Return Data'!$B$7:$R$2700,11,0)</f>
        <v>0</v>
      </c>
      <c r="I9" s="66">
        <f t="shared" si="2"/>
        <v>18</v>
      </c>
      <c r="J9" s="65">
        <f>VLOOKUP($A9,'Return Data'!$B$7:$R$2700,12,0)</f>
        <v>-33.1584</v>
      </c>
      <c r="K9" s="66">
        <f t="shared" si="3"/>
        <v>19</v>
      </c>
      <c r="L9" s="65"/>
      <c r="M9" s="66"/>
      <c r="N9" s="65"/>
      <c r="O9" s="66"/>
      <c r="P9" s="65"/>
      <c r="Q9" s="66"/>
      <c r="R9" s="65">
        <f>VLOOKUP($A9,'Return Data'!$B$7:$R$2700,16,0)</f>
        <v>-26.957799999999999</v>
      </c>
      <c r="S9" s="67">
        <f t="shared" si="4"/>
        <v>21</v>
      </c>
    </row>
    <row r="10" spans="1:19" x14ac:dyDescent="0.3">
      <c r="A10" s="82" t="s">
        <v>670</v>
      </c>
      <c r="B10" s="64">
        <f>VLOOKUP($A10,'Return Data'!$B$7:$R$2700,3,0)</f>
        <v>44118</v>
      </c>
      <c r="C10" s="65">
        <f>VLOOKUP($A10,'Return Data'!$B$7:$R$2700,4,0)</f>
        <v>15.7746</v>
      </c>
      <c r="D10" s="65">
        <f>VLOOKUP($A10,'Return Data'!$B$7:$R$2700,9,0)</f>
        <v>11.554500000000001</v>
      </c>
      <c r="E10" s="66">
        <f t="shared" si="0"/>
        <v>14</v>
      </c>
      <c r="F10" s="65">
        <f>VLOOKUP($A10,'Return Data'!$B$7:$R$2700,10,0)</f>
        <v>7.9870000000000001</v>
      </c>
      <c r="G10" s="66">
        <f t="shared" si="1"/>
        <v>13</v>
      </c>
      <c r="H10" s="65">
        <f>VLOOKUP($A10,'Return Data'!$B$7:$R$2700,11,0)</f>
        <v>8.9694000000000003</v>
      </c>
      <c r="I10" s="66">
        <f t="shared" si="2"/>
        <v>9</v>
      </c>
      <c r="J10" s="65">
        <f>VLOOKUP($A10,'Return Data'!$B$7:$R$2700,12,0)</f>
        <v>7.9111000000000002</v>
      </c>
      <c r="K10" s="66">
        <f t="shared" si="3"/>
        <v>6</v>
      </c>
      <c r="L10" s="65">
        <f>VLOOKUP($A10,'Return Data'!$B$7:$R$2700,13,0)</f>
        <v>8.2443000000000008</v>
      </c>
      <c r="M10" s="66">
        <f t="shared" ref="M10:M23" si="5">RANK(L10,L$8:L$30,0)</f>
        <v>5</v>
      </c>
      <c r="N10" s="65">
        <f>VLOOKUP($A10,'Return Data'!$B$7:$R$2700,17,0)</f>
        <v>6.4108999999999998</v>
      </c>
      <c r="O10" s="66">
        <f t="shared" ref="O10:O23" si="6">RANK(N10,N$8:N$30,0)</f>
        <v>7</v>
      </c>
      <c r="P10" s="65">
        <f>VLOOKUP($A10,'Return Data'!$B$7:$R$2700,14,0)</f>
        <v>5.6673999999999998</v>
      </c>
      <c r="Q10" s="66">
        <f t="shared" ref="Q10:Q21" si="7">RANK(P10,P$8:P$30,0)</f>
        <v>6</v>
      </c>
      <c r="R10" s="65">
        <f>VLOOKUP($A10,'Return Data'!$B$7:$R$2700,16,0)</f>
        <v>7.5595999999999997</v>
      </c>
      <c r="S10" s="67">
        <f t="shared" si="4"/>
        <v>5</v>
      </c>
    </row>
    <row r="11" spans="1:19" x14ac:dyDescent="0.3">
      <c r="A11" s="82" t="s">
        <v>671</v>
      </c>
      <c r="B11" s="64">
        <f>VLOOKUP($A11,'Return Data'!$B$7:$R$2700,3,0)</f>
        <v>44118</v>
      </c>
      <c r="C11" s="65">
        <f>VLOOKUP($A11,'Return Data'!$B$7:$R$2700,4,0)</f>
        <v>14.3636</v>
      </c>
      <c r="D11" s="65">
        <f>VLOOKUP($A11,'Return Data'!$B$7:$R$2700,9,0)</f>
        <v>15.692299999999999</v>
      </c>
      <c r="E11" s="66">
        <f t="shared" si="0"/>
        <v>8</v>
      </c>
      <c r="F11" s="65">
        <f>VLOOKUP($A11,'Return Data'!$B$7:$R$2700,10,0)</f>
        <v>15.748699999999999</v>
      </c>
      <c r="G11" s="66">
        <f t="shared" si="1"/>
        <v>2</v>
      </c>
      <c r="H11" s="65">
        <f>VLOOKUP($A11,'Return Data'!$B$7:$R$2700,11,0)</f>
        <v>3.895</v>
      </c>
      <c r="I11" s="66">
        <f t="shared" si="2"/>
        <v>15</v>
      </c>
      <c r="J11" s="65">
        <f>VLOOKUP($A11,'Return Data'!$B$7:$R$2700,12,0)</f>
        <v>0.23880000000000001</v>
      </c>
      <c r="K11" s="66">
        <f t="shared" si="3"/>
        <v>13</v>
      </c>
      <c r="L11" s="65">
        <f>VLOOKUP($A11,'Return Data'!$B$7:$R$2700,13,0)</f>
        <v>0.90380000000000005</v>
      </c>
      <c r="M11" s="66">
        <f t="shared" si="5"/>
        <v>13</v>
      </c>
      <c r="N11" s="65">
        <f>VLOOKUP($A11,'Return Data'!$B$7:$R$2700,17,0)</f>
        <v>2.2566999999999999</v>
      </c>
      <c r="O11" s="66">
        <f t="shared" si="6"/>
        <v>12</v>
      </c>
      <c r="P11" s="65">
        <f>VLOOKUP($A11,'Return Data'!$B$7:$R$2700,14,0)</f>
        <v>3.0417999999999998</v>
      </c>
      <c r="Q11" s="66">
        <f t="shared" si="7"/>
        <v>9</v>
      </c>
      <c r="R11" s="65">
        <f>VLOOKUP($A11,'Return Data'!$B$7:$R$2700,16,0)</f>
        <v>6.5250000000000004</v>
      </c>
      <c r="S11" s="67">
        <f t="shared" si="4"/>
        <v>11</v>
      </c>
    </row>
    <row r="12" spans="1:19" x14ac:dyDescent="0.3">
      <c r="A12" s="82" t="s">
        <v>676</v>
      </c>
      <c r="B12" s="64">
        <f>VLOOKUP($A12,'Return Data'!$B$7:$R$2700,3,0)</f>
        <v>44118</v>
      </c>
      <c r="C12" s="65">
        <f>VLOOKUP($A12,'Return Data'!$B$7:$R$2700,4,0)</f>
        <v>3.9220000000000002</v>
      </c>
      <c r="D12" s="65">
        <f>VLOOKUP($A12,'Return Data'!$B$7:$R$2700,9,0)</f>
        <v>7.4596</v>
      </c>
      <c r="E12" s="66">
        <f t="shared" si="0"/>
        <v>19</v>
      </c>
      <c r="F12" s="65">
        <f>VLOOKUP($A12,'Return Data'!$B$7:$R$2700,10,0)</f>
        <v>19.495799999999999</v>
      </c>
      <c r="G12" s="66">
        <f t="shared" si="1"/>
        <v>1</v>
      </c>
      <c r="H12" s="65">
        <f>VLOOKUP($A12,'Return Data'!$B$7:$R$2700,11,0)</f>
        <v>-91.593100000000007</v>
      </c>
      <c r="I12" s="66">
        <f t="shared" si="2"/>
        <v>22</v>
      </c>
      <c r="J12" s="65">
        <f>VLOOKUP($A12,'Return Data'!$B$7:$R$2700,12,0)</f>
        <v>-60.191899999999997</v>
      </c>
      <c r="K12" s="66">
        <f t="shared" si="3"/>
        <v>21</v>
      </c>
      <c r="L12" s="65">
        <f>VLOOKUP($A12,'Return Data'!$B$7:$R$2700,13,0)</f>
        <v>-43.820900000000002</v>
      </c>
      <c r="M12" s="66">
        <f t="shared" si="5"/>
        <v>19</v>
      </c>
      <c r="N12" s="65">
        <f>VLOOKUP($A12,'Return Data'!$B$7:$R$2700,17,0)</f>
        <v>-44.651000000000003</v>
      </c>
      <c r="O12" s="66">
        <f t="shared" si="6"/>
        <v>19</v>
      </c>
      <c r="P12" s="65">
        <f>VLOOKUP($A12,'Return Data'!$B$7:$R$2700,14,0)</f>
        <v>-32.695500000000003</v>
      </c>
      <c r="Q12" s="66">
        <f t="shared" si="7"/>
        <v>18</v>
      </c>
      <c r="R12" s="65">
        <f>VLOOKUP($A12,'Return Data'!$B$7:$R$2700,16,0)</f>
        <v>-15.3093</v>
      </c>
      <c r="S12" s="67">
        <f t="shared" si="4"/>
        <v>20</v>
      </c>
    </row>
    <row r="13" spans="1:19" x14ac:dyDescent="0.3">
      <c r="A13" s="82" t="s">
        <v>678</v>
      </c>
      <c r="B13" s="64">
        <f>VLOOKUP($A13,'Return Data'!$B$7:$R$2700,3,0)</f>
        <v>44118</v>
      </c>
      <c r="C13" s="65">
        <f>VLOOKUP($A13,'Return Data'!$B$7:$R$2700,4,0)</f>
        <v>29.710999999999999</v>
      </c>
      <c r="D13" s="65">
        <f>VLOOKUP($A13,'Return Data'!$B$7:$R$2700,9,0)</f>
        <v>21.9025</v>
      </c>
      <c r="E13" s="66">
        <f t="shared" si="0"/>
        <v>1</v>
      </c>
      <c r="F13" s="65">
        <f>VLOOKUP($A13,'Return Data'!$B$7:$R$2700,10,0)</f>
        <v>10.6471</v>
      </c>
      <c r="G13" s="66">
        <f t="shared" si="1"/>
        <v>4</v>
      </c>
      <c r="H13" s="65">
        <f>VLOOKUP($A13,'Return Data'!$B$7:$R$2700,11,0)</f>
        <v>4.2618999999999998</v>
      </c>
      <c r="I13" s="66">
        <f t="shared" si="2"/>
        <v>14</v>
      </c>
      <c r="J13" s="65">
        <f>VLOOKUP($A13,'Return Data'!$B$7:$R$2700,12,0)</f>
        <v>4.7556000000000003</v>
      </c>
      <c r="K13" s="66">
        <f t="shared" si="3"/>
        <v>11</v>
      </c>
      <c r="L13" s="65">
        <f>VLOOKUP($A13,'Return Data'!$B$7:$R$2700,13,0)</f>
        <v>5.5122</v>
      </c>
      <c r="M13" s="66">
        <f t="shared" si="5"/>
        <v>10</v>
      </c>
      <c r="N13" s="65">
        <f>VLOOKUP($A13,'Return Data'!$B$7:$R$2700,17,0)</f>
        <v>2.7359</v>
      </c>
      <c r="O13" s="66">
        <f t="shared" si="6"/>
        <v>10</v>
      </c>
      <c r="P13" s="65">
        <f>VLOOKUP($A13,'Return Data'!$B$7:$R$2700,14,0)</f>
        <v>1.9755</v>
      </c>
      <c r="Q13" s="66">
        <f t="shared" si="7"/>
        <v>12</v>
      </c>
      <c r="R13" s="65">
        <f>VLOOKUP($A13,'Return Data'!$B$7:$R$2700,16,0)</f>
        <v>6.4446000000000003</v>
      </c>
      <c r="S13" s="67">
        <f t="shared" si="4"/>
        <v>12</v>
      </c>
    </row>
    <row r="14" spans="1:19" x14ac:dyDescent="0.3">
      <c r="A14" s="82" t="s">
        <v>679</v>
      </c>
      <c r="B14" s="64">
        <f>VLOOKUP($A14,'Return Data'!$B$7:$R$2700,3,0)</f>
        <v>44118</v>
      </c>
      <c r="C14" s="65">
        <f>VLOOKUP($A14,'Return Data'!$B$7:$R$2700,4,0)</f>
        <v>18.892600000000002</v>
      </c>
      <c r="D14" s="65">
        <f>VLOOKUP($A14,'Return Data'!$B$7:$R$2700,9,0)</f>
        <v>19.558299999999999</v>
      </c>
      <c r="E14" s="66">
        <f t="shared" si="0"/>
        <v>2</v>
      </c>
      <c r="F14" s="65">
        <f>VLOOKUP($A14,'Return Data'!$B$7:$R$2700,10,0)</f>
        <v>3.0493000000000001</v>
      </c>
      <c r="G14" s="66">
        <f t="shared" si="1"/>
        <v>18</v>
      </c>
      <c r="H14" s="65">
        <f>VLOOKUP($A14,'Return Data'!$B$7:$R$2700,11,0)</f>
        <v>3.4135</v>
      </c>
      <c r="I14" s="66">
        <f t="shared" si="2"/>
        <v>16</v>
      </c>
      <c r="J14" s="65">
        <f>VLOOKUP($A14,'Return Data'!$B$7:$R$2700,12,0)</f>
        <v>-7.6772</v>
      </c>
      <c r="K14" s="66">
        <f t="shared" si="3"/>
        <v>16</v>
      </c>
      <c r="L14" s="65">
        <f>VLOOKUP($A14,'Return Data'!$B$7:$R$2700,13,0)</f>
        <v>-4.5625999999999998</v>
      </c>
      <c r="M14" s="66">
        <f t="shared" si="5"/>
        <v>15</v>
      </c>
      <c r="N14" s="65">
        <f>VLOOKUP($A14,'Return Data'!$B$7:$R$2700,17,0)</f>
        <v>0.92759999999999998</v>
      </c>
      <c r="O14" s="66">
        <f t="shared" si="6"/>
        <v>13</v>
      </c>
      <c r="P14" s="65">
        <f>VLOOKUP($A14,'Return Data'!$B$7:$R$2700,14,0)</f>
        <v>2.5337999999999998</v>
      </c>
      <c r="Q14" s="66">
        <f t="shared" si="7"/>
        <v>10</v>
      </c>
      <c r="R14" s="65">
        <f>VLOOKUP($A14,'Return Data'!$B$7:$R$2700,16,0)</f>
        <v>7.4443000000000001</v>
      </c>
      <c r="S14" s="67">
        <f t="shared" si="4"/>
        <v>6</v>
      </c>
    </row>
    <row r="15" spans="1:19" x14ac:dyDescent="0.3">
      <c r="A15" s="82" t="s">
        <v>687</v>
      </c>
      <c r="B15" s="64">
        <f>VLOOKUP($A15,'Return Data'!$B$7:$R$2700,3,0)</f>
        <v>44118</v>
      </c>
      <c r="C15" s="65">
        <f>VLOOKUP($A15,'Return Data'!$B$7:$R$2700,4,0)</f>
        <v>17.497199999999999</v>
      </c>
      <c r="D15" s="65">
        <f>VLOOKUP($A15,'Return Data'!$B$7:$R$2700,9,0)</f>
        <v>16.241800000000001</v>
      </c>
      <c r="E15" s="66">
        <f t="shared" si="0"/>
        <v>7</v>
      </c>
      <c r="F15" s="65">
        <f>VLOOKUP($A15,'Return Data'!$B$7:$R$2700,10,0)</f>
        <v>9.5981000000000005</v>
      </c>
      <c r="G15" s="66">
        <f t="shared" si="1"/>
        <v>7</v>
      </c>
      <c r="H15" s="65">
        <f>VLOOKUP($A15,'Return Data'!$B$7:$R$2700,11,0)</f>
        <v>11.825699999999999</v>
      </c>
      <c r="I15" s="66">
        <f t="shared" si="2"/>
        <v>4</v>
      </c>
      <c r="J15" s="65">
        <f>VLOOKUP($A15,'Return Data'!$B$7:$R$2700,12,0)</f>
        <v>9.9334000000000007</v>
      </c>
      <c r="K15" s="66">
        <f t="shared" si="3"/>
        <v>1</v>
      </c>
      <c r="L15" s="65">
        <f>VLOOKUP($A15,'Return Data'!$B$7:$R$2700,13,0)</f>
        <v>9.9054000000000002</v>
      </c>
      <c r="M15" s="66">
        <f t="shared" si="5"/>
        <v>2</v>
      </c>
      <c r="N15" s="65">
        <f>VLOOKUP($A15,'Return Data'!$B$7:$R$2700,17,0)</f>
        <v>9.4415999999999993</v>
      </c>
      <c r="O15" s="66">
        <f t="shared" si="6"/>
        <v>2</v>
      </c>
      <c r="P15" s="65">
        <f>VLOOKUP($A15,'Return Data'!$B$7:$R$2700,14,0)</f>
        <v>7.3631000000000002</v>
      </c>
      <c r="Q15" s="66">
        <f t="shared" si="7"/>
        <v>2</v>
      </c>
      <c r="R15" s="65">
        <f>VLOOKUP($A15,'Return Data'!$B$7:$R$2700,16,0)</f>
        <v>8.9001999999999999</v>
      </c>
      <c r="S15" s="67">
        <f t="shared" si="4"/>
        <v>1</v>
      </c>
    </row>
    <row r="16" spans="1:19" x14ac:dyDescent="0.3">
      <c r="A16" s="82" t="s">
        <v>689</v>
      </c>
      <c r="B16" s="64">
        <f>VLOOKUP($A16,'Return Data'!$B$7:$R$2700,3,0)</f>
        <v>44118</v>
      </c>
      <c r="C16" s="65">
        <f>VLOOKUP($A16,'Return Data'!$B$7:$R$2700,4,0)</f>
        <v>22.903199999999998</v>
      </c>
      <c r="D16" s="65">
        <f>VLOOKUP($A16,'Return Data'!$B$7:$R$2700,9,0)</f>
        <v>13.030799999999999</v>
      </c>
      <c r="E16" s="66">
        <f t="shared" si="0"/>
        <v>12</v>
      </c>
      <c r="F16" s="65">
        <f>VLOOKUP($A16,'Return Data'!$B$7:$R$2700,10,0)</f>
        <v>9.1661999999999999</v>
      </c>
      <c r="G16" s="66">
        <f t="shared" si="1"/>
        <v>10</v>
      </c>
      <c r="H16" s="65">
        <f>VLOOKUP($A16,'Return Data'!$B$7:$R$2700,11,0)</f>
        <v>11.508699999999999</v>
      </c>
      <c r="I16" s="66">
        <f t="shared" si="2"/>
        <v>5</v>
      </c>
      <c r="J16" s="65">
        <f>VLOOKUP($A16,'Return Data'!$B$7:$R$2700,12,0)</f>
        <v>9.7378999999999998</v>
      </c>
      <c r="K16" s="66">
        <f t="shared" si="3"/>
        <v>2</v>
      </c>
      <c r="L16" s="65">
        <f>VLOOKUP($A16,'Return Data'!$B$7:$R$2700,13,0)</f>
        <v>10.2325</v>
      </c>
      <c r="M16" s="66">
        <f t="shared" si="5"/>
        <v>1</v>
      </c>
      <c r="N16" s="65">
        <f>VLOOKUP($A16,'Return Data'!$B$7:$R$2700,17,0)</f>
        <v>9.6518999999999995</v>
      </c>
      <c r="O16" s="66">
        <f t="shared" si="6"/>
        <v>1</v>
      </c>
      <c r="P16" s="65">
        <f>VLOOKUP($A16,'Return Data'!$B$7:$R$2700,14,0)</f>
        <v>8.0882000000000005</v>
      </c>
      <c r="Q16" s="66">
        <f t="shared" si="7"/>
        <v>1</v>
      </c>
      <c r="R16" s="65">
        <f>VLOOKUP($A16,'Return Data'!$B$7:$R$2700,16,0)</f>
        <v>8.7575000000000003</v>
      </c>
      <c r="S16" s="67">
        <f t="shared" si="4"/>
        <v>2</v>
      </c>
    </row>
    <row r="17" spans="1:19" x14ac:dyDescent="0.3">
      <c r="A17" s="82" t="s">
        <v>691</v>
      </c>
      <c r="B17" s="64">
        <f>VLOOKUP($A17,'Return Data'!$B$7:$R$2700,3,0)</f>
        <v>44118</v>
      </c>
      <c r="C17" s="65">
        <f>VLOOKUP($A17,'Return Data'!$B$7:$R$2700,4,0)</f>
        <v>12.766500000000001</v>
      </c>
      <c r="D17" s="65">
        <f>VLOOKUP($A17,'Return Data'!$B$7:$R$2700,9,0)</f>
        <v>15.305</v>
      </c>
      <c r="E17" s="66">
        <f t="shared" si="0"/>
        <v>9</v>
      </c>
      <c r="F17" s="65">
        <f>VLOOKUP($A17,'Return Data'!$B$7:$R$2700,10,0)</f>
        <v>10.4194</v>
      </c>
      <c r="G17" s="66">
        <f t="shared" si="1"/>
        <v>5</v>
      </c>
      <c r="H17" s="65">
        <f>VLOOKUP($A17,'Return Data'!$B$7:$R$2700,11,0)</f>
        <v>15.6294</v>
      </c>
      <c r="I17" s="66">
        <f t="shared" si="2"/>
        <v>1</v>
      </c>
      <c r="J17" s="65">
        <f>VLOOKUP($A17,'Return Data'!$B$7:$R$2700,12,0)</f>
        <v>-7.6536</v>
      </c>
      <c r="K17" s="66">
        <f t="shared" si="3"/>
        <v>15</v>
      </c>
      <c r="L17" s="65">
        <f>VLOOKUP($A17,'Return Data'!$B$7:$R$2700,13,0)</f>
        <v>-8.5502000000000002</v>
      </c>
      <c r="M17" s="66">
        <f t="shared" si="5"/>
        <v>17</v>
      </c>
      <c r="N17" s="65">
        <f>VLOOKUP($A17,'Return Data'!$B$7:$R$2700,17,0)</f>
        <v>-4.3650000000000002</v>
      </c>
      <c r="O17" s="66">
        <f t="shared" si="6"/>
        <v>17</v>
      </c>
      <c r="P17" s="65">
        <f>VLOOKUP($A17,'Return Data'!$B$7:$R$2700,14,0)</f>
        <v>-1.6801999999999999</v>
      </c>
      <c r="Q17" s="66">
        <f t="shared" si="7"/>
        <v>16</v>
      </c>
      <c r="R17" s="65">
        <f>VLOOKUP($A17,'Return Data'!$B$7:$R$2700,16,0)</f>
        <v>3.7572000000000001</v>
      </c>
      <c r="S17" s="67">
        <f t="shared" si="4"/>
        <v>17</v>
      </c>
    </row>
    <row r="18" spans="1:19" x14ac:dyDescent="0.3">
      <c r="A18" s="82" t="s">
        <v>694</v>
      </c>
      <c r="B18" s="64">
        <f>VLOOKUP($A18,'Return Data'!$B$7:$R$2700,3,0)</f>
        <v>44118</v>
      </c>
      <c r="C18" s="65">
        <f>VLOOKUP($A18,'Return Data'!$B$7:$R$2700,4,0)</f>
        <v>12.7744</v>
      </c>
      <c r="D18" s="65">
        <f>VLOOKUP($A18,'Return Data'!$B$7:$R$2700,9,0)</f>
        <v>13.7544</v>
      </c>
      <c r="E18" s="66">
        <f t="shared" si="0"/>
        <v>11</v>
      </c>
      <c r="F18" s="65">
        <f>VLOOKUP($A18,'Return Data'!$B$7:$R$2700,10,0)</f>
        <v>5.1660000000000004</v>
      </c>
      <c r="G18" s="66">
        <f t="shared" si="1"/>
        <v>17</v>
      </c>
      <c r="H18" s="65">
        <f>VLOOKUP($A18,'Return Data'!$B$7:$R$2700,11,0)</f>
        <v>9.4946999999999999</v>
      </c>
      <c r="I18" s="66">
        <f t="shared" si="2"/>
        <v>8</v>
      </c>
      <c r="J18" s="65">
        <f>VLOOKUP($A18,'Return Data'!$B$7:$R$2700,12,0)</f>
        <v>7.2633000000000001</v>
      </c>
      <c r="K18" s="66">
        <f t="shared" si="3"/>
        <v>7</v>
      </c>
      <c r="L18" s="65">
        <f>VLOOKUP($A18,'Return Data'!$B$7:$R$2700,13,0)</f>
        <v>7.7123999999999997</v>
      </c>
      <c r="M18" s="66">
        <f t="shared" si="5"/>
        <v>6</v>
      </c>
      <c r="N18" s="65">
        <f>VLOOKUP($A18,'Return Data'!$B$7:$R$2700,17,0)</f>
        <v>8.4746000000000006</v>
      </c>
      <c r="O18" s="66">
        <f t="shared" si="6"/>
        <v>3</v>
      </c>
      <c r="P18" s="65">
        <f>VLOOKUP($A18,'Return Data'!$B$7:$R$2700,14,0)</f>
        <v>6.6406000000000001</v>
      </c>
      <c r="Q18" s="66">
        <f t="shared" si="7"/>
        <v>5</v>
      </c>
      <c r="R18" s="65">
        <f>VLOOKUP($A18,'Return Data'!$B$7:$R$2700,16,0)</f>
        <v>6.9996999999999998</v>
      </c>
      <c r="S18" s="67">
        <f t="shared" si="4"/>
        <v>9</v>
      </c>
    </row>
    <row r="19" spans="1:19" x14ac:dyDescent="0.3">
      <c r="A19" s="82" t="s">
        <v>695</v>
      </c>
      <c r="B19" s="64">
        <f>VLOOKUP($A19,'Return Data'!$B$7:$R$2700,3,0)</f>
        <v>44118</v>
      </c>
      <c r="C19" s="65">
        <f>VLOOKUP($A19,'Return Data'!$B$7:$R$2700,4,0)</f>
        <v>1430.2539999999999</v>
      </c>
      <c r="D19" s="65">
        <f>VLOOKUP($A19,'Return Data'!$B$7:$R$2700,9,0)</f>
        <v>9.8488000000000007</v>
      </c>
      <c r="E19" s="66">
        <f t="shared" si="0"/>
        <v>15</v>
      </c>
      <c r="F19" s="65">
        <f>VLOOKUP($A19,'Return Data'!$B$7:$R$2700,10,0)</f>
        <v>5.5088999999999997</v>
      </c>
      <c r="G19" s="66">
        <f t="shared" si="1"/>
        <v>15</v>
      </c>
      <c r="H19" s="65">
        <f>VLOOKUP($A19,'Return Data'!$B$7:$R$2700,11,0)</f>
        <v>11.2128</v>
      </c>
      <c r="I19" s="66">
        <f t="shared" si="2"/>
        <v>6</v>
      </c>
      <c r="J19" s="65">
        <f>VLOOKUP($A19,'Return Data'!$B$7:$R$2700,12,0)</f>
        <v>8.9597999999999995</v>
      </c>
      <c r="K19" s="66">
        <f t="shared" si="3"/>
        <v>5</v>
      </c>
      <c r="L19" s="65">
        <f>VLOOKUP($A19,'Return Data'!$B$7:$R$2700,13,0)</f>
        <v>8.2782</v>
      </c>
      <c r="M19" s="66">
        <f t="shared" si="5"/>
        <v>4</v>
      </c>
      <c r="N19" s="65">
        <f>VLOOKUP($A19,'Return Data'!$B$7:$R$2700,17,0)</f>
        <v>2.3096999999999999</v>
      </c>
      <c r="O19" s="66">
        <f t="shared" si="6"/>
        <v>11</v>
      </c>
      <c r="P19" s="65">
        <f>VLOOKUP($A19,'Return Data'!$B$7:$R$2700,14,0)</f>
        <v>2.2765</v>
      </c>
      <c r="Q19" s="66">
        <f t="shared" si="7"/>
        <v>11</v>
      </c>
      <c r="R19" s="65">
        <f>VLOOKUP($A19,'Return Data'!$B$7:$R$2700,16,0)</f>
        <v>6.0266000000000002</v>
      </c>
      <c r="S19" s="67">
        <f t="shared" si="4"/>
        <v>13</v>
      </c>
    </row>
    <row r="20" spans="1:19" x14ac:dyDescent="0.3">
      <c r="A20" s="82" t="s">
        <v>697</v>
      </c>
      <c r="B20" s="64">
        <f>VLOOKUP($A20,'Return Data'!$B$7:$R$2700,3,0)</f>
        <v>44118</v>
      </c>
      <c r="C20" s="65">
        <f>VLOOKUP($A20,'Return Data'!$B$7:$R$2700,4,0)</f>
        <v>22.891400000000001</v>
      </c>
      <c r="D20" s="65">
        <f>VLOOKUP($A20,'Return Data'!$B$7:$R$2700,9,0)</f>
        <v>12.6305</v>
      </c>
      <c r="E20" s="66">
        <f t="shared" si="0"/>
        <v>13</v>
      </c>
      <c r="F20" s="65">
        <f>VLOOKUP($A20,'Return Data'!$B$7:$R$2700,10,0)</f>
        <v>9.2672000000000008</v>
      </c>
      <c r="G20" s="66">
        <f t="shared" si="1"/>
        <v>8</v>
      </c>
      <c r="H20" s="65">
        <f>VLOOKUP($A20,'Return Data'!$B$7:$R$2700,11,0)</f>
        <v>10.0326</v>
      </c>
      <c r="I20" s="66">
        <f t="shared" si="2"/>
        <v>7</v>
      </c>
      <c r="J20" s="65">
        <f>VLOOKUP($A20,'Return Data'!$B$7:$R$2700,12,0)</f>
        <v>6.6858000000000004</v>
      </c>
      <c r="K20" s="66">
        <f t="shared" si="3"/>
        <v>8</v>
      </c>
      <c r="L20" s="65">
        <f>VLOOKUP($A20,'Return Data'!$B$7:$R$2700,13,0)</f>
        <v>7.4634999999999998</v>
      </c>
      <c r="M20" s="66">
        <f t="shared" si="5"/>
        <v>7</v>
      </c>
      <c r="N20" s="65">
        <f>VLOOKUP($A20,'Return Data'!$B$7:$R$2700,17,0)</f>
        <v>8.2012</v>
      </c>
      <c r="O20" s="66">
        <f t="shared" si="6"/>
        <v>4</v>
      </c>
      <c r="P20" s="65">
        <f>VLOOKUP($A20,'Return Data'!$B$7:$R$2700,14,0)</f>
        <v>7.0720999999999998</v>
      </c>
      <c r="Q20" s="66">
        <f t="shared" si="7"/>
        <v>3</v>
      </c>
      <c r="R20" s="65">
        <f>VLOOKUP($A20,'Return Data'!$B$7:$R$2700,16,0)</f>
        <v>8.2594999999999992</v>
      </c>
      <c r="S20" s="67">
        <f t="shared" si="4"/>
        <v>3</v>
      </c>
    </row>
    <row r="21" spans="1:19" x14ac:dyDescent="0.3">
      <c r="A21" s="82" t="s">
        <v>699</v>
      </c>
      <c r="B21" s="64">
        <f>VLOOKUP($A21,'Return Data'!$B$7:$R$2700,3,0)</f>
        <v>44118</v>
      </c>
      <c r="C21" s="65">
        <f>VLOOKUP($A21,'Return Data'!$B$7:$R$2700,4,0)</f>
        <v>21.918500000000002</v>
      </c>
      <c r="D21" s="65">
        <f>VLOOKUP($A21,'Return Data'!$B$7:$R$2700,9,0)</f>
        <v>18.0259</v>
      </c>
      <c r="E21" s="66">
        <f t="shared" si="0"/>
        <v>3</v>
      </c>
      <c r="F21" s="65">
        <f>VLOOKUP($A21,'Return Data'!$B$7:$R$2700,10,0)</f>
        <v>10.1792</v>
      </c>
      <c r="G21" s="66">
        <f t="shared" si="1"/>
        <v>6</v>
      </c>
      <c r="H21" s="65">
        <f>VLOOKUP($A21,'Return Data'!$B$7:$R$2700,11,0)</f>
        <v>7.5983999999999998</v>
      </c>
      <c r="I21" s="66">
        <f t="shared" si="2"/>
        <v>10</v>
      </c>
      <c r="J21" s="65">
        <f>VLOOKUP($A21,'Return Data'!$B$7:$R$2700,12,0)</f>
        <v>4.4492000000000003</v>
      </c>
      <c r="K21" s="66">
        <f t="shared" si="3"/>
        <v>12</v>
      </c>
      <c r="L21" s="65">
        <f>VLOOKUP($A21,'Return Data'!$B$7:$R$2700,13,0)</f>
        <v>5.4846000000000004</v>
      </c>
      <c r="M21" s="66">
        <f t="shared" si="5"/>
        <v>11</v>
      </c>
      <c r="N21" s="65">
        <f>VLOOKUP($A21,'Return Data'!$B$7:$R$2700,17,0)</f>
        <v>3.9891000000000001</v>
      </c>
      <c r="O21" s="66">
        <f t="shared" si="6"/>
        <v>9</v>
      </c>
      <c r="P21" s="65">
        <f>VLOOKUP($A21,'Return Data'!$B$7:$R$2700,14,0)</f>
        <v>4.056</v>
      </c>
      <c r="Q21" s="66">
        <f t="shared" si="7"/>
        <v>8</v>
      </c>
      <c r="R21" s="65">
        <f>VLOOKUP($A21,'Return Data'!$B$7:$R$2700,16,0)</f>
        <v>7.3776000000000002</v>
      </c>
      <c r="S21" s="67">
        <f t="shared" si="4"/>
        <v>7</v>
      </c>
    </row>
    <row r="22" spans="1:19" x14ac:dyDescent="0.3">
      <c r="A22" s="82" t="s">
        <v>702</v>
      </c>
      <c r="B22" s="64">
        <f>VLOOKUP($A22,'Return Data'!$B$7:$R$2700,3,0)</f>
        <v>44118</v>
      </c>
      <c r="C22" s="65">
        <f>VLOOKUP($A22,'Return Data'!$B$7:$R$2700,4,0)</f>
        <v>11.463100000000001</v>
      </c>
      <c r="D22" s="65">
        <f>VLOOKUP($A22,'Return Data'!$B$7:$R$2700,9,0)</f>
        <v>9.3584999999999994</v>
      </c>
      <c r="E22" s="66">
        <f t="shared" si="0"/>
        <v>16</v>
      </c>
      <c r="F22" s="65">
        <f>VLOOKUP($A22,'Return Data'!$B$7:$R$2700,10,0)</f>
        <v>5.3598999999999997</v>
      </c>
      <c r="G22" s="66">
        <f t="shared" si="1"/>
        <v>16</v>
      </c>
      <c r="H22" s="65">
        <f>VLOOKUP($A22,'Return Data'!$B$7:$R$2700,11,0)</f>
        <v>6.6996000000000002</v>
      </c>
      <c r="I22" s="66">
        <f t="shared" si="2"/>
        <v>12</v>
      </c>
      <c r="J22" s="65">
        <f>VLOOKUP($A22,'Return Data'!$B$7:$R$2700,12,0)</f>
        <v>5.9156000000000004</v>
      </c>
      <c r="K22" s="66">
        <f t="shared" si="3"/>
        <v>9</v>
      </c>
      <c r="L22" s="65">
        <f>VLOOKUP($A22,'Return Data'!$B$7:$R$2700,13,0)</f>
        <v>6.4040999999999997</v>
      </c>
      <c r="M22" s="66">
        <f t="shared" si="5"/>
        <v>8</v>
      </c>
      <c r="N22" s="65">
        <f>VLOOKUP($A22,'Return Data'!$B$7:$R$2700,17,0)</f>
        <v>6.9501999999999997</v>
      </c>
      <c r="O22" s="66">
        <f t="shared" si="6"/>
        <v>6</v>
      </c>
      <c r="P22" s="65"/>
      <c r="Q22" s="66"/>
      <c r="R22" s="65">
        <f>VLOOKUP($A22,'Return Data'!$B$7:$R$2700,16,0)</f>
        <v>6.5462999999999996</v>
      </c>
      <c r="S22" s="67">
        <f t="shared" si="4"/>
        <v>10</v>
      </c>
    </row>
    <row r="23" spans="1:19" x14ac:dyDescent="0.3">
      <c r="A23" s="82" t="s">
        <v>703</v>
      </c>
      <c r="B23" s="64">
        <f>VLOOKUP($A23,'Return Data'!$B$7:$R$2700,3,0)</f>
        <v>44118</v>
      </c>
      <c r="C23" s="65">
        <f>VLOOKUP($A23,'Return Data'!$B$7:$R$2700,4,0)</f>
        <v>23.664000000000001</v>
      </c>
      <c r="D23" s="65">
        <f>VLOOKUP($A23,'Return Data'!$B$7:$R$2700,9,0)</f>
        <v>14.0684</v>
      </c>
      <c r="E23" s="66">
        <f t="shared" si="0"/>
        <v>10</v>
      </c>
      <c r="F23" s="65">
        <f>VLOOKUP($A23,'Return Data'!$B$7:$R$2700,10,0)</f>
        <v>8.2385000000000002</v>
      </c>
      <c r="G23" s="66">
        <f t="shared" si="1"/>
        <v>12</v>
      </c>
      <c r="H23" s="65">
        <f>VLOOKUP($A23,'Return Data'!$B$7:$R$2700,11,0)</f>
        <v>7.5171999999999999</v>
      </c>
      <c r="I23" s="66">
        <f t="shared" si="2"/>
        <v>11</v>
      </c>
      <c r="J23" s="65">
        <f>VLOOKUP($A23,'Return Data'!$B$7:$R$2700,12,0)</f>
        <v>-10.9206</v>
      </c>
      <c r="K23" s="66">
        <f t="shared" si="3"/>
        <v>17</v>
      </c>
      <c r="L23" s="65">
        <f>VLOOKUP($A23,'Return Data'!$B$7:$R$2700,13,0)</f>
        <v>-7.8036000000000003</v>
      </c>
      <c r="M23" s="66">
        <f t="shared" si="5"/>
        <v>16</v>
      </c>
      <c r="N23" s="65">
        <f>VLOOKUP($A23,'Return Data'!$B$7:$R$2700,17,0)</f>
        <v>-2.1377000000000002</v>
      </c>
      <c r="O23" s="66">
        <f t="shared" si="6"/>
        <v>16</v>
      </c>
      <c r="P23" s="65">
        <f>VLOOKUP($A23,'Return Data'!$B$7:$R$2700,14,0)</f>
        <v>6.8400000000000002E-2</v>
      </c>
      <c r="Q23" s="66">
        <f>RANK(P23,P$8:P$30,0)</f>
        <v>15</v>
      </c>
      <c r="R23" s="65">
        <f>VLOOKUP($A23,'Return Data'!$B$7:$R$2700,16,0)</f>
        <v>5.75</v>
      </c>
      <c r="S23" s="67">
        <f t="shared" si="4"/>
        <v>14</v>
      </c>
    </row>
    <row r="24" spans="1:19" x14ac:dyDescent="0.3">
      <c r="A24" s="82" t="s">
        <v>705</v>
      </c>
      <c r="B24" s="64">
        <f>VLOOKUP($A24,'Return Data'!$B$7:$R$2700,3,0)</f>
        <v>44118</v>
      </c>
      <c r="C24" s="65">
        <f>VLOOKUP($A24,'Return Data'!$B$7:$R$2700,4,0)</f>
        <v>0.1482</v>
      </c>
      <c r="D24" s="65">
        <f>VLOOKUP($A24,'Return Data'!$B$7:$R$2700,9,0)</f>
        <v>-43.537199999999999</v>
      </c>
      <c r="E24" s="66">
        <f t="shared" si="0"/>
        <v>22</v>
      </c>
      <c r="F24" s="65">
        <f>VLOOKUP($A24,'Return Data'!$B$7:$R$2700,10,0)</f>
        <v>-8.3855000000000004</v>
      </c>
      <c r="G24" s="66">
        <f t="shared" si="1"/>
        <v>22</v>
      </c>
      <c r="H24" s="65">
        <f>VLOOKUP($A24,'Return Data'!$B$7:$R$2700,11,0)</f>
        <v>0.40239999999999998</v>
      </c>
      <c r="I24" s="66">
        <f t="shared" si="2"/>
        <v>17</v>
      </c>
      <c r="J24" s="65"/>
      <c r="K24" s="66"/>
      <c r="L24" s="65"/>
      <c r="M24" s="66"/>
      <c r="N24" s="65"/>
      <c r="O24" s="66"/>
      <c r="P24" s="65"/>
      <c r="Q24" s="66"/>
      <c r="R24" s="65">
        <f>VLOOKUP($A24,'Return Data'!$B$7:$R$2700,16,0)</f>
        <v>2.3975</v>
      </c>
      <c r="S24" s="67">
        <f t="shared" si="4"/>
        <v>18</v>
      </c>
    </row>
    <row r="25" spans="1:19" x14ac:dyDescent="0.3">
      <c r="A25" s="82" t="s">
        <v>710</v>
      </c>
      <c r="B25" s="64">
        <f>VLOOKUP($A25,'Return Data'!$B$7:$R$2700,3,0)</f>
        <v>44118</v>
      </c>
      <c r="C25" s="65">
        <f>VLOOKUP($A25,'Return Data'!$B$7:$R$2700,4,0)</f>
        <v>13.899100000000001</v>
      </c>
      <c r="D25" s="65">
        <f>VLOOKUP($A25,'Return Data'!$B$7:$R$2700,9,0)</f>
        <v>8.3642000000000003</v>
      </c>
      <c r="E25" s="66">
        <f t="shared" si="0"/>
        <v>18</v>
      </c>
      <c r="F25" s="65">
        <f>VLOOKUP($A25,'Return Data'!$B$7:$R$2700,10,0)</f>
        <v>1.4151</v>
      </c>
      <c r="G25" s="66">
        <f t="shared" si="1"/>
        <v>20</v>
      </c>
      <c r="H25" s="65">
        <f>VLOOKUP($A25,'Return Data'!$B$7:$R$2700,11,0)</f>
        <v>-0.23089999999999999</v>
      </c>
      <c r="I25" s="66">
        <f t="shared" si="2"/>
        <v>19</v>
      </c>
      <c r="J25" s="65">
        <f>VLOOKUP($A25,'Return Data'!$B$7:$R$2700,12,0)</f>
        <v>-6.9097999999999997</v>
      </c>
      <c r="K25" s="66">
        <f>RANK(J25,J$8:J$30,0)</f>
        <v>14</v>
      </c>
      <c r="L25" s="65">
        <f>VLOOKUP($A25,'Return Data'!$B$7:$R$2700,13,0)</f>
        <v>-4.0317999999999996</v>
      </c>
      <c r="M25" s="66">
        <f>RANK(L25,L$8:L$30,0)</f>
        <v>14</v>
      </c>
      <c r="N25" s="65">
        <f>VLOOKUP($A25,'Return Data'!$B$7:$R$2700,17,0)</f>
        <v>-0.1804</v>
      </c>
      <c r="O25" s="66">
        <f>RANK(N25,N$8:N$30,0)</f>
        <v>15</v>
      </c>
      <c r="P25" s="65">
        <f>VLOOKUP($A25,'Return Data'!$B$7:$R$2700,14,0)</f>
        <v>1.181</v>
      </c>
      <c r="Q25" s="66">
        <f>RANK(P25,P$8:P$30,0)</f>
        <v>14</v>
      </c>
      <c r="R25" s="65">
        <f>VLOOKUP($A25,'Return Data'!$B$7:$R$2700,16,0)</f>
        <v>5.5960000000000001</v>
      </c>
      <c r="S25" s="67">
        <f t="shared" si="4"/>
        <v>15</v>
      </c>
    </row>
    <row r="26" spans="1:19" x14ac:dyDescent="0.3">
      <c r="A26" s="82" t="s">
        <v>716</v>
      </c>
      <c r="B26" s="64">
        <f>VLOOKUP($A26,'Return Data'!$B$7:$R$2700,3,0)</f>
        <v>44118</v>
      </c>
      <c r="C26" s="65">
        <f>VLOOKUP($A26,'Return Data'!$B$7:$R$2700,4,0)</f>
        <v>33.423200000000001</v>
      </c>
      <c r="D26" s="65">
        <f>VLOOKUP($A26,'Return Data'!$B$7:$R$2700,9,0)</f>
        <v>16.7652</v>
      </c>
      <c r="E26" s="66">
        <f t="shared" si="0"/>
        <v>5</v>
      </c>
      <c r="F26" s="65">
        <f>VLOOKUP($A26,'Return Data'!$B$7:$R$2700,10,0)</f>
        <v>9.2411999999999992</v>
      </c>
      <c r="G26" s="66">
        <f t="shared" si="1"/>
        <v>9</v>
      </c>
      <c r="H26" s="65">
        <f>VLOOKUP($A26,'Return Data'!$B$7:$R$2700,11,0)</f>
        <v>11.8856</v>
      </c>
      <c r="I26" s="66">
        <f t="shared" si="2"/>
        <v>3</v>
      </c>
      <c r="J26" s="65">
        <f>VLOOKUP($A26,'Return Data'!$B$7:$R$2700,12,0)</f>
        <v>9.6501999999999999</v>
      </c>
      <c r="K26" s="66">
        <f>RANK(J26,J$8:J$30,0)</f>
        <v>3</v>
      </c>
      <c r="L26" s="65">
        <f>VLOOKUP($A26,'Return Data'!$B$7:$R$2700,13,0)</f>
        <v>8.9669000000000008</v>
      </c>
      <c r="M26" s="66">
        <f>RANK(L26,L$8:L$30,0)</f>
        <v>3</v>
      </c>
      <c r="N26" s="65">
        <f>VLOOKUP($A26,'Return Data'!$B$7:$R$2700,17,0)</f>
        <v>8.1708999999999996</v>
      </c>
      <c r="O26" s="66">
        <f>RANK(N26,N$8:N$30,0)</f>
        <v>5</v>
      </c>
      <c r="P26" s="65">
        <f>VLOOKUP($A26,'Return Data'!$B$7:$R$2700,14,0)</f>
        <v>6.9089999999999998</v>
      </c>
      <c r="Q26" s="66">
        <f>RANK(P26,P$8:P$30,0)</f>
        <v>4</v>
      </c>
      <c r="R26" s="65">
        <f>VLOOKUP($A26,'Return Data'!$B$7:$R$2700,16,0)</f>
        <v>7.7019000000000002</v>
      </c>
      <c r="S26" s="67">
        <f t="shared" si="4"/>
        <v>4</v>
      </c>
    </row>
    <row r="27" spans="1:19" x14ac:dyDescent="0.3">
      <c r="A27" s="82" t="s">
        <v>717</v>
      </c>
      <c r="B27" s="64">
        <f>VLOOKUP($A27,'Return Data'!$B$7:$R$2700,3,0)</f>
        <v>44118</v>
      </c>
      <c r="C27" s="65">
        <f>VLOOKUP($A27,'Return Data'!$B$7:$R$2700,4,0)</f>
        <v>26.139299999999999</v>
      </c>
      <c r="D27" s="65">
        <f>VLOOKUP($A27,'Return Data'!$B$7:$R$2700,9,0)</f>
        <v>4.1285999999999996</v>
      </c>
      <c r="E27" s="66">
        <f t="shared" si="0"/>
        <v>20</v>
      </c>
      <c r="F27" s="65">
        <f>VLOOKUP($A27,'Return Data'!$B$7:$R$2700,10,0)</f>
        <v>2.6017000000000001</v>
      </c>
      <c r="G27" s="66">
        <f t="shared" si="1"/>
        <v>19</v>
      </c>
      <c r="H27" s="65">
        <f>VLOOKUP($A27,'Return Data'!$B$7:$R$2700,11,0)</f>
        <v>5.7215999999999996</v>
      </c>
      <c r="I27" s="66">
        <f t="shared" si="2"/>
        <v>13</v>
      </c>
      <c r="J27" s="65">
        <f>VLOOKUP($A27,'Return Data'!$B$7:$R$2700,12,0)</f>
        <v>5.47</v>
      </c>
      <c r="K27" s="66">
        <f>RANK(J27,J$8:J$30,0)</f>
        <v>10</v>
      </c>
      <c r="L27" s="65">
        <f>VLOOKUP($A27,'Return Data'!$B$7:$R$2700,13,0)</f>
        <v>5.641</v>
      </c>
      <c r="M27" s="66">
        <f>RANK(L27,L$8:L$30,0)</f>
        <v>9</v>
      </c>
      <c r="N27" s="65">
        <f>VLOOKUP($A27,'Return Data'!$B$7:$R$2700,17,0)</f>
        <v>-6.6000000000000003E-2</v>
      </c>
      <c r="O27" s="66">
        <f>RANK(N27,N$8:N$30,0)</f>
        <v>14</v>
      </c>
      <c r="P27" s="65">
        <f>VLOOKUP($A27,'Return Data'!$B$7:$R$2700,14,0)</f>
        <v>1.9431</v>
      </c>
      <c r="Q27" s="66">
        <f>RANK(P27,P$8:P$30,0)</f>
        <v>13</v>
      </c>
      <c r="R27" s="65">
        <f>VLOOKUP($A27,'Return Data'!$B$7:$R$2700,16,0)</f>
        <v>5.4146000000000001</v>
      </c>
      <c r="S27" s="67">
        <f t="shared" si="4"/>
        <v>16</v>
      </c>
    </row>
    <row r="28" spans="1:19" x14ac:dyDescent="0.3">
      <c r="A28" s="82" t="s">
        <v>722</v>
      </c>
      <c r="B28" s="64">
        <f>VLOOKUP($A28,'Return Data'!$B$7:$R$2700,3,0)</f>
        <v>44118</v>
      </c>
      <c r="C28" s="65">
        <f>VLOOKUP($A28,'Return Data'!$B$7:$R$2700,4,0)</f>
        <v>0.14779999999999999</v>
      </c>
      <c r="D28" s="65">
        <f>VLOOKUP($A28,'Return Data'!$B$7:$R$2700,9,0)</f>
        <v>-233.48820000000001</v>
      </c>
      <c r="E28" s="66">
        <f t="shared" si="0"/>
        <v>23</v>
      </c>
      <c r="F28" s="65">
        <f>VLOOKUP($A28,'Return Data'!$B$7:$R$2700,10,0)</f>
        <v>-76.137500000000003</v>
      </c>
      <c r="G28" s="66">
        <f t="shared" si="1"/>
        <v>23</v>
      </c>
      <c r="H28" s="65">
        <f>VLOOKUP($A28,'Return Data'!$B$7:$R$2700,11,0)</f>
        <v>-38.0687</v>
      </c>
      <c r="I28" s="66">
        <f t="shared" si="2"/>
        <v>21</v>
      </c>
      <c r="J28" s="65">
        <f>VLOOKUP($A28,'Return Data'!$B$7:$R$2700,12,0)</f>
        <v>-25.564399999999999</v>
      </c>
      <c r="K28" s="66">
        <f>RANK(J28,J$8:J$30,0)</f>
        <v>18</v>
      </c>
      <c r="L28" s="65"/>
      <c r="M28" s="66"/>
      <c r="N28" s="65"/>
      <c r="O28" s="66"/>
      <c r="P28" s="65"/>
      <c r="Q28" s="66"/>
      <c r="R28" s="65">
        <f>VLOOKUP($A28,'Return Data'!$B$7:$R$2700,16,0)</f>
        <v>-37.818199999999997</v>
      </c>
      <c r="S28" s="67">
        <f t="shared" si="4"/>
        <v>22</v>
      </c>
    </row>
    <row r="29" spans="1:19" x14ac:dyDescent="0.3">
      <c r="A29" s="82" t="s">
        <v>724</v>
      </c>
      <c r="B29" s="64">
        <f>VLOOKUP($A29,'Return Data'!$B$7:$R$2700,3,0)</f>
        <v>44118</v>
      </c>
      <c r="C29" s="65">
        <f>VLOOKUP($A29,'Return Data'!$B$7:$R$2700,4,0)</f>
        <v>0.71830000000000005</v>
      </c>
      <c r="D29" s="65">
        <f>VLOOKUP($A29,'Return Data'!$B$7:$R$2700,9,0)</f>
        <v>8.5283999999999995</v>
      </c>
      <c r="E29" s="66">
        <f t="shared" si="0"/>
        <v>17</v>
      </c>
      <c r="F29" s="65">
        <f>VLOOKUP($A29,'Return Data'!$B$7:$R$2700,10,0)</f>
        <v>8.7499000000000002</v>
      </c>
      <c r="G29" s="66">
        <f t="shared" si="1"/>
        <v>11</v>
      </c>
      <c r="H29" s="65">
        <f>VLOOKUP($A29,'Return Data'!$B$7:$R$2700,11,0)</f>
        <v>-97.713399999999993</v>
      </c>
      <c r="I29" s="66">
        <f t="shared" si="2"/>
        <v>23</v>
      </c>
      <c r="J29" s="65"/>
      <c r="K29" s="66"/>
      <c r="L29" s="65"/>
      <c r="M29" s="66"/>
      <c r="N29" s="65"/>
      <c r="O29" s="66"/>
      <c r="P29" s="65"/>
      <c r="Q29" s="66"/>
      <c r="R29" s="65">
        <f>VLOOKUP($A29,'Return Data'!$B$7:$R$2700,16,0)</f>
        <v>-73.936499999999995</v>
      </c>
      <c r="S29" s="67">
        <f t="shared" si="4"/>
        <v>23</v>
      </c>
    </row>
    <row r="30" spans="1:19" x14ac:dyDescent="0.3">
      <c r="A30" s="82" t="s">
        <v>726</v>
      </c>
      <c r="B30" s="64">
        <f>VLOOKUP($A30,'Return Data'!$B$7:$R$2700,3,0)</f>
        <v>44118</v>
      </c>
      <c r="C30" s="65">
        <f>VLOOKUP($A30,'Return Data'!$B$7:$R$2700,4,0)</f>
        <v>11.1408</v>
      </c>
      <c r="D30" s="65">
        <f>VLOOKUP($A30,'Return Data'!$B$7:$R$2700,9,0)</f>
        <v>17.7729</v>
      </c>
      <c r="E30" s="66">
        <f t="shared" si="0"/>
        <v>4</v>
      </c>
      <c r="F30" s="65">
        <f>VLOOKUP($A30,'Return Data'!$B$7:$R$2700,10,0)</f>
        <v>5.6306000000000003</v>
      </c>
      <c r="G30" s="66">
        <f t="shared" si="1"/>
        <v>14</v>
      </c>
      <c r="H30" s="65">
        <f>VLOOKUP($A30,'Return Data'!$B$7:$R$2700,11,0)</f>
        <v>-9.8388000000000009</v>
      </c>
      <c r="I30" s="66">
        <f t="shared" si="2"/>
        <v>20</v>
      </c>
      <c r="J30" s="65">
        <f>VLOOKUP($A30,'Return Data'!$B$7:$R$2700,12,0)</f>
        <v>-38.777200000000001</v>
      </c>
      <c r="K30" s="66">
        <f>RANK(J30,J$8:J$30,0)</f>
        <v>20</v>
      </c>
      <c r="L30" s="65">
        <f>VLOOKUP($A30,'Return Data'!$B$7:$R$2700,13,0)</f>
        <v>-28.5124</v>
      </c>
      <c r="M30" s="66">
        <f>RANK(L30,L$8:L$30,0)</f>
        <v>18</v>
      </c>
      <c r="N30" s="65">
        <f>VLOOKUP($A30,'Return Data'!$B$7:$R$2700,17,0)</f>
        <v>-16.8645</v>
      </c>
      <c r="O30" s="66">
        <f>RANK(N30,N$8:N$30,0)</f>
        <v>18</v>
      </c>
      <c r="P30" s="65">
        <f>VLOOKUP($A30,'Return Data'!$B$7:$R$2700,14,0)</f>
        <v>-10.342000000000001</v>
      </c>
      <c r="Q30" s="66">
        <f>RANK(P30,P$8:P$30,0)</f>
        <v>17</v>
      </c>
      <c r="R30" s="65">
        <f>VLOOKUP($A30,'Return Data'!$B$7:$R$2700,16,0)</f>
        <v>1.3755999999999999</v>
      </c>
      <c r="S30" s="67">
        <f t="shared" si="4"/>
        <v>19</v>
      </c>
    </row>
    <row r="31" spans="1:19" x14ac:dyDescent="0.3">
      <c r="A31" s="83"/>
      <c r="B31" s="84"/>
      <c r="C31" s="84"/>
      <c r="D31" s="85"/>
      <c r="E31" s="84"/>
      <c r="F31" s="85"/>
      <c r="G31" s="84"/>
      <c r="H31" s="85"/>
      <c r="I31" s="84"/>
      <c r="J31" s="85"/>
      <c r="K31" s="84"/>
      <c r="L31" s="85"/>
      <c r="M31" s="84"/>
      <c r="N31" s="85"/>
      <c r="O31" s="84"/>
      <c r="P31" s="85"/>
      <c r="Q31" s="84"/>
      <c r="R31" s="85"/>
      <c r="S31" s="86"/>
    </row>
    <row r="32" spans="1:19" x14ac:dyDescent="0.3">
      <c r="A32" s="87" t="s">
        <v>27</v>
      </c>
      <c r="B32" s="88"/>
      <c r="C32" s="88"/>
      <c r="D32" s="89">
        <f>AVERAGE(D8:D30)</f>
        <v>-0.28549565217391248</v>
      </c>
      <c r="E32" s="88"/>
      <c r="F32" s="89">
        <f>AVERAGE(F8:F30)</f>
        <v>3.6965217391304326</v>
      </c>
      <c r="G32" s="88"/>
      <c r="H32" s="89">
        <f>AVERAGE(H8:H30)</f>
        <v>-4.0854782608695652</v>
      </c>
      <c r="I32" s="88"/>
      <c r="J32" s="89">
        <f>AVERAGE(J8:J30)</f>
        <v>-4.795919047619047</v>
      </c>
      <c r="K32" s="88"/>
      <c r="L32" s="89">
        <f>AVERAGE(L8:L30)</f>
        <v>-0.39211578947368436</v>
      </c>
      <c r="M32" s="88"/>
      <c r="N32" s="89">
        <f>AVERAGE(N8:N30)</f>
        <v>0.37326315789473696</v>
      </c>
      <c r="O32" s="88"/>
      <c r="P32" s="89">
        <f>AVERAGE(P8:P30)</f>
        <v>1.0853055555555555</v>
      </c>
      <c r="Q32" s="88"/>
      <c r="R32" s="89">
        <f>AVERAGE(R8:R30)</f>
        <v>-1.4716086956521743</v>
      </c>
      <c r="S32" s="90"/>
    </row>
    <row r="33" spans="1:19" x14ac:dyDescent="0.3">
      <c r="A33" s="87" t="s">
        <v>28</v>
      </c>
      <c r="B33" s="88"/>
      <c r="C33" s="88"/>
      <c r="D33" s="89">
        <f>MIN(D8:D30)</f>
        <v>-233.48820000000001</v>
      </c>
      <c r="E33" s="88"/>
      <c r="F33" s="89">
        <f>MIN(F8:F30)</f>
        <v>-76.137500000000003</v>
      </c>
      <c r="G33" s="88"/>
      <c r="H33" s="89">
        <f>MIN(H8:H30)</f>
        <v>-97.713399999999993</v>
      </c>
      <c r="I33" s="88"/>
      <c r="J33" s="89">
        <f>MIN(J8:J30)</f>
        <v>-60.191899999999997</v>
      </c>
      <c r="K33" s="88"/>
      <c r="L33" s="89">
        <f>MIN(L8:L30)</f>
        <v>-43.820900000000002</v>
      </c>
      <c r="M33" s="88"/>
      <c r="N33" s="89">
        <f>MIN(N8:N30)</f>
        <v>-44.651000000000003</v>
      </c>
      <c r="O33" s="88"/>
      <c r="P33" s="89">
        <f>MIN(P8:P30)</f>
        <v>-32.695500000000003</v>
      </c>
      <c r="Q33" s="88"/>
      <c r="R33" s="89">
        <f>MIN(R8:R30)</f>
        <v>-73.936499999999995</v>
      </c>
      <c r="S33" s="90"/>
    </row>
    <row r="34" spans="1:19" ht="15" thickBot="1" x14ac:dyDescent="0.35">
      <c r="A34" s="91" t="s">
        <v>29</v>
      </c>
      <c r="B34" s="92"/>
      <c r="C34" s="92"/>
      <c r="D34" s="93">
        <f>MAX(D8:D30)</f>
        <v>21.9025</v>
      </c>
      <c r="E34" s="92"/>
      <c r="F34" s="93">
        <f>MAX(F8:F30)</f>
        <v>19.495799999999999</v>
      </c>
      <c r="G34" s="92"/>
      <c r="H34" s="93">
        <f>MAX(H8:H30)</f>
        <v>15.6294</v>
      </c>
      <c r="I34" s="92"/>
      <c r="J34" s="93">
        <f>MAX(J8:J30)</f>
        <v>9.9334000000000007</v>
      </c>
      <c r="K34" s="92"/>
      <c r="L34" s="93">
        <f>MAX(L8:L30)</f>
        <v>10.2325</v>
      </c>
      <c r="M34" s="92"/>
      <c r="N34" s="93">
        <f>MAX(N8:N30)</f>
        <v>9.6518999999999995</v>
      </c>
      <c r="O34" s="92"/>
      <c r="P34" s="93">
        <f>MAX(P8:P30)</f>
        <v>8.0882000000000005</v>
      </c>
      <c r="Q34" s="92"/>
      <c r="R34" s="93">
        <f>MAX(R8:R30)</f>
        <v>8.9001999999999999</v>
      </c>
      <c r="S34" s="94"/>
    </row>
    <row r="35" spans="1:19" x14ac:dyDescent="0.3">
      <c r="A35" s="112" t="s">
        <v>434</v>
      </c>
    </row>
    <row r="36" spans="1:19" x14ac:dyDescent="0.3">
      <c r="A36" s="14" t="s">
        <v>340</v>
      </c>
    </row>
  </sheetData>
  <sheetProtection algorithmName="SHA-512" hashValue="5s/CwuZgkG+4hwMqdl7ySXxXzl72u9z9+3Zly3GQM7uZLJLGRoNlWDs8oSVo6hHhi4Jk3fJIjBRn54miMbqYLQ==" saltValue="onMk4gWXTHHIhFg+F2hCC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3F89751B-878C-45F3-BA3B-6DC73C80BA5A}"/>
  </hyperlink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88817B-5FDF-4F98-A671-D532EB27644E}">
  <sheetPr codeName="Sheet57"/>
  <dimension ref="A1:S3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0"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8" t="s">
        <v>347</v>
      </c>
    </row>
    <row r="3" spans="1:19" ht="15" thickBot="1" x14ac:dyDescent="0.35">
      <c r="A3" s="149"/>
    </row>
    <row r="4" spans="1:19" ht="15" thickBot="1" x14ac:dyDescent="0.35"/>
    <row r="5" spans="1:19" x14ac:dyDescent="0.3">
      <c r="A5" s="29" t="s">
        <v>1691</v>
      </c>
      <c r="B5" s="146" t="s">
        <v>8</v>
      </c>
      <c r="C5" s="146" t="s">
        <v>9</v>
      </c>
      <c r="D5" s="152" t="s">
        <v>48</v>
      </c>
      <c r="E5" s="152"/>
      <c r="F5" s="152" t="s">
        <v>1</v>
      </c>
      <c r="G5" s="152"/>
      <c r="H5" s="152" t="s">
        <v>2</v>
      </c>
      <c r="I5" s="152"/>
      <c r="J5" s="152" t="s">
        <v>3</v>
      </c>
      <c r="K5" s="152"/>
      <c r="L5" s="152" t="s">
        <v>4</v>
      </c>
      <c r="M5" s="152"/>
      <c r="N5" s="152" t="s">
        <v>382</v>
      </c>
      <c r="O5" s="152"/>
      <c r="P5" s="152" t="s">
        <v>5</v>
      </c>
      <c r="Q5" s="152"/>
      <c r="R5" s="152" t="s">
        <v>46</v>
      </c>
      <c r="S5" s="155"/>
    </row>
    <row r="6" spans="1:19" x14ac:dyDescent="0.3">
      <c r="A6" s="17" t="s">
        <v>7</v>
      </c>
      <c r="B6" s="147"/>
      <c r="C6" s="147"/>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625</v>
      </c>
      <c r="B8" s="64">
        <f>VLOOKUP($A8,'Return Data'!$B$7:$R$2700,3,0)</f>
        <v>44118</v>
      </c>
      <c r="C8" s="65">
        <f>VLOOKUP($A8,'Return Data'!$B$7:$R$2700,4,0)</f>
        <v>85.026200000000003</v>
      </c>
      <c r="D8" s="65">
        <f>VLOOKUP($A8,'Return Data'!$B$7:$R$2700,9,0)</f>
        <v>15.7468</v>
      </c>
      <c r="E8" s="66">
        <f>RANK(D8,D$8:D$27,0)</f>
        <v>8</v>
      </c>
      <c r="F8" s="65">
        <f>VLOOKUP($A8,'Return Data'!$B$7:$R$2700,10,0)</f>
        <v>6.4977</v>
      </c>
      <c r="G8" s="66">
        <f>RANK(F8,F$8:F$27,0)</f>
        <v>7</v>
      </c>
      <c r="H8" s="65">
        <f>VLOOKUP($A8,'Return Data'!$B$7:$R$2700,11,0)</f>
        <v>16.580400000000001</v>
      </c>
      <c r="I8" s="66">
        <f>RANK(H8,H$8:H$27,0)</f>
        <v>5</v>
      </c>
      <c r="J8" s="65">
        <f>VLOOKUP($A8,'Return Data'!$B$7:$R$2700,12,0)</f>
        <v>13.1281</v>
      </c>
      <c r="K8" s="66">
        <f>RANK(J8,J$8:J$27,0)</f>
        <v>4</v>
      </c>
      <c r="L8" s="65">
        <f>VLOOKUP($A8,'Return Data'!$B$7:$R$2700,13,0)</f>
        <v>11.9223</v>
      </c>
      <c r="M8" s="66">
        <f>RANK(L8,L$8:L$27,0)</f>
        <v>3</v>
      </c>
      <c r="N8" s="65">
        <f>VLOOKUP($A8,'Return Data'!$B$7:$R$2700,17,0)</f>
        <v>11.333299999999999</v>
      </c>
      <c r="O8" s="66">
        <f>RANK(N8,N$8:N$27,0)</f>
        <v>6</v>
      </c>
      <c r="P8" s="65">
        <f>VLOOKUP($A8,'Return Data'!$B$7:$R$2700,14,0)</f>
        <v>9.2067999999999994</v>
      </c>
      <c r="Q8" s="66">
        <f>RANK(P8,P$8:P$27,0)</f>
        <v>2</v>
      </c>
      <c r="R8" s="65">
        <f>VLOOKUP($A8,'Return Data'!$B$7:$R$2700,16,0)</f>
        <v>9.3048999999999999</v>
      </c>
      <c r="S8" s="67">
        <f>RANK(R8,R$8:R$27,0)</f>
        <v>5</v>
      </c>
    </row>
    <row r="9" spans="1:19" x14ac:dyDescent="0.3">
      <c r="A9" s="82" t="s">
        <v>626</v>
      </c>
      <c r="B9" s="64">
        <f>VLOOKUP($A9,'Return Data'!$B$7:$R$2700,3,0)</f>
        <v>44118</v>
      </c>
      <c r="C9" s="65">
        <f>VLOOKUP($A9,'Return Data'!$B$7:$R$2700,4,0)</f>
        <v>13.281599999999999</v>
      </c>
      <c r="D9" s="65">
        <f>VLOOKUP($A9,'Return Data'!$B$7:$R$2700,9,0)</f>
        <v>15.5023</v>
      </c>
      <c r="E9" s="66">
        <f t="shared" ref="E9:E27" si="0">RANK(D9,D$8:D$27,0)</f>
        <v>9</v>
      </c>
      <c r="F9" s="65">
        <f>VLOOKUP($A9,'Return Data'!$B$7:$R$2700,10,0)</f>
        <v>8.1921999999999997</v>
      </c>
      <c r="G9" s="66">
        <f t="shared" ref="G9:G27" si="1">RANK(F9,F$8:F$27,0)</f>
        <v>3</v>
      </c>
      <c r="H9" s="65">
        <f>VLOOKUP($A9,'Return Data'!$B$7:$R$2700,11,0)</f>
        <v>16.910799999999998</v>
      </c>
      <c r="I9" s="66">
        <f t="shared" ref="I9:I27" si="2">RANK(H9,H$8:H$27,0)</f>
        <v>3</v>
      </c>
      <c r="J9" s="65">
        <f>VLOOKUP($A9,'Return Data'!$B$7:$R$2700,12,0)</f>
        <v>13.605499999999999</v>
      </c>
      <c r="K9" s="66">
        <f t="shared" ref="K9:K27" si="3">RANK(J9,J$8:J$27,0)</f>
        <v>2</v>
      </c>
      <c r="L9" s="65">
        <f>VLOOKUP($A9,'Return Data'!$B$7:$R$2700,13,0)</f>
        <v>12.636799999999999</v>
      </c>
      <c r="M9" s="66">
        <f t="shared" ref="M9:M27" si="4">RANK(L9,L$8:L$27,0)</f>
        <v>2</v>
      </c>
      <c r="N9" s="65">
        <f>VLOOKUP($A9,'Return Data'!$B$7:$R$2700,17,0)</f>
        <v>10.0351</v>
      </c>
      <c r="O9" s="66">
        <f t="shared" ref="O9:O26" si="5">RANK(N9,N$8:N$27,0)</f>
        <v>13</v>
      </c>
      <c r="P9" s="65">
        <f>VLOOKUP($A9,'Return Data'!$B$7:$R$2700,14,0)</f>
        <v>9.1507000000000005</v>
      </c>
      <c r="Q9" s="66">
        <f>RANK(P9,P$8:P$27,0)</f>
        <v>3</v>
      </c>
      <c r="R9" s="65">
        <f>VLOOKUP($A9,'Return Data'!$B$7:$R$2700,16,0)</f>
        <v>9.1027000000000005</v>
      </c>
      <c r="S9" s="67">
        <f t="shared" ref="S9:S27" si="6">RANK(R9,R$8:R$27,0)</f>
        <v>8</v>
      </c>
    </row>
    <row r="10" spans="1:19" x14ac:dyDescent="0.3">
      <c r="A10" s="82" t="s">
        <v>629</v>
      </c>
      <c r="B10" s="64">
        <f>VLOOKUP($A10,'Return Data'!$B$7:$R$2700,3,0)</f>
        <v>44118</v>
      </c>
      <c r="C10" s="65">
        <f>VLOOKUP($A10,'Return Data'!$B$7:$R$2700,4,0)</f>
        <v>22.3246</v>
      </c>
      <c r="D10" s="65">
        <f>VLOOKUP($A10,'Return Data'!$B$7:$R$2700,9,0)</f>
        <v>14.6157</v>
      </c>
      <c r="E10" s="66">
        <f t="shared" si="0"/>
        <v>12</v>
      </c>
      <c r="F10" s="65">
        <f>VLOOKUP($A10,'Return Data'!$B$7:$R$2700,10,0)</f>
        <v>6.3079999999999998</v>
      </c>
      <c r="G10" s="66">
        <f t="shared" si="1"/>
        <v>10</v>
      </c>
      <c r="H10" s="65">
        <f>VLOOKUP($A10,'Return Data'!$B$7:$R$2700,11,0)</f>
        <v>14.608700000000001</v>
      </c>
      <c r="I10" s="66">
        <f t="shared" si="2"/>
        <v>13</v>
      </c>
      <c r="J10" s="65">
        <f>VLOOKUP($A10,'Return Data'!$B$7:$R$2700,12,0)</f>
        <v>11.0116</v>
      </c>
      <c r="K10" s="66">
        <f t="shared" si="3"/>
        <v>14</v>
      </c>
      <c r="L10" s="65">
        <f>VLOOKUP($A10,'Return Data'!$B$7:$R$2700,13,0)</f>
        <v>11.106299999999999</v>
      </c>
      <c r="M10" s="66">
        <f t="shared" si="4"/>
        <v>11</v>
      </c>
      <c r="N10" s="65">
        <f>VLOOKUP($A10,'Return Data'!$B$7:$R$2700,17,0)</f>
        <v>6.4603999999999999</v>
      </c>
      <c r="O10" s="66">
        <f t="shared" si="5"/>
        <v>16</v>
      </c>
      <c r="P10" s="65">
        <f>VLOOKUP($A10,'Return Data'!$B$7:$R$2700,14,0)</f>
        <v>5.4222999999999999</v>
      </c>
      <c r="Q10" s="66">
        <f t="shared" ref="Q10:Q24" si="7">RANK(P10,P$8:P$27,0)</f>
        <v>14</v>
      </c>
      <c r="R10" s="65">
        <f>VLOOKUP($A10,'Return Data'!$B$7:$R$2700,16,0)</f>
        <v>7.8189000000000002</v>
      </c>
      <c r="S10" s="67">
        <f t="shared" si="6"/>
        <v>17</v>
      </c>
    </row>
    <row r="11" spans="1:19" x14ac:dyDescent="0.3">
      <c r="A11" s="82" t="s">
        <v>630</v>
      </c>
      <c r="B11" s="64">
        <f>VLOOKUP($A11,'Return Data'!$B$7:$R$2700,3,0)</f>
        <v>44118</v>
      </c>
      <c r="C11" s="65">
        <f>VLOOKUP($A11,'Return Data'!$B$7:$R$2700,4,0)</f>
        <v>17.796099999999999</v>
      </c>
      <c r="D11" s="65">
        <f>VLOOKUP($A11,'Return Data'!$B$7:$R$2700,9,0)</f>
        <v>13.632999999999999</v>
      </c>
      <c r="E11" s="66">
        <f t="shared" si="0"/>
        <v>14</v>
      </c>
      <c r="F11" s="65">
        <f>VLOOKUP($A11,'Return Data'!$B$7:$R$2700,10,0)</f>
        <v>5.2336</v>
      </c>
      <c r="G11" s="66">
        <f t="shared" si="1"/>
        <v>15</v>
      </c>
      <c r="H11" s="65">
        <f>VLOOKUP($A11,'Return Data'!$B$7:$R$2700,11,0)</f>
        <v>13.6013</v>
      </c>
      <c r="I11" s="66">
        <f t="shared" si="2"/>
        <v>14</v>
      </c>
      <c r="J11" s="65">
        <f>VLOOKUP($A11,'Return Data'!$B$7:$R$2700,12,0)</f>
        <v>11.297800000000001</v>
      </c>
      <c r="K11" s="66">
        <f t="shared" si="3"/>
        <v>13</v>
      </c>
      <c r="L11" s="65">
        <f>VLOOKUP($A11,'Return Data'!$B$7:$R$2700,13,0)</f>
        <v>10.4519</v>
      </c>
      <c r="M11" s="66">
        <f t="shared" si="4"/>
        <v>15</v>
      </c>
      <c r="N11" s="65">
        <f>VLOOKUP($A11,'Return Data'!$B$7:$R$2700,17,0)</f>
        <v>10.8293</v>
      </c>
      <c r="O11" s="66">
        <f t="shared" si="5"/>
        <v>7</v>
      </c>
      <c r="P11" s="65">
        <f>VLOOKUP($A11,'Return Data'!$B$7:$R$2700,14,0)</f>
        <v>8.3584999999999994</v>
      </c>
      <c r="Q11" s="66">
        <f t="shared" si="7"/>
        <v>10</v>
      </c>
      <c r="R11" s="65">
        <f>VLOOKUP($A11,'Return Data'!$B$7:$R$2700,16,0)</f>
        <v>9.0010999999999992</v>
      </c>
      <c r="S11" s="67">
        <f t="shared" si="6"/>
        <v>10</v>
      </c>
    </row>
    <row r="12" spans="1:19" x14ac:dyDescent="0.3">
      <c r="A12" s="82" t="s">
        <v>632</v>
      </c>
      <c r="B12" s="64">
        <f>VLOOKUP($A12,'Return Data'!$B$7:$R$2700,3,0)</f>
        <v>44118</v>
      </c>
      <c r="C12" s="65">
        <f>VLOOKUP($A12,'Return Data'!$B$7:$R$2700,4,0)</f>
        <v>12.568300000000001</v>
      </c>
      <c r="D12" s="65">
        <f>VLOOKUP($A12,'Return Data'!$B$7:$R$2700,9,0)</f>
        <v>11.580500000000001</v>
      </c>
      <c r="E12" s="66">
        <f t="shared" si="0"/>
        <v>18</v>
      </c>
      <c r="F12" s="65">
        <f>VLOOKUP($A12,'Return Data'!$B$7:$R$2700,10,0)</f>
        <v>6.4382000000000001</v>
      </c>
      <c r="G12" s="66">
        <f t="shared" si="1"/>
        <v>8</v>
      </c>
      <c r="H12" s="65">
        <f>VLOOKUP($A12,'Return Data'!$B$7:$R$2700,11,0)</f>
        <v>13.3878</v>
      </c>
      <c r="I12" s="66">
        <f t="shared" si="2"/>
        <v>15</v>
      </c>
      <c r="J12" s="65">
        <f>VLOOKUP($A12,'Return Data'!$B$7:$R$2700,12,0)</f>
        <v>10.774699999999999</v>
      </c>
      <c r="K12" s="66">
        <f t="shared" si="3"/>
        <v>15</v>
      </c>
      <c r="L12" s="65">
        <f>VLOOKUP($A12,'Return Data'!$B$7:$R$2700,13,0)</f>
        <v>10.4551</v>
      </c>
      <c r="M12" s="66">
        <f t="shared" si="4"/>
        <v>14</v>
      </c>
      <c r="N12" s="65"/>
      <c r="O12" s="66"/>
      <c r="P12" s="65"/>
      <c r="Q12" s="66"/>
      <c r="R12" s="65">
        <f>VLOOKUP($A12,'Return Data'!$B$7:$R$2700,16,0)</f>
        <v>11.5237</v>
      </c>
      <c r="S12" s="67">
        <f t="shared" si="6"/>
        <v>2</v>
      </c>
    </row>
    <row r="13" spans="1:19" x14ac:dyDescent="0.3">
      <c r="A13" s="82" t="s">
        <v>634</v>
      </c>
      <c r="B13" s="64">
        <f>VLOOKUP($A13,'Return Data'!$B$7:$R$2700,3,0)</f>
        <v>44118</v>
      </c>
      <c r="C13" s="65">
        <f>VLOOKUP($A13,'Return Data'!$B$7:$R$2700,4,0)</f>
        <v>13.509</v>
      </c>
      <c r="D13" s="65">
        <f>VLOOKUP($A13,'Return Data'!$B$7:$R$2700,9,0)</f>
        <v>6.9564000000000004</v>
      </c>
      <c r="E13" s="66">
        <f t="shared" si="0"/>
        <v>19</v>
      </c>
      <c r="F13" s="65">
        <f>VLOOKUP($A13,'Return Data'!$B$7:$R$2700,10,0)</f>
        <v>-23.555700000000002</v>
      </c>
      <c r="G13" s="66">
        <f t="shared" si="1"/>
        <v>20</v>
      </c>
      <c r="H13" s="65">
        <f>VLOOKUP($A13,'Return Data'!$B$7:$R$2700,11,0)</f>
        <v>-0.89029999999999998</v>
      </c>
      <c r="I13" s="66">
        <f t="shared" si="2"/>
        <v>19</v>
      </c>
      <c r="J13" s="65">
        <f>VLOOKUP($A13,'Return Data'!$B$7:$R$2700,12,0)</f>
        <v>1.9389000000000001</v>
      </c>
      <c r="K13" s="66">
        <f t="shared" si="3"/>
        <v>19</v>
      </c>
      <c r="L13" s="65">
        <f>VLOOKUP($A13,'Return Data'!$B$7:$R$2700,13,0)</f>
        <v>3.0485000000000002</v>
      </c>
      <c r="M13" s="66">
        <f t="shared" si="4"/>
        <v>19</v>
      </c>
      <c r="N13" s="65">
        <f>VLOOKUP($A13,'Return Data'!$B$7:$R$2700,17,0)</f>
        <v>-0.82599999999999996</v>
      </c>
      <c r="O13" s="66">
        <f t="shared" si="5"/>
        <v>17</v>
      </c>
      <c r="P13" s="65">
        <f>VLOOKUP($A13,'Return Data'!$B$7:$R$2700,14,0)</f>
        <v>0.43230000000000002</v>
      </c>
      <c r="Q13" s="66">
        <f t="shared" si="7"/>
        <v>15</v>
      </c>
      <c r="R13" s="65">
        <f>VLOOKUP($A13,'Return Data'!$B$7:$R$2700,16,0)</f>
        <v>5.0834999999999999</v>
      </c>
      <c r="S13" s="67">
        <f t="shared" si="6"/>
        <v>19</v>
      </c>
    </row>
    <row r="14" spans="1:19" x14ac:dyDescent="0.3">
      <c r="A14" s="82" t="s">
        <v>637</v>
      </c>
      <c r="B14" s="64">
        <f>VLOOKUP($A14,'Return Data'!$B$7:$R$2700,3,0)</f>
        <v>44118</v>
      </c>
      <c r="C14" s="65">
        <f>VLOOKUP($A14,'Return Data'!$B$7:$R$2700,4,0)</f>
        <v>79.638400000000004</v>
      </c>
      <c r="D14" s="65">
        <f>VLOOKUP($A14,'Return Data'!$B$7:$R$2700,9,0)</f>
        <v>16.715399999999999</v>
      </c>
      <c r="E14" s="66">
        <f t="shared" si="0"/>
        <v>6</v>
      </c>
      <c r="F14" s="65">
        <f>VLOOKUP($A14,'Return Data'!$B$7:$R$2700,10,0)</f>
        <v>9.0337999999999994</v>
      </c>
      <c r="G14" s="66">
        <f t="shared" si="1"/>
        <v>1</v>
      </c>
      <c r="H14" s="65">
        <f>VLOOKUP($A14,'Return Data'!$B$7:$R$2700,11,0)</f>
        <v>13.207599999999999</v>
      </c>
      <c r="I14" s="66">
        <f t="shared" si="2"/>
        <v>16</v>
      </c>
      <c r="J14" s="65">
        <f>VLOOKUP($A14,'Return Data'!$B$7:$R$2700,12,0)</f>
        <v>9.4438999999999993</v>
      </c>
      <c r="K14" s="66">
        <f t="shared" si="3"/>
        <v>18</v>
      </c>
      <c r="L14" s="65">
        <f>VLOOKUP($A14,'Return Data'!$B$7:$R$2700,13,0)</f>
        <v>10.0725</v>
      </c>
      <c r="M14" s="66">
        <f t="shared" si="4"/>
        <v>17</v>
      </c>
      <c r="N14" s="65">
        <f>VLOOKUP($A14,'Return Data'!$B$7:$R$2700,17,0)</f>
        <v>10.6053</v>
      </c>
      <c r="O14" s="66">
        <f t="shared" si="5"/>
        <v>10</v>
      </c>
      <c r="P14" s="65">
        <f>VLOOKUP($A14,'Return Data'!$B$7:$R$2700,14,0)</f>
        <v>8.7911999999999999</v>
      </c>
      <c r="Q14" s="66">
        <f t="shared" si="7"/>
        <v>7</v>
      </c>
      <c r="R14" s="65">
        <f>VLOOKUP($A14,'Return Data'!$B$7:$R$2700,16,0)</f>
        <v>9.6295000000000002</v>
      </c>
      <c r="S14" s="67">
        <f t="shared" si="6"/>
        <v>4</v>
      </c>
    </row>
    <row r="15" spans="1:19" x14ac:dyDescent="0.3">
      <c r="A15" s="82" t="s">
        <v>640</v>
      </c>
      <c r="B15" s="64">
        <f>VLOOKUP($A15,'Return Data'!$B$7:$R$2700,3,0)</f>
        <v>44118</v>
      </c>
      <c r="C15" s="65">
        <f>VLOOKUP($A15,'Return Data'!$B$7:$R$2700,4,0)</f>
        <v>24.734400000000001</v>
      </c>
      <c r="D15" s="65">
        <f>VLOOKUP($A15,'Return Data'!$B$7:$R$2700,9,0)</f>
        <v>16.5581</v>
      </c>
      <c r="E15" s="66">
        <f t="shared" si="0"/>
        <v>7</v>
      </c>
      <c r="F15" s="65">
        <f>VLOOKUP($A15,'Return Data'!$B$7:$R$2700,10,0)</f>
        <v>5.8498000000000001</v>
      </c>
      <c r="G15" s="66">
        <f t="shared" si="1"/>
        <v>13</v>
      </c>
      <c r="H15" s="65">
        <f>VLOOKUP($A15,'Return Data'!$B$7:$R$2700,11,0)</f>
        <v>16.4937</v>
      </c>
      <c r="I15" s="66">
        <f t="shared" si="2"/>
        <v>6</v>
      </c>
      <c r="J15" s="65">
        <f>VLOOKUP($A15,'Return Data'!$B$7:$R$2700,12,0)</f>
        <v>13.3376</v>
      </c>
      <c r="K15" s="66">
        <f t="shared" si="3"/>
        <v>3</v>
      </c>
      <c r="L15" s="65">
        <f>VLOOKUP($A15,'Return Data'!$B$7:$R$2700,13,0)</f>
        <v>11.876200000000001</v>
      </c>
      <c r="M15" s="66">
        <f t="shared" si="4"/>
        <v>4</v>
      </c>
      <c r="N15" s="65">
        <f>VLOOKUP($A15,'Return Data'!$B$7:$R$2700,17,0)</f>
        <v>11.6858</v>
      </c>
      <c r="O15" s="66">
        <f t="shared" si="5"/>
        <v>5</v>
      </c>
      <c r="P15" s="65">
        <f>VLOOKUP($A15,'Return Data'!$B$7:$R$2700,14,0)</f>
        <v>9.1432000000000002</v>
      </c>
      <c r="Q15" s="66">
        <f t="shared" si="7"/>
        <v>4</v>
      </c>
      <c r="R15" s="65">
        <f>VLOOKUP($A15,'Return Data'!$B$7:$R$2700,16,0)</f>
        <v>9.2128999999999994</v>
      </c>
      <c r="S15" s="67">
        <f t="shared" si="6"/>
        <v>6</v>
      </c>
    </row>
    <row r="16" spans="1:19" x14ac:dyDescent="0.3">
      <c r="A16" s="82" t="s">
        <v>642</v>
      </c>
      <c r="B16" s="64">
        <f>VLOOKUP($A16,'Return Data'!$B$7:$R$2700,3,0)</f>
        <v>44118</v>
      </c>
      <c r="C16" s="65">
        <f>VLOOKUP($A16,'Return Data'!$B$7:$R$2700,4,0)</f>
        <v>23.013200000000001</v>
      </c>
      <c r="D16" s="65">
        <f>VLOOKUP($A16,'Return Data'!$B$7:$R$2700,9,0)</f>
        <v>13.432499999999999</v>
      </c>
      <c r="E16" s="66">
        <f t="shared" si="0"/>
        <v>17</v>
      </c>
      <c r="F16" s="65">
        <f>VLOOKUP($A16,'Return Data'!$B$7:$R$2700,10,0)</f>
        <v>5.8730000000000002</v>
      </c>
      <c r="G16" s="66">
        <f t="shared" si="1"/>
        <v>12</v>
      </c>
      <c r="H16" s="65">
        <f>VLOOKUP($A16,'Return Data'!$B$7:$R$2700,11,0)</f>
        <v>14.9657</v>
      </c>
      <c r="I16" s="66">
        <f t="shared" si="2"/>
        <v>11</v>
      </c>
      <c r="J16" s="65">
        <f>VLOOKUP($A16,'Return Data'!$B$7:$R$2700,12,0)</f>
        <v>11.801</v>
      </c>
      <c r="K16" s="66">
        <f t="shared" si="3"/>
        <v>10</v>
      </c>
      <c r="L16" s="65">
        <f>VLOOKUP($A16,'Return Data'!$B$7:$R$2700,13,0)</f>
        <v>11.1861</v>
      </c>
      <c r="M16" s="66">
        <f t="shared" si="4"/>
        <v>10</v>
      </c>
      <c r="N16" s="65">
        <f>VLOOKUP($A16,'Return Data'!$B$7:$R$2700,17,0)</f>
        <v>10.7759</v>
      </c>
      <c r="O16" s="66">
        <f t="shared" si="5"/>
        <v>8</v>
      </c>
      <c r="P16" s="65">
        <f>VLOOKUP($A16,'Return Data'!$B$7:$R$2700,14,0)</f>
        <v>8.8554999999999993</v>
      </c>
      <c r="Q16" s="66">
        <f t="shared" si="7"/>
        <v>6</v>
      </c>
      <c r="R16" s="65">
        <f>VLOOKUP($A16,'Return Data'!$B$7:$R$2700,16,0)</f>
        <v>9.1913</v>
      </c>
      <c r="S16" s="67">
        <f t="shared" si="6"/>
        <v>7</v>
      </c>
    </row>
    <row r="17" spans="1:19" x14ac:dyDescent="0.3">
      <c r="A17" s="82" t="s">
        <v>643</v>
      </c>
      <c r="B17" s="64">
        <f>VLOOKUP($A17,'Return Data'!$B$7:$R$2700,3,0)</f>
        <v>44118</v>
      </c>
      <c r="C17" s="65">
        <f>VLOOKUP($A17,'Return Data'!$B$7:$R$2700,4,0)</f>
        <v>15.0063</v>
      </c>
      <c r="D17" s="65">
        <f>VLOOKUP($A17,'Return Data'!$B$7:$R$2700,9,0)</f>
        <v>17.1844</v>
      </c>
      <c r="E17" s="66">
        <f t="shared" si="0"/>
        <v>2</v>
      </c>
      <c r="F17" s="65">
        <f>VLOOKUP($A17,'Return Data'!$B$7:$R$2700,10,0)</f>
        <v>4.9222999999999999</v>
      </c>
      <c r="G17" s="66">
        <f t="shared" si="1"/>
        <v>17</v>
      </c>
      <c r="H17" s="65">
        <f>VLOOKUP($A17,'Return Data'!$B$7:$R$2700,11,0)</f>
        <v>17.222899999999999</v>
      </c>
      <c r="I17" s="66">
        <f t="shared" si="2"/>
        <v>2</v>
      </c>
      <c r="J17" s="65">
        <f>VLOOKUP($A17,'Return Data'!$B$7:$R$2700,12,0)</f>
        <v>13.0541</v>
      </c>
      <c r="K17" s="66">
        <f t="shared" si="3"/>
        <v>5</v>
      </c>
      <c r="L17" s="65">
        <f>VLOOKUP($A17,'Return Data'!$B$7:$R$2700,13,0)</f>
        <v>11.484</v>
      </c>
      <c r="M17" s="66">
        <f t="shared" si="4"/>
        <v>7</v>
      </c>
      <c r="N17" s="65">
        <f>VLOOKUP($A17,'Return Data'!$B$7:$R$2700,17,0)</f>
        <v>10.6686</v>
      </c>
      <c r="O17" s="66">
        <f t="shared" si="5"/>
        <v>9</v>
      </c>
      <c r="P17" s="65">
        <f>VLOOKUP($A17,'Return Data'!$B$7:$R$2700,14,0)</f>
        <v>8.5892999999999997</v>
      </c>
      <c r="Q17" s="66">
        <f t="shared" si="7"/>
        <v>9</v>
      </c>
      <c r="R17" s="65">
        <f>VLOOKUP($A17,'Return Data'!$B$7:$R$2700,16,0)</f>
        <v>8.9032</v>
      </c>
      <c r="S17" s="67">
        <f t="shared" si="6"/>
        <v>11</v>
      </c>
    </row>
    <row r="18" spans="1:19" x14ac:dyDescent="0.3">
      <c r="A18" s="82" t="s">
        <v>646</v>
      </c>
      <c r="B18" s="64">
        <f>VLOOKUP($A18,'Return Data'!$B$7:$R$2700,3,0)</f>
        <v>44118</v>
      </c>
      <c r="C18" s="65">
        <f>VLOOKUP($A18,'Return Data'!$B$7:$R$2700,4,0)</f>
        <v>2573.5841999999998</v>
      </c>
      <c r="D18" s="65">
        <f>VLOOKUP($A18,'Return Data'!$B$7:$R$2700,9,0)</f>
        <v>14.729799999999999</v>
      </c>
      <c r="E18" s="66">
        <f t="shared" si="0"/>
        <v>11</v>
      </c>
      <c r="F18" s="65">
        <f>VLOOKUP($A18,'Return Data'!$B$7:$R$2700,10,0)</f>
        <v>7.2039999999999997</v>
      </c>
      <c r="G18" s="66">
        <f t="shared" si="1"/>
        <v>5</v>
      </c>
      <c r="H18" s="65">
        <f>VLOOKUP($A18,'Return Data'!$B$7:$R$2700,11,0)</f>
        <v>14.715999999999999</v>
      </c>
      <c r="I18" s="66">
        <f t="shared" si="2"/>
        <v>12</v>
      </c>
      <c r="J18" s="65">
        <f>VLOOKUP($A18,'Return Data'!$B$7:$R$2700,12,0)</f>
        <v>11.517899999999999</v>
      </c>
      <c r="K18" s="66">
        <f t="shared" si="3"/>
        <v>11</v>
      </c>
      <c r="L18" s="65">
        <f>VLOOKUP($A18,'Return Data'!$B$7:$R$2700,13,0)</f>
        <v>11.0014</v>
      </c>
      <c r="M18" s="66">
        <f t="shared" si="4"/>
        <v>12</v>
      </c>
      <c r="N18" s="65">
        <f>VLOOKUP($A18,'Return Data'!$B$7:$R$2700,17,0)</f>
        <v>11.6991</v>
      </c>
      <c r="O18" s="66">
        <f t="shared" si="5"/>
        <v>4</v>
      </c>
      <c r="P18" s="65">
        <f>VLOOKUP($A18,'Return Data'!$B$7:$R$2700,14,0)</f>
        <v>7.75</v>
      </c>
      <c r="Q18" s="66">
        <f t="shared" si="7"/>
        <v>13</v>
      </c>
      <c r="R18" s="65">
        <f>VLOOKUP($A18,'Return Data'!$B$7:$R$2700,16,0)</f>
        <v>8.3547999999999991</v>
      </c>
      <c r="S18" s="67">
        <f t="shared" si="6"/>
        <v>16</v>
      </c>
    </row>
    <row r="19" spans="1:19" x14ac:dyDescent="0.3">
      <c r="A19" s="82" t="s">
        <v>648</v>
      </c>
      <c r="B19" s="64">
        <f>VLOOKUP($A19,'Return Data'!$B$7:$R$2700,3,0)</f>
        <v>44118</v>
      </c>
      <c r="C19" s="65">
        <f>VLOOKUP($A19,'Return Data'!$B$7:$R$2700,4,0)</f>
        <v>2932.1813999999999</v>
      </c>
      <c r="D19" s="65">
        <f>VLOOKUP($A19,'Return Data'!$B$7:$R$2700,9,0)</f>
        <v>13.5776</v>
      </c>
      <c r="E19" s="66">
        <f t="shared" si="0"/>
        <v>15</v>
      </c>
      <c r="F19" s="65">
        <f>VLOOKUP($A19,'Return Data'!$B$7:$R$2700,10,0)</f>
        <v>6.8762999999999996</v>
      </c>
      <c r="G19" s="66">
        <f t="shared" si="1"/>
        <v>6</v>
      </c>
      <c r="H19" s="65">
        <f>VLOOKUP($A19,'Return Data'!$B$7:$R$2700,11,0)</f>
        <v>13.0406</v>
      </c>
      <c r="I19" s="66">
        <f t="shared" si="2"/>
        <v>17</v>
      </c>
      <c r="J19" s="65">
        <f>VLOOKUP($A19,'Return Data'!$B$7:$R$2700,12,0)</f>
        <v>10.591200000000001</v>
      </c>
      <c r="K19" s="66">
        <f t="shared" si="3"/>
        <v>16</v>
      </c>
      <c r="L19" s="65">
        <f>VLOOKUP($A19,'Return Data'!$B$7:$R$2700,13,0)</f>
        <v>10.088699999999999</v>
      </c>
      <c r="M19" s="66">
        <f t="shared" si="4"/>
        <v>16</v>
      </c>
      <c r="N19" s="65">
        <f>VLOOKUP($A19,'Return Data'!$B$7:$R$2700,17,0)</f>
        <v>10.2483</v>
      </c>
      <c r="O19" s="66">
        <f t="shared" si="5"/>
        <v>12</v>
      </c>
      <c r="P19" s="65">
        <f>VLOOKUP($A19,'Return Data'!$B$7:$R$2700,14,0)</f>
        <v>8.9888999999999992</v>
      </c>
      <c r="Q19" s="66">
        <f t="shared" si="7"/>
        <v>5</v>
      </c>
      <c r="R19" s="65">
        <f>VLOOKUP($A19,'Return Data'!$B$7:$R$2700,16,0)</f>
        <v>9.0777999999999999</v>
      </c>
      <c r="S19" s="67">
        <f t="shared" si="6"/>
        <v>9</v>
      </c>
    </row>
    <row r="20" spans="1:19" x14ac:dyDescent="0.3">
      <c r="A20" s="82" t="s">
        <v>649</v>
      </c>
      <c r="B20" s="64">
        <f>VLOOKUP($A20,'Return Data'!$B$7:$R$2700,3,0)</f>
        <v>44118</v>
      </c>
      <c r="C20" s="65">
        <f>VLOOKUP($A20,'Return Data'!$B$7:$R$2700,4,0)</f>
        <v>59.011400000000002</v>
      </c>
      <c r="D20" s="65">
        <f>VLOOKUP($A20,'Return Data'!$B$7:$R$2700,9,0)</f>
        <v>14.3543</v>
      </c>
      <c r="E20" s="66">
        <f t="shared" si="0"/>
        <v>13</v>
      </c>
      <c r="F20" s="65">
        <f>VLOOKUP($A20,'Return Data'!$B$7:$R$2700,10,0)</f>
        <v>2.5529000000000002</v>
      </c>
      <c r="G20" s="66">
        <f t="shared" si="1"/>
        <v>18</v>
      </c>
      <c r="H20" s="65">
        <f>VLOOKUP($A20,'Return Data'!$B$7:$R$2700,11,0)</f>
        <v>19.499600000000001</v>
      </c>
      <c r="I20" s="66">
        <f t="shared" si="2"/>
        <v>1</v>
      </c>
      <c r="J20" s="65">
        <f>VLOOKUP($A20,'Return Data'!$B$7:$R$2700,12,0)</f>
        <v>14.635300000000001</v>
      </c>
      <c r="K20" s="66">
        <f t="shared" si="3"/>
        <v>1</v>
      </c>
      <c r="L20" s="65">
        <f>VLOOKUP($A20,'Return Data'!$B$7:$R$2700,13,0)</f>
        <v>13.5366</v>
      </c>
      <c r="M20" s="66">
        <f t="shared" si="4"/>
        <v>1</v>
      </c>
      <c r="N20" s="65">
        <f>VLOOKUP($A20,'Return Data'!$B$7:$R$2700,17,0)</f>
        <v>14.059200000000001</v>
      </c>
      <c r="O20" s="66">
        <f t="shared" si="5"/>
        <v>1</v>
      </c>
      <c r="P20" s="65">
        <f>VLOOKUP($A20,'Return Data'!$B$7:$R$2700,14,0)</f>
        <v>9.8581000000000003</v>
      </c>
      <c r="Q20" s="66">
        <f t="shared" si="7"/>
        <v>1</v>
      </c>
      <c r="R20" s="65">
        <f>VLOOKUP($A20,'Return Data'!$B$7:$R$2700,16,0)</f>
        <v>8.7637</v>
      </c>
      <c r="S20" s="67">
        <f t="shared" si="6"/>
        <v>12</v>
      </c>
    </row>
    <row r="21" spans="1:19" x14ac:dyDescent="0.3">
      <c r="A21" s="117" t="s">
        <v>1924</v>
      </c>
      <c r="B21" s="64">
        <f>VLOOKUP($A21,'Return Data'!$B$7:$R$2700,3,0)</f>
        <v>44118</v>
      </c>
      <c r="C21" s="65">
        <f>VLOOKUP($A21,'Return Data'!$B$7:$R$2700,4,0)</f>
        <v>45.751199999999997</v>
      </c>
      <c r="D21" s="65">
        <f>VLOOKUP($A21,'Return Data'!$B$7:$R$2700,9,0)</f>
        <v>13.5685</v>
      </c>
      <c r="E21" s="66">
        <f t="shared" si="0"/>
        <v>16</v>
      </c>
      <c r="F21" s="65">
        <f>VLOOKUP($A21,'Return Data'!$B$7:$R$2700,10,0)</f>
        <v>8.4796999999999993</v>
      </c>
      <c r="G21" s="66">
        <f t="shared" si="1"/>
        <v>2</v>
      </c>
      <c r="H21" s="65">
        <f>VLOOKUP($A21,'Return Data'!$B$7:$R$2700,11,0)</f>
        <v>11.3347</v>
      </c>
      <c r="I21" s="66">
        <f t="shared" si="2"/>
        <v>18</v>
      </c>
      <c r="J21" s="65">
        <f>VLOOKUP($A21,'Return Data'!$B$7:$R$2700,12,0)</f>
        <v>10.147399999999999</v>
      </c>
      <c r="K21" s="66">
        <f t="shared" si="3"/>
        <v>17</v>
      </c>
      <c r="L21" s="65">
        <f>VLOOKUP($A21,'Return Data'!$B$7:$R$2700,13,0)</f>
        <v>9.6656999999999993</v>
      </c>
      <c r="M21" s="66">
        <f t="shared" si="4"/>
        <v>18</v>
      </c>
      <c r="N21" s="65">
        <f>VLOOKUP($A21,'Return Data'!$B$7:$R$2700,17,0)</f>
        <v>9.2467000000000006</v>
      </c>
      <c r="O21" s="66">
        <f t="shared" si="5"/>
        <v>14</v>
      </c>
      <c r="P21" s="65">
        <f>VLOOKUP($A21,'Return Data'!$B$7:$R$2700,14,0)</f>
        <v>8.1447000000000003</v>
      </c>
      <c r="Q21" s="66">
        <f t="shared" si="7"/>
        <v>12</v>
      </c>
      <c r="R21" s="65">
        <f>VLOOKUP($A21,'Return Data'!$B$7:$R$2700,16,0)</f>
        <v>8.7094000000000005</v>
      </c>
      <c r="S21" s="67">
        <f t="shared" si="6"/>
        <v>13</v>
      </c>
    </row>
    <row r="22" spans="1:19" x14ac:dyDescent="0.3">
      <c r="A22" s="82" t="s">
        <v>652</v>
      </c>
      <c r="B22" s="64">
        <f>VLOOKUP($A22,'Return Data'!$B$7:$R$2700,3,0)</f>
        <v>44118</v>
      </c>
      <c r="C22" s="65">
        <f>VLOOKUP($A22,'Return Data'!$B$7:$R$2700,4,0)</f>
        <v>35.777099999999997</v>
      </c>
      <c r="D22" s="65">
        <f>VLOOKUP($A22,'Return Data'!$B$7:$R$2700,9,0)</f>
        <v>16.905200000000001</v>
      </c>
      <c r="E22" s="66">
        <f t="shared" si="0"/>
        <v>5</v>
      </c>
      <c r="F22" s="65">
        <f>VLOOKUP($A22,'Return Data'!$B$7:$R$2700,10,0)</f>
        <v>7.3827999999999996</v>
      </c>
      <c r="G22" s="66">
        <f t="shared" si="1"/>
        <v>4</v>
      </c>
      <c r="H22" s="65">
        <f>VLOOKUP($A22,'Return Data'!$B$7:$R$2700,11,0)</f>
        <v>15.121600000000001</v>
      </c>
      <c r="I22" s="66">
        <f t="shared" si="2"/>
        <v>9</v>
      </c>
      <c r="J22" s="65">
        <f>VLOOKUP($A22,'Return Data'!$B$7:$R$2700,12,0)</f>
        <v>11.379899999999999</v>
      </c>
      <c r="K22" s="66">
        <f t="shared" si="3"/>
        <v>12</v>
      </c>
      <c r="L22" s="65">
        <f>VLOOKUP($A22,'Return Data'!$B$7:$R$2700,13,0)</f>
        <v>10.9968</v>
      </c>
      <c r="M22" s="66">
        <f t="shared" si="4"/>
        <v>13</v>
      </c>
      <c r="N22" s="65">
        <f>VLOOKUP($A22,'Return Data'!$B$7:$R$2700,17,0)</f>
        <v>10.267799999999999</v>
      </c>
      <c r="O22" s="66">
        <f t="shared" si="5"/>
        <v>11</v>
      </c>
      <c r="P22" s="65">
        <f>VLOOKUP($A22,'Return Data'!$B$7:$R$2700,14,0)</f>
        <v>8.1593999999999998</v>
      </c>
      <c r="Q22" s="66">
        <f t="shared" si="7"/>
        <v>11</v>
      </c>
      <c r="R22" s="65">
        <f>VLOOKUP($A22,'Return Data'!$B$7:$R$2700,16,0)</f>
        <v>8.3757000000000001</v>
      </c>
      <c r="S22" s="67">
        <f t="shared" si="6"/>
        <v>15</v>
      </c>
    </row>
    <row r="23" spans="1:19" x14ac:dyDescent="0.3">
      <c r="A23" s="82" t="s">
        <v>653</v>
      </c>
      <c r="B23" s="64">
        <f>VLOOKUP($A23,'Return Data'!$B$7:$R$2700,3,0)</f>
        <v>44118</v>
      </c>
      <c r="C23" s="65">
        <f>VLOOKUP($A23,'Return Data'!$B$7:$R$2700,4,0)</f>
        <v>12.0489</v>
      </c>
      <c r="D23" s="65">
        <f>VLOOKUP($A23,'Return Data'!$B$7:$R$2700,9,0)</f>
        <v>17.256</v>
      </c>
      <c r="E23" s="66">
        <f t="shared" si="0"/>
        <v>1</v>
      </c>
      <c r="F23" s="65">
        <f>VLOOKUP($A23,'Return Data'!$B$7:$R$2700,10,0)</f>
        <v>5.2683</v>
      </c>
      <c r="G23" s="66">
        <f t="shared" si="1"/>
        <v>14</v>
      </c>
      <c r="H23" s="65">
        <f>VLOOKUP($A23,'Return Data'!$B$7:$R$2700,11,0)</f>
        <v>15.077299999999999</v>
      </c>
      <c r="I23" s="66">
        <f t="shared" si="2"/>
        <v>10</v>
      </c>
      <c r="J23" s="65">
        <f>VLOOKUP($A23,'Return Data'!$B$7:$R$2700,12,0)</f>
        <v>12.102600000000001</v>
      </c>
      <c r="K23" s="66">
        <f t="shared" si="3"/>
        <v>8</v>
      </c>
      <c r="L23" s="65">
        <f>VLOOKUP($A23,'Return Data'!$B$7:$R$2700,13,0)</f>
        <v>11.293799999999999</v>
      </c>
      <c r="M23" s="66">
        <f t="shared" si="4"/>
        <v>8</v>
      </c>
      <c r="N23" s="65"/>
      <c r="O23" s="66"/>
      <c r="P23" s="65"/>
      <c r="Q23" s="66"/>
      <c r="R23" s="65">
        <f>VLOOKUP($A23,'Return Data'!$B$7:$R$2700,16,0)</f>
        <v>11.5778</v>
      </c>
      <c r="S23" s="67">
        <f t="shared" si="6"/>
        <v>1</v>
      </c>
    </row>
    <row r="24" spans="1:19" x14ac:dyDescent="0.3">
      <c r="A24" s="82" t="s">
        <v>656</v>
      </c>
      <c r="B24" s="64">
        <f>VLOOKUP($A24,'Return Data'!$B$7:$R$2700,3,0)</f>
        <v>44118</v>
      </c>
      <c r="C24" s="65">
        <f>VLOOKUP($A24,'Return Data'!$B$7:$R$2700,4,0)</f>
        <v>31.474299999999999</v>
      </c>
      <c r="D24" s="65">
        <f>VLOOKUP($A24,'Return Data'!$B$7:$R$2700,9,0)</f>
        <v>15.4869</v>
      </c>
      <c r="E24" s="66">
        <f t="shared" si="0"/>
        <v>10</v>
      </c>
      <c r="F24" s="65">
        <f>VLOOKUP($A24,'Return Data'!$B$7:$R$2700,10,0)</f>
        <v>6.3079999999999998</v>
      </c>
      <c r="G24" s="66">
        <f t="shared" si="1"/>
        <v>10</v>
      </c>
      <c r="H24" s="65">
        <f>VLOOKUP($A24,'Return Data'!$B$7:$R$2700,11,0)</f>
        <v>15.2967</v>
      </c>
      <c r="I24" s="66">
        <f t="shared" si="2"/>
        <v>8</v>
      </c>
      <c r="J24" s="65">
        <f>VLOOKUP($A24,'Return Data'!$B$7:$R$2700,12,0)</f>
        <v>12.352499999999999</v>
      </c>
      <c r="K24" s="66">
        <f t="shared" si="3"/>
        <v>7</v>
      </c>
      <c r="L24" s="65">
        <f>VLOOKUP($A24,'Return Data'!$B$7:$R$2700,13,0)</f>
        <v>11.6492</v>
      </c>
      <c r="M24" s="66">
        <f t="shared" si="4"/>
        <v>6</v>
      </c>
      <c r="N24" s="65">
        <f>VLOOKUP($A24,'Return Data'!$B$7:$R$2700,17,0)</f>
        <v>12.3834</v>
      </c>
      <c r="O24" s="66">
        <f t="shared" si="5"/>
        <v>2</v>
      </c>
      <c r="P24" s="65">
        <f>VLOOKUP($A24,'Return Data'!$B$7:$R$2700,14,0)</f>
        <v>8.6623999999999999</v>
      </c>
      <c r="Q24" s="66">
        <f t="shared" si="7"/>
        <v>8</v>
      </c>
      <c r="R24" s="65">
        <f>VLOOKUP($A24,'Return Data'!$B$7:$R$2700,16,0)</f>
        <v>8.6386000000000003</v>
      </c>
      <c r="S24" s="67">
        <f t="shared" si="6"/>
        <v>14</v>
      </c>
    </row>
    <row r="25" spans="1:19" x14ac:dyDescent="0.3">
      <c r="A25" s="82" t="s">
        <v>657</v>
      </c>
      <c r="B25" s="64">
        <f>VLOOKUP($A25,'Return Data'!$B$7:$R$2700,3,0)</f>
        <v>44118</v>
      </c>
      <c r="C25" s="65">
        <f>VLOOKUP($A25,'Return Data'!$B$7:$R$2700,4,0)</f>
        <v>200.18340000000001</v>
      </c>
      <c r="D25" s="65">
        <f>VLOOKUP($A25,'Return Data'!$B$7:$R$2700,9,0)</f>
        <v>0</v>
      </c>
      <c r="E25" s="66">
        <f t="shared" si="0"/>
        <v>20</v>
      </c>
      <c r="F25" s="65">
        <f>VLOOKUP($A25,'Return Data'!$B$7:$R$2700,10,0)</f>
        <v>-11.266500000000001</v>
      </c>
      <c r="G25" s="66">
        <f t="shared" si="1"/>
        <v>19</v>
      </c>
      <c r="H25" s="65">
        <f>VLOOKUP($A25,'Return Data'!$B$7:$R$2700,11,0)</f>
        <v>-30.0624</v>
      </c>
      <c r="I25" s="66">
        <f t="shared" si="2"/>
        <v>20</v>
      </c>
      <c r="J25" s="65">
        <f>VLOOKUP($A25,'Return Data'!$B$7:$R$2700,12,0)</f>
        <v>-20.187899999999999</v>
      </c>
      <c r="K25" s="66">
        <f t="shared" si="3"/>
        <v>20</v>
      </c>
      <c r="L25" s="65">
        <f>VLOOKUP($A25,'Return Data'!$B$7:$R$2700,13,0)</f>
        <v>-15.113300000000001</v>
      </c>
      <c r="M25" s="66">
        <f t="shared" si="4"/>
        <v>20</v>
      </c>
      <c r="N25" s="65"/>
      <c r="O25" s="66"/>
      <c r="P25" s="65"/>
      <c r="Q25" s="66"/>
      <c r="R25" s="65">
        <f>VLOOKUP($A25,'Return Data'!$B$7:$R$2700,16,0)</f>
        <v>-16.011900000000001</v>
      </c>
      <c r="S25" s="67">
        <f t="shared" si="6"/>
        <v>20</v>
      </c>
    </row>
    <row r="26" spans="1:19" x14ac:dyDescent="0.3">
      <c r="A26" s="82" t="s">
        <v>659</v>
      </c>
      <c r="B26" s="64">
        <f>VLOOKUP($A26,'Return Data'!$B$7:$R$2700,3,0)</f>
        <v>44118</v>
      </c>
      <c r="C26" s="65">
        <f>VLOOKUP($A26,'Return Data'!$B$7:$R$2700,4,0)</f>
        <v>11.966799999999999</v>
      </c>
      <c r="D26" s="65">
        <f>VLOOKUP($A26,'Return Data'!$B$7:$R$2700,9,0)</f>
        <v>16.926500000000001</v>
      </c>
      <c r="E26" s="66">
        <f t="shared" si="0"/>
        <v>4</v>
      </c>
      <c r="F26" s="65">
        <f>VLOOKUP($A26,'Return Data'!$B$7:$R$2700,10,0)</f>
        <v>5.1756000000000002</v>
      </c>
      <c r="G26" s="66">
        <f t="shared" si="1"/>
        <v>16</v>
      </c>
      <c r="H26" s="65">
        <f>VLOOKUP($A26,'Return Data'!$B$7:$R$2700,11,0)</f>
        <v>16.114799999999999</v>
      </c>
      <c r="I26" s="66">
        <f t="shared" si="2"/>
        <v>7</v>
      </c>
      <c r="J26" s="65">
        <f>VLOOKUP($A26,'Return Data'!$B$7:$R$2700,12,0)</f>
        <v>11.970700000000001</v>
      </c>
      <c r="K26" s="66">
        <f t="shared" si="3"/>
        <v>9</v>
      </c>
      <c r="L26" s="65">
        <f>VLOOKUP($A26,'Return Data'!$B$7:$R$2700,13,0)</f>
        <v>11.2685</v>
      </c>
      <c r="M26" s="66">
        <f t="shared" si="4"/>
        <v>9</v>
      </c>
      <c r="N26" s="65">
        <f>VLOOKUP($A26,'Return Data'!$B$7:$R$2700,17,0)</f>
        <v>8.2474000000000007</v>
      </c>
      <c r="O26" s="66">
        <f t="shared" si="5"/>
        <v>15</v>
      </c>
      <c r="P26" s="65"/>
      <c r="Q26" s="66"/>
      <c r="R26" s="65">
        <f>VLOOKUP($A26,'Return Data'!$B$7:$R$2700,16,0)</f>
        <v>7.7960000000000003</v>
      </c>
      <c r="S26" s="67">
        <f t="shared" si="6"/>
        <v>18</v>
      </c>
    </row>
    <row r="27" spans="1:19" x14ac:dyDescent="0.3">
      <c r="A27" s="82" t="s">
        <v>661</v>
      </c>
      <c r="B27" s="64">
        <f>VLOOKUP($A27,'Return Data'!$B$7:$R$2700,3,0)</f>
        <v>44118</v>
      </c>
      <c r="C27" s="65">
        <f>VLOOKUP($A27,'Return Data'!$B$7:$R$2700,4,0)</f>
        <v>12.6097</v>
      </c>
      <c r="D27" s="65">
        <f>VLOOKUP($A27,'Return Data'!$B$7:$R$2700,9,0)</f>
        <v>17.093</v>
      </c>
      <c r="E27" s="66">
        <f t="shared" si="0"/>
        <v>3</v>
      </c>
      <c r="F27" s="65">
        <f>VLOOKUP($A27,'Return Data'!$B$7:$R$2700,10,0)</f>
        <v>6.3875000000000002</v>
      </c>
      <c r="G27" s="66">
        <f t="shared" si="1"/>
        <v>9</v>
      </c>
      <c r="H27" s="65">
        <f>VLOOKUP($A27,'Return Data'!$B$7:$R$2700,11,0)</f>
        <v>16.799299999999999</v>
      </c>
      <c r="I27" s="66">
        <f t="shared" si="2"/>
        <v>4</v>
      </c>
      <c r="J27" s="65">
        <f>VLOOKUP($A27,'Return Data'!$B$7:$R$2700,12,0)</f>
        <v>12.6653</v>
      </c>
      <c r="K27" s="66">
        <f t="shared" si="3"/>
        <v>6</v>
      </c>
      <c r="L27" s="65">
        <f>VLOOKUP($A27,'Return Data'!$B$7:$R$2700,13,0)</f>
        <v>11.764799999999999</v>
      </c>
      <c r="M27" s="66">
        <f t="shared" si="4"/>
        <v>5</v>
      </c>
      <c r="N27" s="65">
        <f>VLOOKUP($A27,'Return Data'!$B$7:$R$2700,17,0)</f>
        <v>12.2514</v>
      </c>
      <c r="O27" s="66">
        <f t="shared" ref="O27" si="8">RANK(N27,N$8:N$27,0)</f>
        <v>3</v>
      </c>
      <c r="P27" s="65"/>
      <c r="Q27" s="66"/>
      <c r="R27" s="65">
        <f>VLOOKUP($A27,'Return Data'!$B$7:$R$2700,16,0)</f>
        <v>11.189</v>
      </c>
      <c r="S27" s="67">
        <f t="shared" si="6"/>
        <v>3</v>
      </c>
    </row>
    <row r="28" spans="1:19" x14ac:dyDescent="0.3">
      <c r="A28" s="83"/>
      <c r="B28" s="84"/>
      <c r="C28" s="84"/>
      <c r="D28" s="85"/>
      <c r="E28" s="84"/>
      <c r="F28" s="85"/>
      <c r="G28" s="84"/>
      <c r="H28" s="85"/>
      <c r="I28" s="84"/>
      <c r="J28" s="85"/>
      <c r="K28" s="84"/>
      <c r="L28" s="85"/>
      <c r="M28" s="84"/>
      <c r="N28" s="85"/>
      <c r="O28" s="84"/>
      <c r="P28" s="85"/>
      <c r="Q28" s="84"/>
      <c r="R28" s="85"/>
      <c r="S28" s="86"/>
    </row>
    <row r="29" spans="1:19" x14ac:dyDescent="0.3">
      <c r="A29" s="87" t="s">
        <v>27</v>
      </c>
      <c r="B29" s="88"/>
      <c r="C29" s="88"/>
      <c r="D29" s="89">
        <f>AVERAGE(D8:D27)</f>
        <v>14.091145000000001</v>
      </c>
      <c r="E29" s="88"/>
      <c r="F29" s="89">
        <f>AVERAGE(F8:F27)</f>
        <v>3.958075</v>
      </c>
      <c r="G29" s="88"/>
      <c r="H29" s="89">
        <f>AVERAGE(H8:H27)</f>
        <v>12.151340000000001</v>
      </c>
      <c r="I29" s="88"/>
      <c r="J29" s="89">
        <f>AVERAGE(J8:J27)</f>
        <v>9.8284050000000001</v>
      </c>
      <c r="K29" s="88"/>
      <c r="L29" s="89">
        <f>AVERAGE(L8:L27)</f>
        <v>9.5195949999999989</v>
      </c>
      <c r="M29" s="88"/>
      <c r="N29" s="89">
        <f>AVERAGE(N8:N27)</f>
        <v>9.9982941176470597</v>
      </c>
      <c r="O29" s="88"/>
      <c r="P29" s="89">
        <f>AVERAGE(P8:P27)</f>
        <v>7.967553333333333</v>
      </c>
      <c r="Q29" s="88"/>
      <c r="R29" s="89">
        <f>AVERAGE(R8:R27)</f>
        <v>7.7621299999999991</v>
      </c>
      <c r="S29" s="90"/>
    </row>
    <row r="30" spans="1:19" x14ac:dyDescent="0.3">
      <c r="A30" s="87" t="s">
        <v>28</v>
      </c>
      <c r="B30" s="88"/>
      <c r="C30" s="88"/>
      <c r="D30" s="89">
        <f>MIN(D8:D27)</f>
        <v>0</v>
      </c>
      <c r="E30" s="88"/>
      <c r="F30" s="89">
        <f>MIN(F8:F27)</f>
        <v>-23.555700000000002</v>
      </c>
      <c r="G30" s="88"/>
      <c r="H30" s="89">
        <f>MIN(H8:H27)</f>
        <v>-30.0624</v>
      </c>
      <c r="I30" s="88"/>
      <c r="J30" s="89">
        <f>MIN(J8:J27)</f>
        <v>-20.187899999999999</v>
      </c>
      <c r="K30" s="88"/>
      <c r="L30" s="89">
        <f>MIN(L8:L27)</f>
        <v>-15.113300000000001</v>
      </c>
      <c r="M30" s="88"/>
      <c r="N30" s="89">
        <f>MIN(N8:N27)</f>
        <v>-0.82599999999999996</v>
      </c>
      <c r="O30" s="88"/>
      <c r="P30" s="89">
        <f>MIN(P8:P27)</f>
        <v>0.43230000000000002</v>
      </c>
      <c r="Q30" s="88"/>
      <c r="R30" s="89">
        <f>MIN(R8:R27)</f>
        <v>-16.011900000000001</v>
      </c>
      <c r="S30" s="90"/>
    </row>
    <row r="31" spans="1:19" ht="15" thickBot="1" x14ac:dyDescent="0.35">
      <c r="A31" s="91" t="s">
        <v>29</v>
      </c>
      <c r="B31" s="92"/>
      <c r="C31" s="92"/>
      <c r="D31" s="93">
        <f>MAX(D8:D27)</f>
        <v>17.256</v>
      </c>
      <c r="E31" s="92"/>
      <c r="F31" s="93">
        <f>MAX(F8:F27)</f>
        <v>9.0337999999999994</v>
      </c>
      <c r="G31" s="92"/>
      <c r="H31" s="93">
        <f>MAX(H8:H27)</f>
        <v>19.499600000000001</v>
      </c>
      <c r="I31" s="92"/>
      <c r="J31" s="93">
        <f>MAX(J8:J27)</f>
        <v>14.635300000000001</v>
      </c>
      <c r="K31" s="92"/>
      <c r="L31" s="93">
        <f>MAX(L8:L27)</f>
        <v>13.5366</v>
      </c>
      <c r="M31" s="92"/>
      <c r="N31" s="93">
        <f>MAX(N8:N27)</f>
        <v>14.059200000000001</v>
      </c>
      <c r="O31" s="92"/>
      <c r="P31" s="93">
        <f>MAX(P8:P27)</f>
        <v>9.8581000000000003</v>
      </c>
      <c r="Q31" s="92"/>
      <c r="R31" s="93">
        <f>MAX(R8:R27)</f>
        <v>11.5778</v>
      </c>
      <c r="S31" s="94"/>
    </row>
    <row r="32" spans="1:19" x14ac:dyDescent="0.3">
      <c r="A32" s="112" t="s">
        <v>434</v>
      </c>
    </row>
    <row r="33" spans="1:1" x14ac:dyDescent="0.3">
      <c r="A33" s="14" t="s">
        <v>340</v>
      </c>
    </row>
  </sheetData>
  <sheetProtection algorithmName="SHA-512" hashValue="Bk5qWZFMj8rYMTZWCKt3aBHKqHGftO5lAvNKB5ixH1p4IHaDjRKLov9KOjmvAny31kmpHytuDGvi64jh93qoTg==" saltValue="y6/UQqs7p+YwIel5CaU2g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381A5148-CB5B-46B3-8E45-3B282E280BC5}"/>
  </hyperlink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9C1A46-D711-4621-B608-C5988A2BCBA8}">
  <sheetPr codeName="Sheet58"/>
  <dimension ref="A1:S3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0"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8" t="s">
        <v>347</v>
      </c>
    </row>
    <row r="3" spans="1:19" ht="15" thickBot="1" x14ac:dyDescent="0.35">
      <c r="A3" s="149"/>
    </row>
    <row r="4" spans="1:19" ht="15" thickBot="1" x14ac:dyDescent="0.35"/>
    <row r="5" spans="1:19" x14ac:dyDescent="0.3">
      <c r="A5" s="29" t="s">
        <v>1690</v>
      </c>
      <c r="B5" s="146" t="s">
        <v>8</v>
      </c>
      <c r="C5" s="146" t="s">
        <v>9</v>
      </c>
      <c r="D5" s="152" t="s">
        <v>48</v>
      </c>
      <c r="E5" s="152"/>
      <c r="F5" s="152" t="s">
        <v>1</v>
      </c>
      <c r="G5" s="152"/>
      <c r="H5" s="152" t="s">
        <v>2</v>
      </c>
      <c r="I5" s="152"/>
      <c r="J5" s="152" t="s">
        <v>3</v>
      </c>
      <c r="K5" s="152"/>
      <c r="L5" s="152" t="s">
        <v>4</v>
      </c>
      <c r="M5" s="152"/>
      <c r="N5" s="152" t="s">
        <v>382</v>
      </c>
      <c r="O5" s="152"/>
      <c r="P5" s="152" t="s">
        <v>5</v>
      </c>
      <c r="Q5" s="152"/>
      <c r="R5" s="152" t="s">
        <v>46</v>
      </c>
      <c r="S5" s="155"/>
    </row>
    <row r="6" spans="1:19" x14ac:dyDescent="0.3">
      <c r="A6" s="17" t="s">
        <v>7</v>
      </c>
      <c r="B6" s="147"/>
      <c r="C6" s="147"/>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624</v>
      </c>
      <c r="B8" s="64">
        <f>VLOOKUP($A8,'Return Data'!$B$7:$R$2700,3,0)</f>
        <v>44118</v>
      </c>
      <c r="C8" s="65">
        <f>VLOOKUP($A8,'Return Data'!$B$7:$R$2700,4,0)</f>
        <v>84.273499999999999</v>
      </c>
      <c r="D8" s="65">
        <f>VLOOKUP($A8,'Return Data'!$B$7:$R$2700,9,0)</f>
        <v>15.596</v>
      </c>
      <c r="E8" s="66">
        <f>RANK(D8,D$8:D$27,0)</f>
        <v>8</v>
      </c>
      <c r="F8" s="65">
        <f>VLOOKUP($A8,'Return Data'!$B$7:$R$2700,10,0)</f>
        <v>6.3452000000000002</v>
      </c>
      <c r="G8" s="66">
        <f>RANK(F8,F$8:F$27,0)</f>
        <v>7</v>
      </c>
      <c r="H8" s="65">
        <f>VLOOKUP($A8,'Return Data'!$B$7:$R$2700,11,0)</f>
        <v>16.407399999999999</v>
      </c>
      <c r="I8" s="66">
        <f>RANK(H8,H$8:H$27,0)</f>
        <v>4</v>
      </c>
      <c r="J8" s="65">
        <f>VLOOKUP($A8,'Return Data'!$B$7:$R$2700,12,0)</f>
        <v>12.956899999999999</v>
      </c>
      <c r="K8" s="66">
        <f>RANK(J8,J$8:J$27,0)</f>
        <v>3</v>
      </c>
      <c r="L8" s="65">
        <f>VLOOKUP($A8,'Return Data'!$B$7:$R$2700,13,0)</f>
        <v>11.757899999999999</v>
      </c>
      <c r="M8" s="66">
        <f>RANK(L8,L$8:L$27,0)</f>
        <v>3</v>
      </c>
      <c r="N8" s="65">
        <f>VLOOKUP($A8,'Return Data'!$B$7:$R$2700,17,0)</f>
        <v>11.186999999999999</v>
      </c>
      <c r="O8" s="66">
        <f>RANK(N8,N$8:N$27,0)</f>
        <v>6</v>
      </c>
      <c r="P8" s="65">
        <f>VLOOKUP($A8,'Return Data'!$B$7:$R$2700,14,0)</f>
        <v>9.0649999999999995</v>
      </c>
      <c r="Q8" s="66">
        <f>RANK(P8,P$8:P$27,0)</f>
        <v>2</v>
      </c>
      <c r="R8" s="65">
        <f>VLOOKUP($A8,'Return Data'!$B$7:$R$2700,16,0)</f>
        <v>9.4383999999999997</v>
      </c>
      <c r="S8" s="67">
        <f>RANK(R8,R$8:R$27,0)</f>
        <v>4</v>
      </c>
    </row>
    <row r="9" spans="1:19" x14ac:dyDescent="0.3">
      <c r="A9" s="82" t="s">
        <v>627</v>
      </c>
      <c r="B9" s="64">
        <f>VLOOKUP($A9,'Return Data'!$B$7:$R$2700,3,0)</f>
        <v>44118</v>
      </c>
      <c r="C9" s="65">
        <f>VLOOKUP($A9,'Return Data'!$B$7:$R$2700,4,0)</f>
        <v>12.938499999999999</v>
      </c>
      <c r="D9" s="65">
        <f>VLOOKUP($A9,'Return Data'!$B$7:$R$2700,9,0)</f>
        <v>14.838800000000001</v>
      </c>
      <c r="E9" s="66">
        <f t="shared" ref="E9:E27" si="0">RANK(D9,D$8:D$27,0)</f>
        <v>10</v>
      </c>
      <c r="F9" s="65">
        <f>VLOOKUP($A9,'Return Data'!$B$7:$R$2700,10,0)</f>
        <v>7.5301999999999998</v>
      </c>
      <c r="G9" s="66">
        <f t="shared" ref="G9:G27" si="1">RANK(F9,F$8:F$27,0)</f>
        <v>3</v>
      </c>
      <c r="H9" s="65">
        <f>VLOOKUP($A9,'Return Data'!$B$7:$R$2700,11,0)</f>
        <v>16.145199999999999</v>
      </c>
      <c r="I9" s="66">
        <f t="shared" ref="I9:I27" si="2">RANK(H9,H$8:H$27,0)</f>
        <v>6</v>
      </c>
      <c r="J9" s="65">
        <f>VLOOKUP($A9,'Return Data'!$B$7:$R$2700,12,0)</f>
        <v>12.804399999999999</v>
      </c>
      <c r="K9" s="66">
        <f t="shared" ref="K9:K27" si="3">RANK(J9,J$8:J$27,0)</f>
        <v>4</v>
      </c>
      <c r="L9" s="65">
        <f>VLOOKUP($A9,'Return Data'!$B$7:$R$2700,13,0)</f>
        <v>11.809200000000001</v>
      </c>
      <c r="M9" s="66">
        <f t="shared" ref="M9:M27" si="4">RANK(L9,L$8:L$27,0)</f>
        <v>2</v>
      </c>
      <c r="N9" s="65">
        <f>VLOOKUP($A9,'Return Data'!$B$7:$R$2700,17,0)</f>
        <v>9.2113999999999994</v>
      </c>
      <c r="O9" s="66">
        <f t="shared" ref="O9:O26" si="5">RANK(N9,N$8:N$27,0)</f>
        <v>13</v>
      </c>
      <c r="P9" s="65">
        <f>VLOOKUP($A9,'Return Data'!$B$7:$R$2700,14,0)</f>
        <v>8.2856000000000005</v>
      </c>
      <c r="Q9" s="66">
        <f t="shared" ref="Q9" si="6">RANK(P9,P$8:P$27,0)</f>
        <v>7</v>
      </c>
      <c r="R9" s="65">
        <f>VLOOKUP($A9,'Return Data'!$B$7:$R$2700,16,0)</f>
        <v>8.2295999999999996</v>
      </c>
      <c r="S9" s="67">
        <f t="shared" ref="S9:S27" si="7">RANK(R9,R$8:R$27,0)</f>
        <v>10</v>
      </c>
    </row>
    <row r="10" spans="1:19" x14ac:dyDescent="0.3">
      <c r="A10" s="82" t="s">
        <v>628</v>
      </c>
      <c r="B10" s="64">
        <f>VLOOKUP($A10,'Return Data'!$B$7:$R$2700,3,0)</f>
        <v>44118</v>
      </c>
      <c r="C10" s="65">
        <f>VLOOKUP($A10,'Return Data'!$B$7:$R$2700,4,0)</f>
        <v>21.4284</v>
      </c>
      <c r="D10" s="65">
        <f>VLOOKUP($A10,'Return Data'!$B$7:$R$2700,9,0)</f>
        <v>14.1645</v>
      </c>
      <c r="E10" s="66">
        <f t="shared" si="0"/>
        <v>12</v>
      </c>
      <c r="F10" s="65">
        <f>VLOOKUP($A10,'Return Data'!$B$7:$R$2700,10,0)</f>
        <v>5.6999000000000004</v>
      </c>
      <c r="G10" s="66">
        <f t="shared" si="1"/>
        <v>11</v>
      </c>
      <c r="H10" s="65">
        <f>VLOOKUP($A10,'Return Data'!$B$7:$R$2700,11,0)</f>
        <v>14.064500000000001</v>
      </c>
      <c r="I10" s="66">
        <f t="shared" si="2"/>
        <v>13</v>
      </c>
      <c r="J10" s="65">
        <f>VLOOKUP($A10,'Return Data'!$B$7:$R$2700,12,0)</f>
        <v>10.5367</v>
      </c>
      <c r="K10" s="66">
        <f t="shared" si="3"/>
        <v>13</v>
      </c>
      <c r="L10" s="65">
        <f>VLOOKUP($A10,'Return Data'!$B$7:$R$2700,13,0)</f>
        <v>10.646100000000001</v>
      </c>
      <c r="M10" s="66">
        <f t="shared" si="4"/>
        <v>11</v>
      </c>
      <c r="N10" s="65">
        <f>VLOOKUP($A10,'Return Data'!$B$7:$R$2700,17,0)</f>
        <v>6.0179</v>
      </c>
      <c r="O10" s="66">
        <f t="shared" si="5"/>
        <v>16</v>
      </c>
      <c r="P10" s="65">
        <f>VLOOKUP($A10,'Return Data'!$B$7:$R$2700,14,0)</f>
        <v>4.9722999999999997</v>
      </c>
      <c r="Q10" s="66">
        <f t="shared" ref="Q10:Q24" si="8">RANK(P10,P$8:P$27,0)</f>
        <v>14</v>
      </c>
      <c r="R10" s="65">
        <f>VLOOKUP($A10,'Return Data'!$B$7:$R$2700,16,0)</f>
        <v>6.5913000000000004</v>
      </c>
      <c r="S10" s="67">
        <f t="shared" si="7"/>
        <v>18</v>
      </c>
    </row>
    <row r="11" spans="1:19" x14ac:dyDescent="0.3">
      <c r="A11" s="82" t="s">
        <v>631</v>
      </c>
      <c r="B11" s="64">
        <f>VLOOKUP($A11,'Return Data'!$B$7:$R$2700,3,0)</f>
        <v>44118</v>
      </c>
      <c r="C11" s="65">
        <f>VLOOKUP($A11,'Return Data'!$B$7:$R$2700,4,0)</f>
        <v>17.115300000000001</v>
      </c>
      <c r="D11" s="65">
        <f>VLOOKUP($A11,'Return Data'!$B$7:$R$2700,9,0)</f>
        <v>12.960599999999999</v>
      </c>
      <c r="E11" s="66">
        <f t="shared" si="0"/>
        <v>17</v>
      </c>
      <c r="F11" s="65">
        <f>VLOOKUP($A11,'Return Data'!$B$7:$R$2700,10,0)</f>
        <v>4.5461999999999998</v>
      </c>
      <c r="G11" s="66">
        <f t="shared" si="1"/>
        <v>17</v>
      </c>
      <c r="H11" s="65">
        <f>VLOOKUP($A11,'Return Data'!$B$7:$R$2700,11,0)</f>
        <v>12.862500000000001</v>
      </c>
      <c r="I11" s="66">
        <f t="shared" si="2"/>
        <v>15</v>
      </c>
      <c r="J11" s="65">
        <f>VLOOKUP($A11,'Return Data'!$B$7:$R$2700,12,0)</f>
        <v>10.5571</v>
      </c>
      <c r="K11" s="66">
        <f t="shared" si="3"/>
        <v>12</v>
      </c>
      <c r="L11" s="65">
        <f>VLOOKUP($A11,'Return Data'!$B$7:$R$2700,13,0)</f>
        <v>9.6854999999999993</v>
      </c>
      <c r="M11" s="66">
        <f t="shared" si="4"/>
        <v>16</v>
      </c>
      <c r="N11" s="65">
        <f>VLOOKUP($A11,'Return Data'!$B$7:$R$2700,17,0)</f>
        <v>10.037599999999999</v>
      </c>
      <c r="O11" s="66">
        <f t="shared" si="5"/>
        <v>9</v>
      </c>
      <c r="P11" s="65">
        <f>VLOOKUP($A11,'Return Data'!$B$7:$R$2700,14,0)</f>
        <v>7.5953999999999997</v>
      </c>
      <c r="Q11" s="66">
        <f t="shared" si="8"/>
        <v>11</v>
      </c>
      <c r="R11" s="65">
        <f>VLOOKUP($A11,'Return Data'!$B$7:$R$2700,16,0)</f>
        <v>8.3672000000000004</v>
      </c>
      <c r="S11" s="67">
        <f t="shared" si="7"/>
        <v>8</v>
      </c>
    </row>
    <row r="12" spans="1:19" x14ac:dyDescent="0.3">
      <c r="A12" s="82" t="s">
        <v>633</v>
      </c>
      <c r="B12" s="64">
        <f>VLOOKUP($A12,'Return Data'!$B$7:$R$2700,3,0)</f>
        <v>44118</v>
      </c>
      <c r="C12" s="65">
        <f>VLOOKUP($A12,'Return Data'!$B$7:$R$2700,4,0)</f>
        <v>12.502000000000001</v>
      </c>
      <c r="D12" s="65">
        <f>VLOOKUP($A12,'Return Data'!$B$7:$R$2700,9,0)</f>
        <v>11.354900000000001</v>
      </c>
      <c r="E12" s="66">
        <f t="shared" si="0"/>
        <v>18</v>
      </c>
      <c r="F12" s="65">
        <f>VLOOKUP($A12,'Return Data'!$B$7:$R$2700,10,0)</f>
        <v>6.2011000000000003</v>
      </c>
      <c r="G12" s="66">
        <f t="shared" si="1"/>
        <v>8</v>
      </c>
      <c r="H12" s="65">
        <f>VLOOKUP($A12,'Return Data'!$B$7:$R$2700,11,0)</f>
        <v>13.124000000000001</v>
      </c>
      <c r="I12" s="66">
        <f t="shared" si="2"/>
        <v>14</v>
      </c>
      <c r="J12" s="65">
        <f>VLOOKUP($A12,'Return Data'!$B$7:$R$2700,12,0)</f>
        <v>10.499599999999999</v>
      </c>
      <c r="K12" s="66">
        <f t="shared" si="3"/>
        <v>15</v>
      </c>
      <c r="L12" s="65">
        <f>VLOOKUP($A12,'Return Data'!$B$7:$R$2700,13,0)</f>
        <v>10.173400000000001</v>
      </c>
      <c r="M12" s="66">
        <f t="shared" si="4"/>
        <v>13</v>
      </c>
      <c r="N12" s="65"/>
      <c r="O12" s="66"/>
      <c r="P12" s="65"/>
      <c r="Q12" s="66"/>
      <c r="R12" s="65">
        <f>VLOOKUP($A12,'Return Data'!$B$7:$R$2700,16,0)</f>
        <v>11.242599999999999</v>
      </c>
      <c r="S12" s="67">
        <f t="shared" si="7"/>
        <v>1</v>
      </c>
    </row>
    <row r="13" spans="1:19" x14ac:dyDescent="0.3">
      <c r="A13" s="82" t="s">
        <v>635</v>
      </c>
      <c r="B13" s="64">
        <f>VLOOKUP($A13,'Return Data'!$B$7:$R$2700,3,0)</f>
        <v>44118</v>
      </c>
      <c r="C13" s="65">
        <f>VLOOKUP($A13,'Return Data'!$B$7:$R$2700,4,0)</f>
        <v>13.1203</v>
      </c>
      <c r="D13" s="65">
        <f>VLOOKUP($A13,'Return Data'!$B$7:$R$2700,9,0)</f>
        <v>6.5541999999999998</v>
      </c>
      <c r="E13" s="66">
        <f t="shared" si="0"/>
        <v>19</v>
      </c>
      <c r="F13" s="65">
        <f>VLOOKUP($A13,'Return Data'!$B$7:$R$2700,10,0)</f>
        <v>-23.930800000000001</v>
      </c>
      <c r="G13" s="66">
        <f t="shared" si="1"/>
        <v>20</v>
      </c>
      <c r="H13" s="65">
        <f>VLOOKUP($A13,'Return Data'!$B$7:$R$2700,11,0)</f>
        <v>-1.2858000000000001</v>
      </c>
      <c r="I13" s="66">
        <f t="shared" si="2"/>
        <v>19</v>
      </c>
      <c r="J13" s="65">
        <f>VLOOKUP($A13,'Return Data'!$B$7:$R$2700,12,0)</f>
        <v>1.5323</v>
      </c>
      <c r="K13" s="66">
        <f t="shared" si="3"/>
        <v>19</v>
      </c>
      <c r="L13" s="65">
        <f>VLOOKUP($A13,'Return Data'!$B$7:$R$2700,13,0)</f>
        <v>2.6379000000000001</v>
      </c>
      <c r="M13" s="66">
        <f t="shared" si="4"/>
        <v>19</v>
      </c>
      <c r="N13" s="65">
        <f>VLOOKUP($A13,'Return Data'!$B$7:$R$2700,17,0)</f>
        <v>-1.2903</v>
      </c>
      <c r="O13" s="66">
        <f t="shared" si="5"/>
        <v>17</v>
      </c>
      <c r="P13" s="65">
        <f>VLOOKUP($A13,'Return Data'!$B$7:$R$2700,14,0)</f>
        <v>-0.06</v>
      </c>
      <c r="Q13" s="66">
        <f t="shared" si="8"/>
        <v>15</v>
      </c>
      <c r="R13" s="65">
        <f>VLOOKUP($A13,'Return Data'!$B$7:$R$2700,16,0)</f>
        <v>4.5726000000000004</v>
      </c>
      <c r="S13" s="67">
        <f t="shared" si="7"/>
        <v>19</v>
      </c>
    </row>
    <row r="14" spans="1:19" x14ac:dyDescent="0.3">
      <c r="A14" s="82" t="s">
        <v>636</v>
      </c>
      <c r="B14" s="64">
        <f>VLOOKUP($A14,'Return Data'!$B$7:$R$2700,3,0)</f>
        <v>44118</v>
      </c>
      <c r="C14" s="65">
        <f>VLOOKUP($A14,'Return Data'!$B$7:$R$2700,4,0)</f>
        <v>75.454899999999995</v>
      </c>
      <c r="D14" s="65">
        <f>VLOOKUP($A14,'Return Data'!$B$7:$R$2700,9,0)</f>
        <v>16.147300000000001</v>
      </c>
      <c r="E14" s="66">
        <f t="shared" si="0"/>
        <v>6</v>
      </c>
      <c r="F14" s="65">
        <f>VLOOKUP($A14,'Return Data'!$B$7:$R$2700,10,0)</f>
        <v>8.4600000000000009</v>
      </c>
      <c r="G14" s="66">
        <f t="shared" si="1"/>
        <v>1</v>
      </c>
      <c r="H14" s="65">
        <f>VLOOKUP($A14,'Return Data'!$B$7:$R$2700,11,0)</f>
        <v>12.5938</v>
      </c>
      <c r="I14" s="66">
        <f t="shared" si="2"/>
        <v>17</v>
      </c>
      <c r="J14" s="65">
        <f>VLOOKUP($A14,'Return Data'!$B$7:$R$2700,12,0)</f>
        <v>8.8315000000000001</v>
      </c>
      <c r="K14" s="66">
        <f t="shared" si="3"/>
        <v>18</v>
      </c>
      <c r="L14" s="65">
        <f>VLOOKUP($A14,'Return Data'!$B$7:$R$2700,13,0)</f>
        <v>9.4437999999999995</v>
      </c>
      <c r="M14" s="66">
        <f t="shared" si="4"/>
        <v>17</v>
      </c>
      <c r="N14" s="65">
        <f>VLOOKUP($A14,'Return Data'!$B$7:$R$2700,17,0)</f>
        <v>9.9855999999999998</v>
      </c>
      <c r="O14" s="66">
        <f t="shared" si="5"/>
        <v>10</v>
      </c>
      <c r="P14" s="65">
        <f>VLOOKUP($A14,'Return Data'!$B$7:$R$2700,14,0)</f>
        <v>8.1685999999999996</v>
      </c>
      <c r="Q14" s="66">
        <f t="shared" si="8"/>
        <v>9</v>
      </c>
      <c r="R14" s="65">
        <f>VLOOKUP($A14,'Return Data'!$B$7:$R$2700,16,0)</f>
        <v>9.0503</v>
      </c>
      <c r="S14" s="67">
        <f t="shared" si="7"/>
        <v>6</v>
      </c>
    </row>
    <row r="15" spans="1:19" x14ac:dyDescent="0.3">
      <c r="A15" s="82" t="s">
        <v>639</v>
      </c>
      <c r="B15" s="64">
        <f>VLOOKUP($A15,'Return Data'!$B$7:$R$2700,3,0)</f>
        <v>44118</v>
      </c>
      <c r="C15" s="65">
        <f>VLOOKUP($A15,'Return Data'!$B$7:$R$2700,4,0)</f>
        <v>24.517499999999998</v>
      </c>
      <c r="D15" s="65">
        <f>VLOOKUP($A15,'Return Data'!$B$7:$R$2700,9,0)</f>
        <v>16.247800000000002</v>
      </c>
      <c r="E15" s="66">
        <f t="shared" si="0"/>
        <v>5</v>
      </c>
      <c r="F15" s="65">
        <f>VLOOKUP($A15,'Return Data'!$B$7:$R$2700,10,0)</f>
        <v>5.5376000000000003</v>
      </c>
      <c r="G15" s="66">
        <f t="shared" si="1"/>
        <v>13</v>
      </c>
      <c r="H15" s="65">
        <f>VLOOKUP($A15,'Return Data'!$B$7:$R$2700,11,0)</f>
        <v>16.202200000000001</v>
      </c>
      <c r="I15" s="66">
        <f t="shared" si="2"/>
        <v>5</v>
      </c>
      <c r="J15" s="65">
        <f>VLOOKUP($A15,'Return Data'!$B$7:$R$2700,12,0)</f>
        <v>13.0792</v>
      </c>
      <c r="K15" s="66">
        <f t="shared" si="3"/>
        <v>2</v>
      </c>
      <c r="L15" s="65">
        <f>VLOOKUP($A15,'Return Data'!$B$7:$R$2700,13,0)</f>
        <v>11.638199999999999</v>
      </c>
      <c r="M15" s="66">
        <f t="shared" si="4"/>
        <v>4</v>
      </c>
      <c r="N15" s="65">
        <f>VLOOKUP($A15,'Return Data'!$B$7:$R$2700,17,0)</f>
        <v>11.5131</v>
      </c>
      <c r="O15" s="66">
        <f t="shared" si="5"/>
        <v>4</v>
      </c>
      <c r="P15" s="65">
        <f>VLOOKUP($A15,'Return Data'!$B$7:$R$2700,14,0)</f>
        <v>8.9803999999999995</v>
      </c>
      <c r="Q15" s="66">
        <f t="shared" si="8"/>
        <v>3</v>
      </c>
      <c r="R15" s="65">
        <f>VLOOKUP($A15,'Return Data'!$B$7:$R$2700,16,0)</f>
        <v>9.0958000000000006</v>
      </c>
      <c r="S15" s="67">
        <f t="shared" si="7"/>
        <v>5</v>
      </c>
    </row>
    <row r="16" spans="1:19" x14ac:dyDescent="0.3">
      <c r="A16" s="82" t="s">
        <v>641</v>
      </c>
      <c r="B16" s="64">
        <f>VLOOKUP($A16,'Return Data'!$B$7:$R$2700,3,0)</f>
        <v>44118</v>
      </c>
      <c r="C16" s="65">
        <f>VLOOKUP($A16,'Return Data'!$B$7:$R$2700,4,0)</f>
        <v>22.2438</v>
      </c>
      <c r="D16" s="65">
        <f>VLOOKUP($A16,'Return Data'!$B$7:$R$2700,9,0)</f>
        <v>13.113899999999999</v>
      </c>
      <c r="E16" s="66">
        <f t="shared" si="0"/>
        <v>16</v>
      </c>
      <c r="F16" s="65">
        <f>VLOOKUP($A16,'Return Data'!$B$7:$R$2700,10,0)</f>
        <v>5.5541</v>
      </c>
      <c r="G16" s="66">
        <f t="shared" si="1"/>
        <v>12</v>
      </c>
      <c r="H16" s="65">
        <f>VLOOKUP($A16,'Return Data'!$B$7:$R$2700,11,0)</f>
        <v>14.6297</v>
      </c>
      <c r="I16" s="66">
        <f t="shared" si="2"/>
        <v>9</v>
      </c>
      <c r="J16" s="65">
        <f>VLOOKUP($A16,'Return Data'!$B$7:$R$2700,12,0)</f>
        <v>11.4627</v>
      </c>
      <c r="K16" s="66">
        <f t="shared" si="3"/>
        <v>10</v>
      </c>
      <c r="L16" s="65">
        <f>VLOOKUP($A16,'Return Data'!$B$7:$R$2700,13,0)</f>
        <v>10.841200000000001</v>
      </c>
      <c r="M16" s="66">
        <f t="shared" si="4"/>
        <v>9</v>
      </c>
      <c r="N16" s="65">
        <f>VLOOKUP($A16,'Return Data'!$B$7:$R$2700,17,0)</f>
        <v>10.435</v>
      </c>
      <c r="O16" s="66">
        <f t="shared" si="5"/>
        <v>7</v>
      </c>
      <c r="P16" s="65">
        <f>VLOOKUP($A16,'Return Data'!$B$7:$R$2700,14,0)</f>
        <v>8.5208999999999993</v>
      </c>
      <c r="Q16" s="66">
        <f t="shared" si="8"/>
        <v>5</v>
      </c>
      <c r="R16" s="65">
        <f>VLOOKUP($A16,'Return Data'!$B$7:$R$2700,16,0)</f>
        <v>7.4104000000000001</v>
      </c>
      <c r="S16" s="67">
        <f t="shared" si="7"/>
        <v>14</v>
      </c>
    </row>
    <row r="17" spans="1:19" x14ac:dyDescent="0.3">
      <c r="A17" s="82" t="s">
        <v>644</v>
      </c>
      <c r="B17" s="64">
        <f>VLOOKUP($A17,'Return Data'!$B$7:$R$2700,3,0)</f>
        <v>44118</v>
      </c>
      <c r="C17" s="65">
        <f>VLOOKUP($A17,'Return Data'!$B$7:$R$2700,4,0)</f>
        <v>14.7867</v>
      </c>
      <c r="D17" s="65">
        <f>VLOOKUP($A17,'Return Data'!$B$7:$R$2700,9,0)</f>
        <v>16.867899999999999</v>
      </c>
      <c r="E17" s="66">
        <f t="shared" si="0"/>
        <v>1</v>
      </c>
      <c r="F17" s="65">
        <f>VLOOKUP($A17,'Return Data'!$B$7:$R$2700,10,0)</f>
        <v>4.6087999999999996</v>
      </c>
      <c r="G17" s="66">
        <f t="shared" si="1"/>
        <v>16</v>
      </c>
      <c r="H17" s="65">
        <f>VLOOKUP($A17,'Return Data'!$B$7:$R$2700,11,0)</f>
        <v>16.886600000000001</v>
      </c>
      <c r="I17" s="66">
        <f t="shared" si="2"/>
        <v>2</v>
      </c>
      <c r="J17" s="65">
        <f>VLOOKUP($A17,'Return Data'!$B$7:$R$2700,12,0)</f>
        <v>12.7182</v>
      </c>
      <c r="K17" s="66">
        <f t="shared" si="3"/>
        <v>5</v>
      </c>
      <c r="L17" s="65">
        <f>VLOOKUP($A17,'Return Data'!$B$7:$R$2700,13,0)</f>
        <v>11.144299999999999</v>
      </c>
      <c r="M17" s="66">
        <f t="shared" si="4"/>
        <v>7</v>
      </c>
      <c r="N17" s="65">
        <f>VLOOKUP($A17,'Return Data'!$B$7:$R$2700,17,0)</f>
        <v>10.3278</v>
      </c>
      <c r="O17" s="66">
        <f t="shared" si="5"/>
        <v>8</v>
      </c>
      <c r="P17" s="65">
        <f>VLOOKUP($A17,'Return Data'!$B$7:$R$2700,14,0)</f>
        <v>8.2594999999999992</v>
      </c>
      <c r="Q17" s="66">
        <f t="shared" si="8"/>
        <v>8</v>
      </c>
      <c r="R17" s="65">
        <f>VLOOKUP($A17,'Return Data'!$B$7:$R$2700,16,0)</f>
        <v>8.5663999999999998</v>
      </c>
      <c r="S17" s="67">
        <f t="shared" si="7"/>
        <v>7</v>
      </c>
    </row>
    <row r="18" spans="1:19" x14ac:dyDescent="0.3">
      <c r="A18" s="82" t="s">
        <v>645</v>
      </c>
      <c r="B18" s="64">
        <f>VLOOKUP($A18,'Return Data'!$B$7:$R$2700,3,0)</f>
        <v>44118</v>
      </c>
      <c r="C18" s="65">
        <f>VLOOKUP($A18,'Return Data'!$B$7:$R$2700,4,0)</f>
        <v>2445.5311999999999</v>
      </c>
      <c r="D18" s="65">
        <f>VLOOKUP($A18,'Return Data'!$B$7:$R$2700,9,0)</f>
        <v>14.323</v>
      </c>
      <c r="E18" s="66">
        <f t="shared" si="0"/>
        <v>11</v>
      </c>
      <c r="F18" s="65">
        <f>VLOOKUP($A18,'Return Data'!$B$7:$R$2700,10,0)</f>
        <v>6.7965999999999998</v>
      </c>
      <c r="G18" s="66">
        <f t="shared" si="1"/>
        <v>4</v>
      </c>
      <c r="H18" s="65">
        <f>VLOOKUP($A18,'Return Data'!$B$7:$R$2700,11,0)</f>
        <v>14.2865</v>
      </c>
      <c r="I18" s="66">
        <f t="shared" si="2"/>
        <v>11</v>
      </c>
      <c r="J18" s="65">
        <f>VLOOKUP($A18,'Return Data'!$B$7:$R$2700,12,0)</f>
        <v>11.084300000000001</v>
      </c>
      <c r="K18" s="66">
        <f t="shared" si="3"/>
        <v>11</v>
      </c>
      <c r="L18" s="65">
        <f>VLOOKUP($A18,'Return Data'!$B$7:$R$2700,13,0)</f>
        <v>10.5586</v>
      </c>
      <c r="M18" s="66">
        <f t="shared" si="4"/>
        <v>12</v>
      </c>
      <c r="N18" s="65">
        <f>VLOOKUP($A18,'Return Data'!$B$7:$R$2700,17,0)</f>
        <v>11.2111</v>
      </c>
      <c r="O18" s="66">
        <f t="shared" si="5"/>
        <v>5</v>
      </c>
      <c r="P18" s="65">
        <f>VLOOKUP($A18,'Return Data'!$B$7:$R$2700,14,0)</f>
        <v>7.1755000000000004</v>
      </c>
      <c r="Q18" s="66">
        <f t="shared" si="8"/>
        <v>12</v>
      </c>
      <c r="R18" s="65">
        <f>VLOOKUP($A18,'Return Data'!$B$7:$R$2700,16,0)</f>
        <v>7.0034999999999998</v>
      </c>
      <c r="S18" s="67">
        <f t="shared" si="7"/>
        <v>17</v>
      </c>
    </row>
    <row r="19" spans="1:19" x14ac:dyDescent="0.3">
      <c r="A19" s="82" t="s">
        <v>647</v>
      </c>
      <c r="B19" s="64">
        <f>VLOOKUP($A19,'Return Data'!$B$7:$R$2700,3,0)</f>
        <v>44118</v>
      </c>
      <c r="C19" s="65">
        <f>VLOOKUP($A19,'Return Data'!$B$7:$R$2700,4,0)</f>
        <v>2854.0744</v>
      </c>
      <c r="D19" s="65">
        <f>VLOOKUP($A19,'Return Data'!$B$7:$R$2700,9,0)</f>
        <v>13.2843</v>
      </c>
      <c r="E19" s="66">
        <f t="shared" si="0"/>
        <v>14</v>
      </c>
      <c r="F19" s="65">
        <f>VLOOKUP($A19,'Return Data'!$B$7:$R$2700,10,0)</f>
        <v>6.5812999999999997</v>
      </c>
      <c r="G19" s="66">
        <f t="shared" si="1"/>
        <v>5</v>
      </c>
      <c r="H19" s="65">
        <f>VLOOKUP($A19,'Return Data'!$B$7:$R$2700,11,0)</f>
        <v>12.7316</v>
      </c>
      <c r="I19" s="66">
        <f t="shared" si="2"/>
        <v>16</v>
      </c>
      <c r="J19" s="65">
        <f>VLOOKUP($A19,'Return Data'!$B$7:$R$2700,12,0)</f>
        <v>10.2781</v>
      </c>
      <c r="K19" s="66">
        <f t="shared" si="3"/>
        <v>16</v>
      </c>
      <c r="L19" s="65">
        <f>VLOOKUP($A19,'Return Data'!$B$7:$R$2700,13,0)</f>
        <v>9.7706</v>
      </c>
      <c r="M19" s="66">
        <f t="shared" si="4"/>
        <v>15</v>
      </c>
      <c r="N19" s="65">
        <f>VLOOKUP($A19,'Return Data'!$B$7:$R$2700,17,0)</f>
        <v>9.9393999999999991</v>
      </c>
      <c r="O19" s="66">
        <f t="shared" si="5"/>
        <v>11</v>
      </c>
      <c r="P19" s="65">
        <f>VLOOKUP($A19,'Return Data'!$B$7:$R$2700,14,0)</f>
        <v>8.6763999999999992</v>
      </c>
      <c r="Q19" s="66">
        <f t="shared" si="8"/>
        <v>4</v>
      </c>
      <c r="R19" s="65">
        <f>VLOOKUP($A19,'Return Data'!$B$7:$R$2700,16,0)</f>
        <v>8.3521999999999998</v>
      </c>
      <c r="S19" s="67">
        <f t="shared" si="7"/>
        <v>9</v>
      </c>
    </row>
    <row r="20" spans="1:19" x14ac:dyDescent="0.3">
      <c r="A20" s="82" t="s">
        <v>650</v>
      </c>
      <c r="B20" s="64">
        <f>VLOOKUP($A20,'Return Data'!$B$7:$R$2700,3,0)</f>
        <v>44118</v>
      </c>
      <c r="C20" s="65">
        <f>VLOOKUP($A20,'Return Data'!$B$7:$R$2700,4,0)</f>
        <v>56.297199999999997</v>
      </c>
      <c r="D20" s="65">
        <f>VLOOKUP($A20,'Return Data'!$B$7:$R$2700,9,0)</f>
        <v>14.032400000000001</v>
      </c>
      <c r="E20" s="66">
        <f t="shared" si="0"/>
        <v>13</v>
      </c>
      <c r="F20" s="65">
        <f>VLOOKUP($A20,'Return Data'!$B$7:$R$2700,10,0)</f>
        <v>2.2317</v>
      </c>
      <c r="G20" s="66">
        <f t="shared" si="1"/>
        <v>18</v>
      </c>
      <c r="H20" s="65">
        <f>VLOOKUP($A20,'Return Data'!$B$7:$R$2700,11,0)</f>
        <v>19.148700000000002</v>
      </c>
      <c r="I20" s="66">
        <f t="shared" si="2"/>
        <v>1</v>
      </c>
      <c r="J20" s="65">
        <f>VLOOKUP($A20,'Return Data'!$B$7:$R$2700,12,0)</f>
        <v>14.281000000000001</v>
      </c>
      <c r="K20" s="66">
        <f t="shared" si="3"/>
        <v>1</v>
      </c>
      <c r="L20" s="65">
        <f>VLOOKUP($A20,'Return Data'!$B$7:$R$2700,13,0)</f>
        <v>13.1744</v>
      </c>
      <c r="M20" s="66">
        <f t="shared" si="4"/>
        <v>1</v>
      </c>
      <c r="N20" s="65">
        <f>VLOOKUP($A20,'Return Data'!$B$7:$R$2700,17,0)</f>
        <v>13.6974</v>
      </c>
      <c r="O20" s="66">
        <f t="shared" si="5"/>
        <v>1</v>
      </c>
      <c r="P20" s="65">
        <f>VLOOKUP($A20,'Return Data'!$B$7:$R$2700,14,0)</f>
        <v>9.5291999999999994</v>
      </c>
      <c r="Q20" s="66">
        <f t="shared" si="8"/>
        <v>1</v>
      </c>
      <c r="R20" s="65">
        <f>VLOOKUP($A20,'Return Data'!$B$7:$R$2700,16,0)</f>
        <v>7.6116999999999999</v>
      </c>
      <c r="S20" s="67">
        <f t="shared" si="7"/>
        <v>12</v>
      </c>
    </row>
    <row r="21" spans="1:19" x14ac:dyDescent="0.3">
      <c r="A21" s="116" t="s">
        <v>1923</v>
      </c>
      <c r="B21" s="64">
        <f>VLOOKUP($A21,'Return Data'!$B$7:$R$2700,3,0)</f>
        <v>44118</v>
      </c>
      <c r="C21" s="65">
        <f>VLOOKUP($A21,'Return Data'!$B$7:$R$2700,4,0)</f>
        <v>44.3613</v>
      </c>
      <c r="D21" s="65">
        <f>VLOOKUP($A21,'Return Data'!$B$7:$R$2700,9,0)</f>
        <v>13.1629</v>
      </c>
      <c r="E21" s="66">
        <f t="shared" si="0"/>
        <v>15</v>
      </c>
      <c r="F21" s="65">
        <f>VLOOKUP($A21,'Return Data'!$B$7:$R$2700,10,0)</f>
        <v>8.0713000000000008</v>
      </c>
      <c r="G21" s="66">
        <f t="shared" si="1"/>
        <v>2</v>
      </c>
      <c r="H21" s="65">
        <f>VLOOKUP($A21,'Return Data'!$B$7:$R$2700,11,0)</f>
        <v>10.9124</v>
      </c>
      <c r="I21" s="66">
        <f t="shared" si="2"/>
        <v>18</v>
      </c>
      <c r="J21" s="65">
        <f>VLOOKUP($A21,'Return Data'!$B$7:$R$2700,12,0)</f>
        <v>9.7187000000000001</v>
      </c>
      <c r="K21" s="66">
        <f t="shared" si="3"/>
        <v>17</v>
      </c>
      <c r="L21" s="65">
        <f>VLOOKUP($A21,'Return Data'!$B$7:$R$2700,13,0)</f>
        <v>9.2293000000000003</v>
      </c>
      <c r="M21" s="66">
        <f t="shared" si="4"/>
        <v>18</v>
      </c>
      <c r="N21" s="65">
        <f>VLOOKUP($A21,'Return Data'!$B$7:$R$2700,17,0)</f>
        <v>8.8115000000000006</v>
      </c>
      <c r="O21" s="66">
        <f t="shared" si="5"/>
        <v>14</v>
      </c>
      <c r="P21" s="65">
        <f>VLOOKUP($A21,'Return Data'!$B$7:$R$2700,14,0)</f>
        <v>7.7287999999999997</v>
      </c>
      <c r="Q21" s="66">
        <f t="shared" si="8"/>
        <v>10</v>
      </c>
      <c r="R21" s="65">
        <f>VLOOKUP($A21,'Return Data'!$B$7:$R$2700,16,0)</f>
        <v>7.6951000000000001</v>
      </c>
      <c r="S21" s="67">
        <f t="shared" si="7"/>
        <v>11</v>
      </c>
    </row>
    <row r="22" spans="1:19" x14ac:dyDescent="0.3">
      <c r="A22" s="82" t="s">
        <v>651</v>
      </c>
      <c r="B22" s="64">
        <f>VLOOKUP($A22,'Return Data'!$B$7:$R$2700,3,0)</f>
        <v>44118</v>
      </c>
      <c r="C22" s="65">
        <f>VLOOKUP($A22,'Return Data'!$B$7:$R$2700,4,0)</f>
        <v>33.203200000000002</v>
      </c>
      <c r="D22" s="65">
        <f>VLOOKUP($A22,'Return Data'!$B$7:$R$2700,9,0)</f>
        <v>16.083600000000001</v>
      </c>
      <c r="E22" s="66">
        <f t="shared" si="0"/>
        <v>7</v>
      </c>
      <c r="F22" s="65">
        <f>VLOOKUP($A22,'Return Data'!$B$7:$R$2700,10,0)</f>
        <v>6.5541</v>
      </c>
      <c r="G22" s="66">
        <f t="shared" si="1"/>
        <v>6</v>
      </c>
      <c r="H22" s="65">
        <f>VLOOKUP($A22,'Return Data'!$B$7:$R$2700,11,0)</f>
        <v>14.265000000000001</v>
      </c>
      <c r="I22" s="66">
        <f t="shared" si="2"/>
        <v>12</v>
      </c>
      <c r="J22" s="65">
        <f>VLOOKUP($A22,'Return Data'!$B$7:$R$2700,12,0)</f>
        <v>10.501300000000001</v>
      </c>
      <c r="K22" s="66">
        <f t="shared" si="3"/>
        <v>14</v>
      </c>
      <c r="L22" s="65">
        <f>VLOOKUP($A22,'Return Data'!$B$7:$R$2700,13,0)</f>
        <v>10.0885</v>
      </c>
      <c r="M22" s="66">
        <f t="shared" si="4"/>
        <v>14</v>
      </c>
      <c r="N22" s="65">
        <f>VLOOKUP($A22,'Return Data'!$B$7:$R$2700,17,0)</f>
        <v>9.3078000000000003</v>
      </c>
      <c r="O22" s="66">
        <f t="shared" si="5"/>
        <v>12</v>
      </c>
      <c r="P22" s="65">
        <f>VLOOKUP($A22,'Return Data'!$B$7:$R$2700,14,0)</f>
        <v>7.0807000000000002</v>
      </c>
      <c r="Q22" s="66">
        <f t="shared" si="8"/>
        <v>13</v>
      </c>
      <c r="R22" s="65">
        <f>VLOOKUP($A22,'Return Data'!$B$7:$R$2700,16,0)</f>
        <v>7.0077999999999996</v>
      </c>
      <c r="S22" s="67">
        <f t="shared" si="7"/>
        <v>16</v>
      </c>
    </row>
    <row r="23" spans="1:19" x14ac:dyDescent="0.3">
      <c r="A23" s="82" t="s">
        <v>654</v>
      </c>
      <c r="B23" s="64">
        <f>VLOOKUP($A23,'Return Data'!$B$7:$R$2700,3,0)</f>
        <v>44118</v>
      </c>
      <c r="C23" s="65">
        <f>VLOOKUP($A23,'Return Data'!$B$7:$R$2700,4,0)</f>
        <v>11.9443</v>
      </c>
      <c r="D23" s="65">
        <f>VLOOKUP($A23,'Return Data'!$B$7:$R$2700,9,0)</f>
        <v>16.718</v>
      </c>
      <c r="E23" s="66">
        <f t="shared" si="0"/>
        <v>3</v>
      </c>
      <c r="F23" s="65">
        <f>VLOOKUP($A23,'Return Data'!$B$7:$R$2700,10,0)</f>
        <v>4.7359999999999998</v>
      </c>
      <c r="G23" s="66">
        <f t="shared" si="1"/>
        <v>15</v>
      </c>
      <c r="H23" s="65">
        <f>VLOOKUP($A23,'Return Data'!$B$7:$R$2700,11,0)</f>
        <v>14.520899999999999</v>
      </c>
      <c r="I23" s="66">
        <f t="shared" si="2"/>
        <v>10</v>
      </c>
      <c r="J23" s="65">
        <f>VLOOKUP($A23,'Return Data'!$B$7:$R$2700,12,0)</f>
        <v>11.5448</v>
      </c>
      <c r="K23" s="66">
        <f t="shared" si="3"/>
        <v>9</v>
      </c>
      <c r="L23" s="65">
        <f>VLOOKUP($A23,'Return Data'!$B$7:$R$2700,13,0)</f>
        <v>10.728999999999999</v>
      </c>
      <c r="M23" s="66">
        <f t="shared" si="4"/>
        <v>10</v>
      </c>
      <c r="N23" s="65"/>
      <c r="O23" s="66"/>
      <c r="P23" s="65"/>
      <c r="Q23" s="66"/>
      <c r="R23" s="65">
        <f>VLOOKUP($A23,'Return Data'!$B$7:$R$2700,16,0)</f>
        <v>11.007400000000001</v>
      </c>
      <c r="S23" s="67">
        <f t="shared" si="7"/>
        <v>2</v>
      </c>
    </row>
    <row r="24" spans="1:19" x14ac:dyDescent="0.3">
      <c r="A24" s="82" t="s">
        <v>655</v>
      </c>
      <c r="B24" s="64">
        <f>VLOOKUP($A24,'Return Data'!$B$7:$R$2700,3,0)</f>
        <v>44118</v>
      </c>
      <c r="C24" s="65">
        <f>VLOOKUP($A24,'Return Data'!$B$7:$R$2700,4,0)</f>
        <v>30.776499999999999</v>
      </c>
      <c r="D24" s="65">
        <f>VLOOKUP($A24,'Return Data'!$B$7:$R$2700,9,0)</f>
        <v>15.2506</v>
      </c>
      <c r="E24" s="66">
        <f t="shared" si="0"/>
        <v>9</v>
      </c>
      <c r="F24" s="65">
        <f>VLOOKUP($A24,'Return Data'!$B$7:$R$2700,10,0)</f>
        <v>6.0730000000000004</v>
      </c>
      <c r="G24" s="66">
        <f t="shared" si="1"/>
        <v>10</v>
      </c>
      <c r="H24" s="65">
        <f>VLOOKUP($A24,'Return Data'!$B$7:$R$2700,11,0)</f>
        <v>15.0581</v>
      </c>
      <c r="I24" s="66">
        <f t="shared" si="2"/>
        <v>8</v>
      </c>
      <c r="J24" s="65">
        <f>VLOOKUP($A24,'Return Data'!$B$7:$R$2700,12,0)</f>
        <v>12.1256</v>
      </c>
      <c r="K24" s="66">
        <f t="shared" si="3"/>
        <v>7</v>
      </c>
      <c r="L24" s="65">
        <f>VLOOKUP($A24,'Return Data'!$B$7:$R$2700,13,0)</f>
        <v>11.412000000000001</v>
      </c>
      <c r="M24" s="66">
        <f t="shared" si="4"/>
        <v>6</v>
      </c>
      <c r="N24" s="65">
        <f>VLOOKUP($A24,'Return Data'!$B$7:$R$2700,17,0)</f>
        <v>12.1342</v>
      </c>
      <c r="O24" s="66">
        <f t="shared" si="5"/>
        <v>2</v>
      </c>
      <c r="P24" s="65">
        <f>VLOOKUP($A24,'Return Data'!$B$7:$R$2700,14,0)</f>
        <v>8.2917000000000005</v>
      </c>
      <c r="Q24" s="66">
        <f t="shared" si="8"/>
        <v>6</v>
      </c>
      <c r="R24" s="65">
        <f>VLOOKUP($A24,'Return Data'!$B$7:$R$2700,16,0)</f>
        <v>7.3742000000000001</v>
      </c>
      <c r="S24" s="67">
        <f t="shared" si="7"/>
        <v>15</v>
      </c>
    </row>
    <row r="25" spans="1:19" x14ac:dyDescent="0.3">
      <c r="A25" s="82" t="s">
        <v>658</v>
      </c>
      <c r="B25" s="64">
        <f>VLOOKUP($A25,'Return Data'!$B$7:$R$2700,3,0)</f>
        <v>44118</v>
      </c>
      <c r="C25" s="65">
        <f>VLOOKUP($A25,'Return Data'!$B$7:$R$2700,4,0)</f>
        <v>192.02520000000001</v>
      </c>
      <c r="D25" s="65">
        <f>VLOOKUP($A25,'Return Data'!$B$7:$R$2700,9,0)</f>
        <v>0</v>
      </c>
      <c r="E25" s="66">
        <f t="shared" si="0"/>
        <v>20</v>
      </c>
      <c r="F25" s="65">
        <f>VLOOKUP($A25,'Return Data'!$B$7:$R$2700,10,0)</f>
        <v>-11.266400000000001</v>
      </c>
      <c r="G25" s="66">
        <f t="shared" si="1"/>
        <v>19</v>
      </c>
      <c r="H25" s="65">
        <f>VLOOKUP($A25,'Return Data'!$B$7:$R$2700,11,0)</f>
        <v>-30.0623</v>
      </c>
      <c r="I25" s="66">
        <f t="shared" si="2"/>
        <v>20</v>
      </c>
      <c r="J25" s="65">
        <f>VLOOKUP($A25,'Return Data'!$B$7:$R$2700,12,0)</f>
        <v>-20.187799999999999</v>
      </c>
      <c r="K25" s="66">
        <f t="shared" si="3"/>
        <v>20</v>
      </c>
      <c r="L25" s="65">
        <f>VLOOKUP($A25,'Return Data'!$B$7:$R$2700,13,0)</f>
        <v>-15.113300000000001</v>
      </c>
      <c r="M25" s="66">
        <f t="shared" si="4"/>
        <v>20</v>
      </c>
      <c r="N25" s="65"/>
      <c r="O25" s="66"/>
      <c r="P25" s="65"/>
      <c r="Q25" s="66"/>
      <c r="R25" s="65">
        <f>VLOOKUP($A25,'Return Data'!$B$7:$R$2700,16,0)</f>
        <v>-16.011900000000001</v>
      </c>
      <c r="S25" s="67">
        <f t="shared" si="7"/>
        <v>20</v>
      </c>
    </row>
    <row r="26" spans="1:19" x14ac:dyDescent="0.3">
      <c r="A26" s="82" t="s">
        <v>660</v>
      </c>
      <c r="B26" s="64">
        <f>VLOOKUP($A26,'Return Data'!$B$7:$R$2700,3,0)</f>
        <v>44118</v>
      </c>
      <c r="C26" s="65">
        <f>VLOOKUP($A26,'Return Data'!$B$7:$R$2700,4,0)</f>
        <v>11.8675</v>
      </c>
      <c r="D26" s="65">
        <f>VLOOKUP($A26,'Return Data'!$B$7:$R$2700,9,0)</f>
        <v>16.617000000000001</v>
      </c>
      <c r="E26" s="66">
        <f t="shared" si="0"/>
        <v>4</v>
      </c>
      <c r="F26" s="65">
        <f>VLOOKUP($A26,'Return Data'!$B$7:$R$2700,10,0)</f>
        <v>4.8320999999999996</v>
      </c>
      <c r="G26" s="66">
        <f t="shared" si="1"/>
        <v>14</v>
      </c>
      <c r="H26" s="65">
        <f>VLOOKUP($A26,'Return Data'!$B$7:$R$2700,11,0)</f>
        <v>15.7454</v>
      </c>
      <c r="I26" s="66">
        <f t="shared" si="2"/>
        <v>7</v>
      </c>
      <c r="J26" s="65">
        <f>VLOOKUP($A26,'Return Data'!$B$7:$R$2700,12,0)</f>
        <v>11.6646</v>
      </c>
      <c r="K26" s="66">
        <f t="shared" si="3"/>
        <v>8</v>
      </c>
      <c r="L26" s="65">
        <f>VLOOKUP($A26,'Return Data'!$B$7:$R$2700,13,0)</f>
        <v>10.8969</v>
      </c>
      <c r="M26" s="66">
        <f t="shared" si="4"/>
        <v>8</v>
      </c>
      <c r="N26" s="65">
        <f>VLOOKUP($A26,'Return Data'!$B$7:$R$2700,17,0)</f>
        <v>7.883</v>
      </c>
      <c r="O26" s="66">
        <f t="shared" si="5"/>
        <v>15</v>
      </c>
      <c r="P26" s="65"/>
      <c r="Q26" s="66"/>
      <c r="R26" s="65">
        <f>VLOOKUP($A26,'Return Data'!$B$7:$R$2700,16,0)</f>
        <v>7.4211</v>
      </c>
      <c r="S26" s="67">
        <f t="shared" si="7"/>
        <v>13</v>
      </c>
    </row>
    <row r="27" spans="1:19" x14ac:dyDescent="0.3">
      <c r="A27" s="82" t="s">
        <v>662</v>
      </c>
      <c r="B27" s="64">
        <f>VLOOKUP($A27,'Return Data'!$B$7:$R$2700,3,0)</f>
        <v>44118</v>
      </c>
      <c r="C27" s="65">
        <f>VLOOKUP($A27,'Return Data'!$B$7:$R$2700,4,0)</f>
        <v>12.523300000000001</v>
      </c>
      <c r="D27" s="65">
        <f>VLOOKUP($A27,'Return Data'!$B$7:$R$2700,9,0)</f>
        <v>16.813099999999999</v>
      </c>
      <c r="E27" s="66">
        <f t="shared" si="0"/>
        <v>2</v>
      </c>
      <c r="F27" s="65">
        <f>VLOOKUP($A27,'Return Data'!$B$7:$R$2700,10,0)</f>
        <v>6.1021000000000001</v>
      </c>
      <c r="G27" s="66">
        <f t="shared" si="1"/>
        <v>9</v>
      </c>
      <c r="H27" s="65">
        <f>VLOOKUP($A27,'Return Data'!$B$7:$R$2700,11,0)</f>
        <v>16.504200000000001</v>
      </c>
      <c r="I27" s="66">
        <f t="shared" si="2"/>
        <v>3</v>
      </c>
      <c r="J27" s="65">
        <f>VLOOKUP($A27,'Return Data'!$B$7:$R$2700,12,0)</f>
        <v>12.3726</v>
      </c>
      <c r="K27" s="66">
        <f t="shared" si="3"/>
        <v>6</v>
      </c>
      <c r="L27" s="65">
        <f>VLOOKUP($A27,'Return Data'!$B$7:$R$2700,13,0)</f>
        <v>11.4682</v>
      </c>
      <c r="M27" s="66">
        <f t="shared" si="4"/>
        <v>5</v>
      </c>
      <c r="N27" s="65">
        <f>VLOOKUP($A27,'Return Data'!$B$7:$R$2700,17,0)</f>
        <v>11.902900000000001</v>
      </c>
      <c r="O27" s="66">
        <f t="shared" ref="O27" si="9">RANK(N27,N$8:N$27,0)</f>
        <v>3</v>
      </c>
      <c r="P27" s="65"/>
      <c r="Q27" s="66"/>
      <c r="R27" s="65">
        <f>VLOOKUP($A27,'Return Data'!$B$7:$R$2700,16,0)</f>
        <v>10.8399</v>
      </c>
      <c r="S27" s="67">
        <f t="shared" si="7"/>
        <v>3</v>
      </c>
    </row>
    <row r="28" spans="1:19" x14ac:dyDescent="0.3">
      <c r="A28" s="83"/>
      <c r="B28" s="84"/>
      <c r="C28" s="84"/>
      <c r="D28" s="85"/>
      <c r="E28" s="84"/>
      <c r="F28" s="85"/>
      <c r="G28" s="84"/>
      <c r="H28" s="85"/>
      <c r="I28" s="84"/>
      <c r="J28" s="85"/>
      <c r="K28" s="84"/>
      <c r="L28" s="85"/>
      <c r="M28" s="84"/>
      <c r="N28" s="85"/>
      <c r="O28" s="84"/>
      <c r="P28" s="85"/>
      <c r="Q28" s="84"/>
      <c r="R28" s="85"/>
      <c r="S28" s="86"/>
    </row>
    <row r="29" spans="1:19" x14ac:dyDescent="0.3">
      <c r="A29" s="87" t="s">
        <v>27</v>
      </c>
      <c r="B29" s="88"/>
      <c r="C29" s="88"/>
      <c r="D29" s="89">
        <f>AVERAGE(D8:D27)</f>
        <v>13.70654</v>
      </c>
      <c r="E29" s="88"/>
      <c r="F29" s="89">
        <f>AVERAGE(F8:F27)</f>
        <v>3.5632050000000008</v>
      </c>
      <c r="G29" s="88"/>
      <c r="H29" s="89">
        <f>AVERAGE(H8:H27)</f>
        <v>11.737030000000001</v>
      </c>
      <c r="I29" s="88"/>
      <c r="J29" s="89">
        <f>AVERAGE(J8:J27)</f>
        <v>9.4180899999999994</v>
      </c>
      <c r="K29" s="88"/>
      <c r="L29" s="89">
        <f>AVERAGE(L8:L27)</f>
        <v>9.0995849999999994</v>
      </c>
      <c r="M29" s="88"/>
      <c r="N29" s="89">
        <f>AVERAGE(N8:N27)</f>
        <v>9.5477882352941155</v>
      </c>
      <c r="O29" s="88"/>
      <c r="P29" s="89">
        <f>AVERAGE(P8:P27)</f>
        <v>7.4846666666666684</v>
      </c>
      <c r="Q29" s="88"/>
      <c r="R29" s="89">
        <f>AVERAGE(R8:R27)</f>
        <v>7.0432800000000002</v>
      </c>
      <c r="S29" s="90"/>
    </row>
    <row r="30" spans="1:19" x14ac:dyDescent="0.3">
      <c r="A30" s="87" t="s">
        <v>28</v>
      </c>
      <c r="B30" s="88"/>
      <c r="C30" s="88"/>
      <c r="D30" s="89">
        <f>MIN(D8:D27)</f>
        <v>0</v>
      </c>
      <c r="E30" s="88"/>
      <c r="F30" s="89">
        <f>MIN(F8:F27)</f>
        <v>-23.930800000000001</v>
      </c>
      <c r="G30" s="88"/>
      <c r="H30" s="89">
        <f>MIN(H8:H27)</f>
        <v>-30.0623</v>
      </c>
      <c r="I30" s="88"/>
      <c r="J30" s="89">
        <f>MIN(J8:J27)</f>
        <v>-20.187799999999999</v>
      </c>
      <c r="K30" s="88"/>
      <c r="L30" s="89">
        <f>MIN(L8:L27)</f>
        <v>-15.113300000000001</v>
      </c>
      <c r="M30" s="88"/>
      <c r="N30" s="89">
        <f>MIN(N8:N27)</f>
        <v>-1.2903</v>
      </c>
      <c r="O30" s="88"/>
      <c r="P30" s="89">
        <f>MIN(P8:P27)</f>
        <v>-0.06</v>
      </c>
      <c r="Q30" s="88"/>
      <c r="R30" s="89">
        <f>MIN(R8:R27)</f>
        <v>-16.011900000000001</v>
      </c>
      <c r="S30" s="90"/>
    </row>
    <row r="31" spans="1:19" ht="15" thickBot="1" x14ac:dyDescent="0.35">
      <c r="A31" s="91" t="s">
        <v>29</v>
      </c>
      <c r="B31" s="92"/>
      <c r="C31" s="92"/>
      <c r="D31" s="93">
        <f>MAX(D8:D27)</f>
        <v>16.867899999999999</v>
      </c>
      <c r="E31" s="92"/>
      <c r="F31" s="93">
        <f>MAX(F8:F27)</f>
        <v>8.4600000000000009</v>
      </c>
      <c r="G31" s="92"/>
      <c r="H31" s="93">
        <f>MAX(H8:H27)</f>
        <v>19.148700000000002</v>
      </c>
      <c r="I31" s="92"/>
      <c r="J31" s="93">
        <f>MAX(J8:J27)</f>
        <v>14.281000000000001</v>
      </c>
      <c r="K31" s="92"/>
      <c r="L31" s="93">
        <f>MAX(L8:L27)</f>
        <v>13.1744</v>
      </c>
      <c r="M31" s="92"/>
      <c r="N31" s="93">
        <f>MAX(N8:N27)</f>
        <v>13.6974</v>
      </c>
      <c r="O31" s="92"/>
      <c r="P31" s="93">
        <f>MAX(P8:P27)</f>
        <v>9.5291999999999994</v>
      </c>
      <c r="Q31" s="92"/>
      <c r="R31" s="93">
        <f>MAX(R8:R27)</f>
        <v>11.242599999999999</v>
      </c>
      <c r="S31" s="94"/>
    </row>
    <row r="32" spans="1:19" x14ac:dyDescent="0.3">
      <c r="A32" s="112" t="s">
        <v>434</v>
      </c>
    </row>
    <row r="33" spans="1:1" x14ac:dyDescent="0.3">
      <c r="A33" s="14" t="s">
        <v>340</v>
      </c>
    </row>
  </sheetData>
  <sheetProtection algorithmName="SHA-512" hashValue="sChyoaFbMpDSmAs2SWWylOhJTP2Ieeu5UNGFuWN+4OCkggttnz4l7UiT1jKPRilNFT/jzCyIXRR7sVufj/J64w==" saltValue="yaxLJ7vBqfLlK5/6ZgieL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3D3A0C25-9E2C-41D3-8CE1-1E0E826F1B38}"/>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541061-CE75-46DD-B73E-E6768ACA0893}">
  <sheetPr codeName="Sheet18"/>
  <dimension ref="A1:T4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8" t="s">
        <v>347</v>
      </c>
    </row>
    <row r="3" spans="1:20" ht="15" thickBot="1" x14ac:dyDescent="0.35">
      <c r="A3" s="149"/>
    </row>
    <row r="4" spans="1:20" ht="15" thickBot="1" x14ac:dyDescent="0.35"/>
    <row r="5" spans="1:20" x14ac:dyDescent="0.3">
      <c r="A5" s="29" t="s">
        <v>1649</v>
      </c>
      <c r="B5" s="146" t="s">
        <v>8</v>
      </c>
      <c r="C5" s="146" t="s">
        <v>9</v>
      </c>
      <c r="D5" s="152" t="s">
        <v>1</v>
      </c>
      <c r="E5" s="152"/>
      <c r="F5" s="152" t="s">
        <v>2</v>
      </c>
      <c r="G5" s="152"/>
      <c r="H5" s="152" t="s">
        <v>3</v>
      </c>
      <c r="I5" s="152"/>
      <c r="J5" s="152" t="s">
        <v>4</v>
      </c>
      <c r="K5" s="152"/>
      <c r="L5" s="152" t="s">
        <v>382</v>
      </c>
      <c r="M5" s="152"/>
      <c r="N5" s="152" t="s">
        <v>5</v>
      </c>
      <c r="O5" s="152"/>
      <c r="P5" s="152" t="s">
        <v>6</v>
      </c>
      <c r="Q5" s="152"/>
      <c r="R5" s="150" t="s">
        <v>46</v>
      </c>
      <c r="S5" s="151"/>
      <c r="T5" s="12"/>
    </row>
    <row r="6" spans="1:20" x14ac:dyDescent="0.3">
      <c r="A6" s="17" t="s">
        <v>7</v>
      </c>
      <c r="B6" s="147"/>
      <c r="C6" s="147"/>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973</v>
      </c>
      <c r="B8" s="64">
        <f>VLOOKUP($A8,'Return Data'!$B$7:$R$2700,3,0)</f>
        <v>44118</v>
      </c>
      <c r="C8" s="65">
        <f>VLOOKUP($A8,'Return Data'!$B$7:$R$2700,4,0)</f>
        <v>224.26</v>
      </c>
      <c r="D8" s="65">
        <f>VLOOKUP($A8,'Return Data'!$B$7:$R$2700,10,0)</f>
        <v>11.1408</v>
      </c>
      <c r="E8" s="66">
        <f>RANK(D8,D$8:D$36,0)</f>
        <v>13</v>
      </c>
      <c r="F8" s="65">
        <f>VLOOKUP($A8,'Return Data'!$B$7:$R$2700,11,0)</f>
        <v>28.309899999999999</v>
      </c>
      <c r="G8" s="66">
        <f>RANK(F8,F$8:F$36,0)</f>
        <v>12</v>
      </c>
      <c r="H8" s="65">
        <f>VLOOKUP($A8,'Return Data'!$B$7:$R$2700,12,0)</f>
        <v>-5.0308999999999999</v>
      </c>
      <c r="I8" s="66">
        <f>RANK(H8,H$8:H$36,0)</f>
        <v>19</v>
      </c>
      <c r="J8" s="65">
        <f>VLOOKUP($A8,'Return Data'!$B$7:$R$2700,13,0)</f>
        <v>3.4028</v>
      </c>
      <c r="K8" s="66">
        <f>RANK(J8,J$8:J$36,0)</f>
        <v>17</v>
      </c>
      <c r="L8" s="65">
        <f>VLOOKUP($A8,'Return Data'!$B$7:$R$2700,17,0)</f>
        <v>4.3956</v>
      </c>
      <c r="M8" s="66">
        <f>RANK(L8,L$8:L$36,0)</f>
        <v>24</v>
      </c>
      <c r="N8" s="65">
        <f>VLOOKUP($A8,'Return Data'!$B$7:$R$2700,14,0)</f>
        <v>1.5215000000000001</v>
      </c>
      <c r="O8" s="66">
        <f>RANK(N8,N$8:N$36,0)</f>
        <v>24</v>
      </c>
      <c r="P8" s="65">
        <f>VLOOKUP($A8,'Return Data'!$B$7:$R$2700,15,0)</f>
        <v>6.9085999999999999</v>
      </c>
      <c r="Q8" s="66">
        <f>RANK(P8,P$8:P$36,0)</f>
        <v>16</v>
      </c>
      <c r="R8" s="65">
        <f>VLOOKUP($A8,'Return Data'!$B$7:$R$2700,16,0)</f>
        <v>18.706600000000002</v>
      </c>
      <c r="S8" s="67">
        <f>RANK(R8,R$8:R$36,0)</f>
        <v>5</v>
      </c>
    </row>
    <row r="9" spans="1:20" x14ac:dyDescent="0.3">
      <c r="A9" s="63" t="s">
        <v>976</v>
      </c>
      <c r="B9" s="64">
        <f>VLOOKUP($A9,'Return Data'!$B$7:$R$2700,3,0)</f>
        <v>44118</v>
      </c>
      <c r="C9" s="65">
        <f>VLOOKUP($A9,'Return Data'!$B$7:$R$2700,4,0)</f>
        <v>32.270000000000003</v>
      </c>
      <c r="D9" s="65">
        <f>VLOOKUP($A9,'Return Data'!$B$7:$R$2700,10,0)</f>
        <v>10.5137</v>
      </c>
      <c r="E9" s="66">
        <f t="shared" ref="E9:E36" si="0">RANK(D9,D$8:D$36,0)</f>
        <v>19</v>
      </c>
      <c r="F9" s="65">
        <f>VLOOKUP($A9,'Return Data'!$B$7:$R$2700,11,0)</f>
        <v>21.088200000000001</v>
      </c>
      <c r="G9" s="66">
        <f t="shared" ref="G9:G36" si="1">RANK(F9,F$8:F$36,0)</f>
        <v>26</v>
      </c>
      <c r="H9" s="65">
        <f>VLOOKUP($A9,'Return Data'!$B$7:$R$2700,12,0)</f>
        <v>-0.55469999999999997</v>
      </c>
      <c r="I9" s="66">
        <f t="shared" ref="I9:I36" si="2">RANK(H9,H$8:H$36,0)</f>
        <v>5</v>
      </c>
      <c r="J9" s="65">
        <f>VLOOKUP($A9,'Return Data'!$B$7:$R$2700,13,0)</f>
        <v>4.9771999999999998</v>
      </c>
      <c r="K9" s="66">
        <f t="shared" ref="K9:K36" si="3">RANK(J9,J$8:J$36,0)</f>
        <v>12</v>
      </c>
      <c r="L9" s="65">
        <f>VLOOKUP($A9,'Return Data'!$B$7:$R$2700,17,0)</f>
        <v>12.242699999999999</v>
      </c>
      <c r="M9" s="66">
        <f t="shared" ref="M9:M36" si="4">RANK(L9,L$8:L$36,0)</f>
        <v>2</v>
      </c>
      <c r="N9" s="65">
        <f>VLOOKUP($A9,'Return Data'!$B$7:$R$2700,14,0)</f>
        <v>9.5243000000000002</v>
      </c>
      <c r="O9" s="66">
        <f t="shared" ref="O9:O36" si="5">RANK(N9,N$8:N$36,0)</f>
        <v>1</v>
      </c>
      <c r="P9" s="65">
        <f>VLOOKUP($A9,'Return Data'!$B$7:$R$2700,15,0)</f>
        <v>11.2211</v>
      </c>
      <c r="Q9" s="66">
        <f t="shared" ref="Q9:Q36" si="6">RANK(P9,P$8:P$36,0)</f>
        <v>1</v>
      </c>
      <c r="R9" s="65">
        <f>VLOOKUP($A9,'Return Data'!$B$7:$R$2700,16,0)</f>
        <v>11.4795</v>
      </c>
      <c r="S9" s="67">
        <f t="shared" ref="S9:S36" si="7">RANK(R9,R$8:R$36,0)</f>
        <v>15</v>
      </c>
    </row>
    <row r="10" spans="1:20" x14ac:dyDescent="0.3">
      <c r="A10" s="63" t="s">
        <v>977</v>
      </c>
      <c r="B10" s="64">
        <f>VLOOKUP($A10,'Return Data'!$B$7:$R$2700,3,0)</f>
        <v>44118</v>
      </c>
      <c r="C10" s="65">
        <f>VLOOKUP($A10,'Return Data'!$B$7:$R$2700,4,0)</f>
        <v>15.1</v>
      </c>
      <c r="D10" s="65">
        <f>VLOOKUP($A10,'Return Data'!$B$7:$R$2700,10,0)</f>
        <v>9.1829000000000001</v>
      </c>
      <c r="E10" s="66">
        <f t="shared" si="0"/>
        <v>25</v>
      </c>
      <c r="F10" s="65">
        <f>VLOOKUP($A10,'Return Data'!$B$7:$R$2700,11,0)</f>
        <v>24.382200000000001</v>
      </c>
      <c r="G10" s="66">
        <f t="shared" si="1"/>
        <v>22</v>
      </c>
      <c r="H10" s="65">
        <f>VLOOKUP($A10,'Return Data'!$B$7:$R$2700,12,0)</f>
        <v>-2.9563000000000001</v>
      </c>
      <c r="I10" s="66">
        <f t="shared" si="2"/>
        <v>12</v>
      </c>
      <c r="J10" s="65">
        <f>VLOOKUP($A10,'Return Data'!$B$7:$R$2700,13,0)</f>
        <v>4.7157</v>
      </c>
      <c r="K10" s="66">
        <f t="shared" si="3"/>
        <v>15</v>
      </c>
      <c r="L10" s="65">
        <f>VLOOKUP($A10,'Return Data'!$B$7:$R$2700,17,0)</f>
        <v>7.2092000000000001</v>
      </c>
      <c r="M10" s="66">
        <f t="shared" si="4"/>
        <v>13</v>
      </c>
      <c r="N10" s="65">
        <f>VLOOKUP($A10,'Return Data'!$B$7:$R$2700,14,0)</f>
        <v>3.4413</v>
      </c>
      <c r="O10" s="66">
        <f t="shared" si="5"/>
        <v>15</v>
      </c>
      <c r="P10" s="65">
        <f>VLOOKUP($A10,'Return Data'!$B$7:$R$2700,15,0)</f>
        <v>6.1130000000000004</v>
      </c>
      <c r="Q10" s="66">
        <f t="shared" si="6"/>
        <v>22</v>
      </c>
      <c r="R10" s="65">
        <f>VLOOKUP($A10,'Return Data'!$B$7:$R$2700,16,0)</f>
        <v>4.0739000000000001</v>
      </c>
      <c r="S10" s="67">
        <f t="shared" si="7"/>
        <v>27</v>
      </c>
    </row>
    <row r="11" spans="1:20" x14ac:dyDescent="0.3">
      <c r="A11" s="63" t="s">
        <v>979</v>
      </c>
      <c r="B11" s="64">
        <f>VLOOKUP($A11,'Return Data'!$B$7:$R$2700,3,0)</f>
        <v>44118</v>
      </c>
      <c r="C11" s="65">
        <f>VLOOKUP($A11,'Return Data'!$B$7:$R$2700,4,0)</f>
        <v>97.84</v>
      </c>
      <c r="D11" s="65">
        <f>VLOOKUP($A11,'Return Data'!$B$7:$R$2700,10,0)</f>
        <v>9.6245999999999992</v>
      </c>
      <c r="E11" s="66">
        <f t="shared" si="0"/>
        <v>22</v>
      </c>
      <c r="F11" s="65">
        <f>VLOOKUP($A11,'Return Data'!$B$7:$R$2700,11,0)</f>
        <v>24.6052</v>
      </c>
      <c r="G11" s="66">
        <f t="shared" si="1"/>
        <v>21</v>
      </c>
      <c r="H11" s="65">
        <f>VLOOKUP($A11,'Return Data'!$B$7:$R$2700,12,0)</f>
        <v>-1.6288</v>
      </c>
      <c r="I11" s="66">
        <f t="shared" si="2"/>
        <v>10</v>
      </c>
      <c r="J11" s="65">
        <f>VLOOKUP($A11,'Return Data'!$B$7:$R$2700,13,0)</f>
        <v>4.8884999999999996</v>
      </c>
      <c r="K11" s="66">
        <f t="shared" si="3"/>
        <v>13</v>
      </c>
      <c r="L11" s="65">
        <f>VLOOKUP($A11,'Return Data'!$B$7:$R$2700,17,0)</f>
        <v>11.161300000000001</v>
      </c>
      <c r="M11" s="66">
        <f t="shared" si="4"/>
        <v>3</v>
      </c>
      <c r="N11" s="65">
        <f>VLOOKUP($A11,'Return Data'!$B$7:$R$2700,14,0)</f>
        <v>5.9451000000000001</v>
      </c>
      <c r="O11" s="66">
        <f t="shared" si="5"/>
        <v>3</v>
      </c>
      <c r="P11" s="65">
        <f>VLOOKUP($A11,'Return Data'!$B$7:$R$2700,15,0)</f>
        <v>7.9611999999999998</v>
      </c>
      <c r="Q11" s="66">
        <f t="shared" si="6"/>
        <v>9</v>
      </c>
      <c r="R11" s="65">
        <f>VLOOKUP($A11,'Return Data'!$B$7:$R$2700,16,0)</f>
        <v>15.2507</v>
      </c>
      <c r="S11" s="67">
        <f t="shared" si="7"/>
        <v>9</v>
      </c>
    </row>
    <row r="12" spans="1:20" x14ac:dyDescent="0.3">
      <c r="A12" s="63" t="s">
        <v>982</v>
      </c>
      <c r="B12" s="64">
        <f>VLOOKUP($A12,'Return Data'!$B$7:$R$2700,3,0)</f>
        <v>44118</v>
      </c>
      <c r="C12" s="65">
        <f>VLOOKUP($A12,'Return Data'!$B$7:$R$2700,4,0)</f>
        <v>28.68</v>
      </c>
      <c r="D12" s="65">
        <f>VLOOKUP($A12,'Return Data'!$B$7:$R$2700,10,0)</f>
        <v>11.5519</v>
      </c>
      <c r="E12" s="66">
        <f t="shared" si="0"/>
        <v>11</v>
      </c>
      <c r="F12" s="65">
        <f>VLOOKUP($A12,'Return Data'!$B$7:$R$2700,11,0)</f>
        <v>26.9588</v>
      </c>
      <c r="G12" s="66">
        <f t="shared" si="1"/>
        <v>18</v>
      </c>
      <c r="H12" s="65">
        <f>VLOOKUP($A12,'Return Data'!$B$7:$R$2700,12,0)</f>
        <v>3.4258999999999999</v>
      </c>
      <c r="I12" s="66">
        <f t="shared" si="2"/>
        <v>2</v>
      </c>
      <c r="J12" s="65">
        <f>VLOOKUP($A12,'Return Data'!$B$7:$R$2700,13,0)</f>
        <v>12.6473</v>
      </c>
      <c r="K12" s="66">
        <f t="shared" si="3"/>
        <v>1</v>
      </c>
      <c r="L12" s="65">
        <f>VLOOKUP($A12,'Return Data'!$B$7:$R$2700,17,0)</f>
        <v>12.9201</v>
      </c>
      <c r="M12" s="66">
        <f t="shared" si="4"/>
        <v>1</v>
      </c>
      <c r="N12" s="65">
        <f>VLOOKUP($A12,'Return Data'!$B$7:$R$2700,14,0)</f>
        <v>9.1738</v>
      </c>
      <c r="O12" s="66">
        <f t="shared" si="5"/>
        <v>2</v>
      </c>
      <c r="P12" s="65">
        <f>VLOOKUP($A12,'Return Data'!$B$7:$R$2700,15,0)</f>
        <v>10.7288</v>
      </c>
      <c r="Q12" s="66">
        <f t="shared" si="6"/>
        <v>2</v>
      </c>
      <c r="R12" s="65">
        <f>VLOOKUP($A12,'Return Data'!$B$7:$R$2700,16,0)</f>
        <v>10.9283</v>
      </c>
      <c r="S12" s="67">
        <f t="shared" si="7"/>
        <v>16</v>
      </c>
    </row>
    <row r="13" spans="1:20" x14ac:dyDescent="0.3">
      <c r="A13" s="63" t="s">
        <v>984</v>
      </c>
      <c r="B13" s="64">
        <f>VLOOKUP($A13,'Return Data'!$B$7:$R$2700,3,0)</f>
        <v>44118</v>
      </c>
      <c r="C13" s="65">
        <f>VLOOKUP($A13,'Return Data'!$B$7:$R$2700,4,0)</f>
        <v>208.54</v>
      </c>
      <c r="D13" s="65">
        <f>VLOOKUP($A13,'Return Data'!$B$7:$R$2700,10,0)</f>
        <v>10.587300000000001</v>
      </c>
      <c r="E13" s="66">
        <f t="shared" si="0"/>
        <v>18</v>
      </c>
      <c r="F13" s="65">
        <f>VLOOKUP($A13,'Return Data'!$B$7:$R$2700,11,0)</f>
        <v>27.371300000000002</v>
      </c>
      <c r="G13" s="66">
        <f t="shared" si="1"/>
        <v>16</v>
      </c>
      <c r="H13" s="65">
        <f>VLOOKUP($A13,'Return Data'!$B$7:$R$2700,12,0)</f>
        <v>-9.0254999999999992</v>
      </c>
      <c r="I13" s="66">
        <f t="shared" si="2"/>
        <v>27</v>
      </c>
      <c r="J13" s="65">
        <f>VLOOKUP($A13,'Return Data'!$B$7:$R$2700,13,0)</f>
        <v>0.25330000000000003</v>
      </c>
      <c r="K13" s="66">
        <f t="shared" si="3"/>
        <v>25</v>
      </c>
      <c r="L13" s="65">
        <f>VLOOKUP($A13,'Return Data'!$B$7:$R$2700,17,0)</f>
        <v>5.5109000000000004</v>
      </c>
      <c r="M13" s="66">
        <f t="shared" si="4"/>
        <v>20</v>
      </c>
      <c r="N13" s="65">
        <f>VLOOKUP($A13,'Return Data'!$B$7:$R$2700,14,0)</f>
        <v>1.5563</v>
      </c>
      <c r="O13" s="66">
        <f t="shared" si="5"/>
        <v>23</v>
      </c>
      <c r="P13" s="65">
        <f>VLOOKUP($A13,'Return Data'!$B$7:$R$2700,15,0)</f>
        <v>6.5273000000000003</v>
      </c>
      <c r="Q13" s="66">
        <f t="shared" si="6"/>
        <v>19</v>
      </c>
      <c r="R13" s="65">
        <f>VLOOKUP($A13,'Return Data'!$B$7:$R$2700,16,0)</f>
        <v>18.8249</v>
      </c>
      <c r="S13" s="67">
        <f t="shared" si="7"/>
        <v>3</v>
      </c>
    </row>
    <row r="14" spans="1:20" x14ac:dyDescent="0.3">
      <c r="A14" s="63" t="s">
        <v>985</v>
      </c>
      <c r="B14" s="64">
        <f>VLOOKUP($A14,'Return Data'!$B$7:$R$2700,3,0)</f>
        <v>44118</v>
      </c>
      <c r="C14" s="65">
        <f>VLOOKUP($A14,'Return Data'!$B$7:$R$2700,4,0)</f>
        <v>37.979999999999997</v>
      </c>
      <c r="D14" s="65">
        <f>VLOOKUP($A14,'Return Data'!$B$7:$R$2700,10,0)</f>
        <v>12.433400000000001</v>
      </c>
      <c r="E14" s="66">
        <f t="shared" si="0"/>
        <v>6</v>
      </c>
      <c r="F14" s="65">
        <f>VLOOKUP($A14,'Return Data'!$B$7:$R$2700,11,0)</f>
        <v>29.979500000000002</v>
      </c>
      <c r="G14" s="66">
        <f t="shared" si="1"/>
        <v>4</v>
      </c>
      <c r="H14" s="65">
        <f>VLOOKUP($A14,'Return Data'!$B$7:$R$2700,12,0)</f>
        <v>-1.1194999999999999</v>
      </c>
      <c r="I14" s="66">
        <f t="shared" si="2"/>
        <v>8</v>
      </c>
      <c r="J14" s="65">
        <f>VLOOKUP($A14,'Return Data'!$B$7:$R$2700,13,0)</f>
        <v>6.8956</v>
      </c>
      <c r="K14" s="66">
        <f t="shared" si="3"/>
        <v>8</v>
      </c>
      <c r="L14" s="65">
        <f>VLOOKUP($A14,'Return Data'!$B$7:$R$2700,17,0)</f>
        <v>8.0183999999999997</v>
      </c>
      <c r="M14" s="66">
        <f t="shared" si="4"/>
        <v>9</v>
      </c>
      <c r="N14" s="65">
        <f>VLOOKUP($A14,'Return Data'!$B$7:$R$2700,14,0)</f>
        <v>5.9432</v>
      </c>
      <c r="O14" s="66">
        <f t="shared" si="5"/>
        <v>4</v>
      </c>
      <c r="P14" s="65">
        <f>VLOOKUP($A14,'Return Data'!$B$7:$R$2700,15,0)</f>
        <v>8.5922000000000001</v>
      </c>
      <c r="Q14" s="66">
        <f t="shared" si="6"/>
        <v>6</v>
      </c>
      <c r="R14" s="65">
        <f>VLOOKUP($A14,'Return Data'!$B$7:$R$2700,16,0)</f>
        <v>12.406000000000001</v>
      </c>
      <c r="S14" s="67">
        <f t="shared" si="7"/>
        <v>12</v>
      </c>
    </row>
    <row r="15" spans="1:20" x14ac:dyDescent="0.3">
      <c r="A15" s="63" t="s">
        <v>987</v>
      </c>
      <c r="B15" s="64">
        <f>VLOOKUP($A15,'Return Data'!$B$7:$R$2700,3,0)</f>
        <v>44118</v>
      </c>
      <c r="C15" s="65">
        <f>VLOOKUP($A15,'Return Data'!$B$7:$R$2700,4,0)</f>
        <v>23.357399999999998</v>
      </c>
      <c r="D15" s="65">
        <f>VLOOKUP($A15,'Return Data'!$B$7:$R$2700,10,0)</f>
        <v>10.094900000000001</v>
      </c>
      <c r="E15" s="66">
        <f t="shared" si="0"/>
        <v>20</v>
      </c>
      <c r="F15" s="65">
        <f>VLOOKUP($A15,'Return Data'!$B$7:$R$2700,11,0)</f>
        <v>28.891200000000001</v>
      </c>
      <c r="G15" s="66">
        <f t="shared" si="1"/>
        <v>8</v>
      </c>
      <c r="H15" s="65">
        <f>VLOOKUP($A15,'Return Data'!$B$7:$R$2700,12,0)</f>
        <v>-5.3071999999999999</v>
      </c>
      <c r="I15" s="66">
        <f t="shared" si="2"/>
        <v>20</v>
      </c>
      <c r="J15" s="65">
        <f>VLOOKUP($A15,'Return Data'!$B$7:$R$2700,13,0)</f>
        <v>2.6577000000000002</v>
      </c>
      <c r="K15" s="66">
        <f t="shared" si="3"/>
        <v>19</v>
      </c>
      <c r="L15" s="65">
        <f>VLOOKUP($A15,'Return Data'!$B$7:$R$2700,17,0)</f>
        <v>6.2282000000000002</v>
      </c>
      <c r="M15" s="66">
        <f t="shared" si="4"/>
        <v>19</v>
      </c>
      <c r="N15" s="65">
        <f>VLOOKUP($A15,'Return Data'!$B$7:$R$2700,14,0)</f>
        <v>1.6213</v>
      </c>
      <c r="O15" s="66">
        <f t="shared" si="5"/>
        <v>22</v>
      </c>
      <c r="P15" s="65">
        <f>VLOOKUP($A15,'Return Data'!$B$7:$R$2700,15,0)</f>
        <v>6.9137000000000004</v>
      </c>
      <c r="Q15" s="66">
        <f t="shared" si="6"/>
        <v>15</v>
      </c>
      <c r="R15" s="65">
        <f>VLOOKUP($A15,'Return Data'!$B$7:$R$2700,16,0)</f>
        <v>9.8248999999999995</v>
      </c>
      <c r="S15" s="67">
        <f t="shared" si="7"/>
        <v>19</v>
      </c>
    </row>
    <row r="16" spans="1:20" x14ac:dyDescent="0.3">
      <c r="A16" s="63" t="s">
        <v>989</v>
      </c>
      <c r="B16" s="64">
        <f>VLOOKUP($A16,'Return Data'!$B$7:$R$2700,3,0)</f>
        <v>44118</v>
      </c>
      <c r="C16" s="65">
        <f>VLOOKUP($A16,'Return Data'!$B$7:$R$2700,4,0)</f>
        <v>1051.83675314058</v>
      </c>
      <c r="D16" s="65">
        <f>VLOOKUP($A16,'Return Data'!$B$7:$R$2700,10,0)</f>
        <v>8.0257000000000005</v>
      </c>
      <c r="E16" s="66">
        <f t="shared" si="0"/>
        <v>27</v>
      </c>
      <c r="F16" s="65">
        <f>VLOOKUP($A16,'Return Data'!$B$7:$R$2700,11,0)</f>
        <v>20.481999999999999</v>
      </c>
      <c r="G16" s="66">
        <f t="shared" si="1"/>
        <v>28</v>
      </c>
      <c r="H16" s="65">
        <f>VLOOKUP($A16,'Return Data'!$B$7:$R$2700,12,0)</f>
        <v>-8.6819000000000006</v>
      </c>
      <c r="I16" s="66">
        <f t="shared" si="2"/>
        <v>26</v>
      </c>
      <c r="J16" s="65">
        <f>VLOOKUP($A16,'Return Data'!$B$7:$R$2700,13,0)</f>
        <v>-0.25359999999999999</v>
      </c>
      <c r="K16" s="66">
        <f t="shared" si="3"/>
        <v>26</v>
      </c>
      <c r="L16" s="65">
        <f>VLOOKUP($A16,'Return Data'!$B$7:$R$2700,17,0)</f>
        <v>0.78439999999999999</v>
      </c>
      <c r="M16" s="66">
        <f t="shared" si="4"/>
        <v>26</v>
      </c>
      <c r="N16" s="65">
        <f>VLOOKUP($A16,'Return Data'!$B$7:$R$2700,14,0)</f>
        <v>-0.53800000000000003</v>
      </c>
      <c r="O16" s="66">
        <f t="shared" si="5"/>
        <v>28</v>
      </c>
      <c r="P16" s="65">
        <f>VLOOKUP($A16,'Return Data'!$B$7:$R$2700,15,0)</f>
        <v>4.4988999999999999</v>
      </c>
      <c r="Q16" s="66">
        <f t="shared" si="6"/>
        <v>26</v>
      </c>
      <c r="R16" s="65">
        <f>VLOOKUP($A16,'Return Data'!$B$7:$R$2700,16,0)</f>
        <v>18.904900000000001</v>
      </c>
      <c r="S16" s="67">
        <f t="shared" si="7"/>
        <v>2</v>
      </c>
    </row>
    <row r="17" spans="1:19" x14ac:dyDescent="0.3">
      <c r="A17" s="63" t="s">
        <v>991</v>
      </c>
      <c r="B17" s="64">
        <f>VLOOKUP($A17,'Return Data'!$B$7:$R$2700,3,0)</f>
        <v>44118</v>
      </c>
      <c r="C17" s="65">
        <f>VLOOKUP($A17,'Return Data'!$B$7:$R$2700,4,0)</f>
        <v>538.97748486707997</v>
      </c>
      <c r="D17" s="65">
        <f>VLOOKUP($A17,'Return Data'!$B$7:$R$2700,10,0)</f>
        <v>7.3215000000000003</v>
      </c>
      <c r="E17" s="66">
        <f t="shared" si="0"/>
        <v>29</v>
      </c>
      <c r="F17" s="65">
        <f>VLOOKUP($A17,'Return Data'!$B$7:$R$2700,11,0)</f>
        <v>21.9285</v>
      </c>
      <c r="G17" s="66">
        <f t="shared" si="1"/>
        <v>24</v>
      </c>
      <c r="H17" s="65">
        <f>VLOOKUP($A17,'Return Data'!$B$7:$R$2700,12,0)</f>
        <v>-13.343299999999999</v>
      </c>
      <c r="I17" s="66">
        <f t="shared" si="2"/>
        <v>28</v>
      </c>
      <c r="J17" s="65">
        <f>VLOOKUP($A17,'Return Data'!$B$7:$R$2700,13,0)</f>
        <v>-6.0136000000000003</v>
      </c>
      <c r="K17" s="66">
        <f t="shared" si="3"/>
        <v>28</v>
      </c>
      <c r="L17" s="65">
        <f>VLOOKUP($A17,'Return Data'!$B$7:$R$2700,17,0)</f>
        <v>-0.35770000000000002</v>
      </c>
      <c r="M17" s="66">
        <f t="shared" si="4"/>
        <v>27</v>
      </c>
      <c r="N17" s="65">
        <f>VLOOKUP($A17,'Return Data'!$B$7:$R$2700,14,0)</f>
        <v>0.2417</v>
      </c>
      <c r="O17" s="66">
        <f t="shared" si="5"/>
        <v>26</v>
      </c>
      <c r="P17" s="65">
        <f>VLOOKUP($A17,'Return Data'!$B$7:$R$2700,15,0)</f>
        <v>5.9166999999999996</v>
      </c>
      <c r="Q17" s="66">
        <f t="shared" si="6"/>
        <v>23</v>
      </c>
      <c r="R17" s="65">
        <f>VLOOKUP($A17,'Return Data'!$B$7:$R$2700,16,0)</f>
        <v>17.9679</v>
      </c>
      <c r="S17" s="67">
        <f t="shared" si="7"/>
        <v>6</v>
      </c>
    </row>
    <row r="18" spans="1:19" x14ac:dyDescent="0.3">
      <c r="A18" s="63" t="s">
        <v>993</v>
      </c>
      <c r="B18" s="64">
        <f>VLOOKUP($A18,'Return Data'!$B$7:$R$2700,3,0)</f>
        <v>44118</v>
      </c>
      <c r="C18" s="65">
        <f>VLOOKUP($A18,'Return Data'!$B$7:$R$2700,4,0)</f>
        <v>223.36760000000001</v>
      </c>
      <c r="D18" s="65">
        <f>VLOOKUP($A18,'Return Data'!$B$7:$R$2700,10,0)</f>
        <v>11.7506</v>
      </c>
      <c r="E18" s="66">
        <f t="shared" si="0"/>
        <v>9</v>
      </c>
      <c r="F18" s="65">
        <f>VLOOKUP($A18,'Return Data'!$B$7:$R$2700,11,0)</f>
        <v>28.9754</v>
      </c>
      <c r="G18" s="66">
        <f t="shared" si="1"/>
        <v>7</v>
      </c>
      <c r="H18" s="65">
        <f>VLOOKUP($A18,'Return Data'!$B$7:$R$2700,12,0)</f>
        <v>-3.1511999999999998</v>
      </c>
      <c r="I18" s="66">
        <f t="shared" si="2"/>
        <v>14</v>
      </c>
      <c r="J18" s="65">
        <f>VLOOKUP($A18,'Return Data'!$B$7:$R$2700,13,0)</f>
        <v>6.1115000000000004</v>
      </c>
      <c r="K18" s="66">
        <f t="shared" si="3"/>
        <v>10</v>
      </c>
      <c r="L18" s="65">
        <f>VLOOKUP($A18,'Return Data'!$B$7:$R$2700,17,0)</f>
        <v>7.8253000000000004</v>
      </c>
      <c r="M18" s="66">
        <f t="shared" si="4"/>
        <v>10</v>
      </c>
      <c r="N18" s="65">
        <f>VLOOKUP($A18,'Return Data'!$B$7:$R$2700,14,0)</f>
        <v>4.2765000000000004</v>
      </c>
      <c r="O18" s="66">
        <f t="shared" si="5"/>
        <v>11</v>
      </c>
      <c r="P18" s="65">
        <f>VLOOKUP($A18,'Return Data'!$B$7:$R$2700,15,0)</f>
        <v>9.0862999999999996</v>
      </c>
      <c r="Q18" s="66">
        <f t="shared" si="6"/>
        <v>4</v>
      </c>
      <c r="R18" s="65">
        <f>VLOOKUP($A18,'Return Data'!$B$7:$R$2700,16,0)</f>
        <v>18.998999999999999</v>
      </c>
      <c r="S18" s="67">
        <f t="shared" si="7"/>
        <v>1</v>
      </c>
    </row>
    <row r="19" spans="1:19" x14ac:dyDescent="0.3">
      <c r="A19" s="63" t="s">
        <v>995</v>
      </c>
      <c r="B19" s="64">
        <f>VLOOKUP($A19,'Return Data'!$B$7:$R$2700,3,0)</f>
        <v>44118</v>
      </c>
      <c r="C19" s="65">
        <f>VLOOKUP($A19,'Return Data'!$B$7:$R$2700,4,0)</f>
        <v>42.52</v>
      </c>
      <c r="D19" s="65">
        <f>VLOOKUP($A19,'Return Data'!$B$7:$R$2700,10,0)</f>
        <v>9.3058999999999994</v>
      </c>
      <c r="E19" s="66">
        <f t="shared" si="0"/>
        <v>24</v>
      </c>
      <c r="F19" s="65">
        <f>VLOOKUP($A19,'Return Data'!$B$7:$R$2700,11,0)</f>
        <v>26.284500000000001</v>
      </c>
      <c r="G19" s="66">
        <f t="shared" si="1"/>
        <v>20</v>
      </c>
      <c r="H19" s="65">
        <f>VLOOKUP($A19,'Return Data'!$B$7:$R$2700,12,0)</f>
        <v>-5.9291999999999998</v>
      </c>
      <c r="I19" s="66">
        <f t="shared" si="2"/>
        <v>22</v>
      </c>
      <c r="J19" s="65">
        <f>VLOOKUP($A19,'Return Data'!$B$7:$R$2700,13,0)</f>
        <v>1.6738</v>
      </c>
      <c r="K19" s="66">
        <f t="shared" si="3"/>
        <v>22</v>
      </c>
      <c r="L19" s="65">
        <f>VLOOKUP($A19,'Return Data'!$B$7:$R$2700,17,0)</f>
        <v>4.4903000000000004</v>
      </c>
      <c r="M19" s="66">
        <f t="shared" si="4"/>
        <v>23</v>
      </c>
      <c r="N19" s="65">
        <f>VLOOKUP($A19,'Return Data'!$B$7:$R$2700,14,0)</f>
        <v>3.1638999999999999</v>
      </c>
      <c r="O19" s="66">
        <f t="shared" si="5"/>
        <v>16</v>
      </c>
      <c r="P19" s="65">
        <f>VLOOKUP($A19,'Return Data'!$B$7:$R$2700,15,0)</f>
        <v>8.2223000000000006</v>
      </c>
      <c r="Q19" s="66">
        <f t="shared" si="6"/>
        <v>7</v>
      </c>
      <c r="R19" s="65">
        <f>VLOOKUP($A19,'Return Data'!$B$7:$R$2700,16,0)</f>
        <v>12.3781</v>
      </c>
      <c r="S19" s="67">
        <f t="shared" si="7"/>
        <v>13</v>
      </c>
    </row>
    <row r="20" spans="1:19" x14ac:dyDescent="0.3">
      <c r="A20" s="63" t="s">
        <v>997</v>
      </c>
      <c r="B20" s="64">
        <f>VLOOKUP($A20,'Return Data'!$B$7:$R$2700,3,0)</f>
        <v>44118</v>
      </c>
      <c r="C20" s="65">
        <f>VLOOKUP($A20,'Return Data'!$B$7:$R$2700,4,0)</f>
        <v>25.95</v>
      </c>
      <c r="D20" s="65">
        <f>VLOOKUP($A20,'Return Data'!$B$7:$R$2700,10,0)</f>
        <v>11.5649</v>
      </c>
      <c r="E20" s="66">
        <f t="shared" si="0"/>
        <v>10</v>
      </c>
      <c r="F20" s="65">
        <f>VLOOKUP($A20,'Return Data'!$B$7:$R$2700,11,0)</f>
        <v>27.4558</v>
      </c>
      <c r="G20" s="66">
        <f t="shared" si="1"/>
        <v>15</v>
      </c>
      <c r="H20" s="65">
        <f>VLOOKUP($A20,'Return Data'!$B$7:$R$2700,12,0)</f>
        <v>-0.95420000000000005</v>
      </c>
      <c r="I20" s="66">
        <f t="shared" si="2"/>
        <v>7</v>
      </c>
      <c r="J20" s="65">
        <f>VLOOKUP($A20,'Return Data'!$B$7:$R$2700,13,0)</f>
        <v>6.2653999999999996</v>
      </c>
      <c r="K20" s="66">
        <f t="shared" si="3"/>
        <v>9</v>
      </c>
      <c r="L20" s="65">
        <f>VLOOKUP($A20,'Return Data'!$B$7:$R$2700,17,0)</f>
        <v>9.1898</v>
      </c>
      <c r="M20" s="66">
        <f t="shared" si="4"/>
        <v>5</v>
      </c>
      <c r="N20" s="65">
        <f>VLOOKUP($A20,'Return Data'!$B$7:$R$2700,14,0)</f>
        <v>2.5905999999999998</v>
      </c>
      <c r="O20" s="66">
        <f t="shared" si="5"/>
        <v>19</v>
      </c>
      <c r="P20" s="65">
        <f>VLOOKUP($A20,'Return Data'!$B$7:$R$2700,15,0)</f>
        <v>6.3254000000000001</v>
      </c>
      <c r="Q20" s="66">
        <f t="shared" si="6"/>
        <v>20</v>
      </c>
      <c r="R20" s="65">
        <f>VLOOKUP($A20,'Return Data'!$B$7:$R$2700,16,0)</f>
        <v>11.9886</v>
      </c>
      <c r="S20" s="67">
        <f t="shared" si="7"/>
        <v>14</v>
      </c>
    </row>
    <row r="21" spans="1:19" x14ac:dyDescent="0.3">
      <c r="A21" s="63" t="s">
        <v>1000</v>
      </c>
      <c r="B21" s="64">
        <f>VLOOKUP($A21,'Return Data'!$B$7:$R$2700,3,0)</f>
        <v>44118</v>
      </c>
      <c r="C21" s="65">
        <f>VLOOKUP($A21,'Return Data'!$B$7:$R$2700,4,0)</f>
        <v>35.33</v>
      </c>
      <c r="D21" s="65">
        <f>VLOOKUP($A21,'Return Data'!$B$7:$R$2700,10,0)</f>
        <v>13.8209</v>
      </c>
      <c r="E21" s="66">
        <f t="shared" si="0"/>
        <v>1</v>
      </c>
      <c r="F21" s="65">
        <f>VLOOKUP($A21,'Return Data'!$B$7:$R$2700,11,0)</f>
        <v>31.631900000000002</v>
      </c>
      <c r="G21" s="66">
        <f t="shared" si="1"/>
        <v>3</v>
      </c>
      <c r="H21" s="65">
        <f>VLOOKUP($A21,'Return Data'!$B$7:$R$2700,12,0)</f>
        <v>2.0508000000000002</v>
      </c>
      <c r="I21" s="66">
        <f t="shared" si="2"/>
        <v>3</v>
      </c>
      <c r="J21" s="65">
        <f>VLOOKUP($A21,'Return Data'!$B$7:$R$2700,13,0)</f>
        <v>10.3028</v>
      </c>
      <c r="K21" s="66">
        <f t="shared" si="3"/>
        <v>2</v>
      </c>
      <c r="L21" s="65">
        <f>VLOOKUP($A21,'Return Data'!$B$7:$R$2700,17,0)</f>
        <v>8.3582000000000001</v>
      </c>
      <c r="M21" s="66">
        <f t="shared" si="4"/>
        <v>6</v>
      </c>
      <c r="N21" s="65">
        <f>VLOOKUP($A21,'Return Data'!$B$7:$R$2700,14,0)</f>
        <v>4.7515000000000001</v>
      </c>
      <c r="O21" s="66">
        <f t="shared" si="5"/>
        <v>9</v>
      </c>
      <c r="P21" s="65">
        <f>VLOOKUP($A21,'Return Data'!$B$7:$R$2700,15,0)</f>
        <v>9.0091000000000001</v>
      </c>
      <c r="Q21" s="66">
        <f t="shared" si="6"/>
        <v>5</v>
      </c>
      <c r="R21" s="65">
        <f>VLOOKUP($A21,'Return Data'!$B$7:$R$2700,16,0)</f>
        <v>9.1879000000000008</v>
      </c>
      <c r="S21" s="67">
        <f t="shared" si="7"/>
        <v>22</v>
      </c>
    </row>
    <row r="22" spans="1:19" x14ac:dyDescent="0.3">
      <c r="A22" s="63" t="s">
        <v>1001</v>
      </c>
      <c r="B22" s="64">
        <f>VLOOKUP($A22,'Return Data'!$B$7:$R$2700,3,0)</f>
        <v>44118</v>
      </c>
      <c r="C22" s="65">
        <f>VLOOKUP($A22,'Return Data'!$B$7:$R$2700,4,0)</f>
        <v>21.08</v>
      </c>
      <c r="D22" s="65">
        <f>VLOOKUP($A22,'Return Data'!$B$7:$R$2700,10,0)</f>
        <v>10.888999999999999</v>
      </c>
      <c r="E22" s="66">
        <f t="shared" si="0"/>
        <v>14</v>
      </c>
      <c r="F22" s="65">
        <f>VLOOKUP($A22,'Return Data'!$B$7:$R$2700,11,0)</f>
        <v>26.378900000000002</v>
      </c>
      <c r="G22" s="66">
        <f t="shared" si="1"/>
        <v>19</v>
      </c>
      <c r="H22" s="65">
        <f>VLOOKUP($A22,'Return Data'!$B$7:$R$2700,12,0)</f>
        <v>-7.4626999999999999</v>
      </c>
      <c r="I22" s="66">
        <f t="shared" si="2"/>
        <v>24</v>
      </c>
      <c r="J22" s="65">
        <f>VLOOKUP($A22,'Return Data'!$B$7:$R$2700,13,0)</f>
        <v>0.81299999999999994</v>
      </c>
      <c r="K22" s="66">
        <f t="shared" si="3"/>
        <v>24</v>
      </c>
      <c r="L22" s="65">
        <f>VLOOKUP($A22,'Return Data'!$B$7:$R$2700,17,0)</f>
        <v>4.8703000000000003</v>
      </c>
      <c r="M22" s="66">
        <f t="shared" si="4"/>
        <v>22</v>
      </c>
      <c r="N22" s="65">
        <f>VLOOKUP($A22,'Return Data'!$B$7:$R$2700,14,0)</f>
        <v>3.0676999999999999</v>
      </c>
      <c r="O22" s="66">
        <f t="shared" si="5"/>
        <v>17</v>
      </c>
      <c r="P22" s="65">
        <f>VLOOKUP($A22,'Return Data'!$B$7:$R$2700,15,0)</f>
        <v>7.0343999999999998</v>
      </c>
      <c r="Q22" s="66">
        <f t="shared" si="6"/>
        <v>13</v>
      </c>
      <c r="R22" s="65">
        <f>VLOOKUP($A22,'Return Data'!$B$7:$R$2700,16,0)</f>
        <v>8.9689999999999994</v>
      </c>
      <c r="S22" s="67">
        <f t="shared" si="7"/>
        <v>23</v>
      </c>
    </row>
    <row r="23" spans="1:19" x14ac:dyDescent="0.3">
      <c r="A23" s="63" t="s">
        <v>1003</v>
      </c>
      <c r="B23" s="64">
        <f>VLOOKUP($A23,'Return Data'!$B$7:$R$2700,3,0)</f>
        <v>44118</v>
      </c>
      <c r="C23" s="65">
        <f>VLOOKUP($A23,'Return Data'!$B$7:$R$2700,4,0)</f>
        <v>30.35</v>
      </c>
      <c r="D23" s="65">
        <f>VLOOKUP($A23,'Return Data'!$B$7:$R$2700,10,0)</f>
        <v>11.376099999999999</v>
      </c>
      <c r="E23" s="66">
        <f t="shared" si="0"/>
        <v>12</v>
      </c>
      <c r="F23" s="65">
        <f>VLOOKUP($A23,'Return Data'!$B$7:$R$2700,11,0)</f>
        <v>29.479500000000002</v>
      </c>
      <c r="G23" s="66">
        <f t="shared" si="1"/>
        <v>6</v>
      </c>
      <c r="H23" s="65">
        <f>VLOOKUP($A23,'Return Data'!$B$7:$R$2700,12,0)</f>
        <v>-0.13159999999999999</v>
      </c>
      <c r="I23" s="66">
        <f t="shared" si="2"/>
        <v>4</v>
      </c>
      <c r="J23" s="65">
        <f>VLOOKUP($A23,'Return Data'!$B$7:$R$2700,13,0)</f>
        <v>8.2767999999999997</v>
      </c>
      <c r="K23" s="66">
        <f t="shared" si="3"/>
        <v>5</v>
      </c>
      <c r="L23" s="65">
        <f>VLOOKUP($A23,'Return Data'!$B$7:$R$2700,17,0)</f>
        <v>7.4740000000000002</v>
      </c>
      <c r="M23" s="66">
        <f t="shared" si="4"/>
        <v>11</v>
      </c>
      <c r="N23" s="65">
        <f>VLOOKUP($A23,'Return Data'!$B$7:$R$2700,14,0)</f>
        <v>5.0540000000000003</v>
      </c>
      <c r="O23" s="66">
        <f t="shared" si="5"/>
        <v>7</v>
      </c>
      <c r="P23" s="65">
        <f>VLOOKUP($A23,'Return Data'!$B$7:$R$2700,15,0)</f>
        <v>8.0596999999999994</v>
      </c>
      <c r="Q23" s="66">
        <f t="shared" si="6"/>
        <v>8</v>
      </c>
      <c r="R23" s="65">
        <f>VLOOKUP($A23,'Return Data'!$B$7:$R$2700,16,0)</f>
        <v>10.4636</v>
      </c>
      <c r="S23" s="67">
        <f t="shared" si="7"/>
        <v>17</v>
      </c>
    </row>
    <row r="24" spans="1:19" x14ac:dyDescent="0.3">
      <c r="A24" s="63" t="s">
        <v>1005</v>
      </c>
      <c r="B24" s="64">
        <f>VLOOKUP($A24,'Return Data'!$B$7:$R$2700,3,0)</f>
        <v>44118</v>
      </c>
      <c r="C24" s="65">
        <f>VLOOKUP($A24,'Return Data'!$B$7:$R$2700,4,0)</f>
        <v>72.539100000000005</v>
      </c>
      <c r="D24" s="65">
        <f>VLOOKUP($A24,'Return Data'!$B$7:$R$2700,10,0)</f>
        <v>8.2589000000000006</v>
      </c>
      <c r="E24" s="66">
        <f t="shared" si="0"/>
        <v>26</v>
      </c>
      <c r="F24" s="65">
        <f>VLOOKUP($A24,'Return Data'!$B$7:$R$2700,11,0)</f>
        <v>18.661100000000001</v>
      </c>
      <c r="G24" s="66">
        <f t="shared" si="1"/>
        <v>29</v>
      </c>
      <c r="H24" s="65">
        <f>VLOOKUP($A24,'Return Data'!$B$7:$R$2700,12,0)</f>
        <v>5.6096000000000004</v>
      </c>
      <c r="I24" s="66">
        <f t="shared" si="2"/>
        <v>1</v>
      </c>
      <c r="J24" s="65">
        <f>VLOOKUP($A24,'Return Data'!$B$7:$R$2700,13,0)</f>
        <v>9.3781999999999996</v>
      </c>
      <c r="K24" s="66">
        <f t="shared" si="3"/>
        <v>3</v>
      </c>
      <c r="L24" s="65">
        <f>VLOOKUP($A24,'Return Data'!$B$7:$R$2700,17,0)</f>
        <v>6.3613</v>
      </c>
      <c r="M24" s="66">
        <f t="shared" si="4"/>
        <v>18</v>
      </c>
      <c r="N24" s="65">
        <f>VLOOKUP($A24,'Return Data'!$B$7:$R$2700,14,0)</f>
        <v>4.5618999999999996</v>
      </c>
      <c r="O24" s="66">
        <f t="shared" si="5"/>
        <v>10</v>
      </c>
      <c r="P24" s="65">
        <f>VLOOKUP($A24,'Return Data'!$B$7:$R$2700,15,0)</f>
        <v>6.2099000000000002</v>
      </c>
      <c r="Q24" s="66">
        <f t="shared" si="6"/>
        <v>21</v>
      </c>
      <c r="R24" s="65">
        <f>VLOOKUP($A24,'Return Data'!$B$7:$R$2700,16,0)</f>
        <v>8.0622000000000007</v>
      </c>
      <c r="S24" s="67">
        <f t="shared" si="7"/>
        <v>26</v>
      </c>
    </row>
    <row r="25" spans="1:19" x14ac:dyDescent="0.3">
      <c r="A25" s="63" t="s">
        <v>1007</v>
      </c>
      <c r="B25" s="64">
        <f>VLOOKUP($A25,'Return Data'!$B$7:$R$2700,3,0)</f>
        <v>44118</v>
      </c>
      <c r="C25" s="65">
        <f>VLOOKUP($A25,'Return Data'!$B$7:$R$2700,4,0)</f>
        <v>340.496946750973</v>
      </c>
      <c r="D25" s="65">
        <f>VLOOKUP($A25,'Return Data'!$B$7:$R$2700,10,0)</f>
        <v>13.386699999999999</v>
      </c>
      <c r="E25" s="66">
        <f t="shared" si="0"/>
        <v>2</v>
      </c>
      <c r="F25" s="65">
        <f>VLOOKUP($A25,'Return Data'!$B$7:$R$2700,11,0)</f>
        <v>34.001600000000003</v>
      </c>
      <c r="G25" s="66">
        <f t="shared" si="1"/>
        <v>1</v>
      </c>
      <c r="H25" s="65">
        <f>VLOOKUP($A25,'Return Data'!$B$7:$R$2700,12,0)</f>
        <v>-0.55969999999999998</v>
      </c>
      <c r="I25" s="66">
        <f t="shared" si="2"/>
        <v>6</v>
      </c>
      <c r="J25" s="65">
        <f>VLOOKUP($A25,'Return Data'!$B$7:$R$2700,13,0)</f>
        <v>8.3458000000000006</v>
      </c>
      <c r="K25" s="66">
        <f t="shared" si="3"/>
        <v>4</v>
      </c>
      <c r="L25" s="65">
        <f>VLOOKUP($A25,'Return Data'!$B$7:$R$2700,17,0)</f>
        <v>9.2896000000000001</v>
      </c>
      <c r="M25" s="66">
        <f t="shared" si="4"/>
        <v>4</v>
      </c>
      <c r="N25" s="65">
        <f>VLOOKUP($A25,'Return Data'!$B$7:$R$2700,14,0)</f>
        <v>5.375</v>
      </c>
      <c r="O25" s="66">
        <f t="shared" si="5"/>
        <v>6</v>
      </c>
      <c r="P25" s="65">
        <f>VLOOKUP($A25,'Return Data'!$B$7:$R$2700,15,0)</f>
        <v>7.8814000000000002</v>
      </c>
      <c r="Q25" s="66">
        <f t="shared" si="6"/>
        <v>10</v>
      </c>
      <c r="R25" s="65">
        <f>VLOOKUP($A25,'Return Data'!$B$7:$R$2700,16,0)</f>
        <v>17.558499999999999</v>
      </c>
      <c r="S25" s="67">
        <f t="shared" si="7"/>
        <v>8</v>
      </c>
    </row>
    <row r="26" spans="1:19" x14ac:dyDescent="0.3">
      <c r="A26" s="63" t="s">
        <v>1010</v>
      </c>
      <c r="B26" s="64">
        <f>VLOOKUP($A26,'Return Data'!$B$7:$R$2700,3,0)</f>
        <v>44118</v>
      </c>
      <c r="C26" s="65">
        <f>VLOOKUP($A26,'Return Data'!$B$7:$R$2700,4,0)</f>
        <v>28.361000000000001</v>
      </c>
      <c r="D26" s="65">
        <f>VLOOKUP($A26,'Return Data'!$B$7:$R$2700,10,0)</f>
        <v>12.0191</v>
      </c>
      <c r="E26" s="66">
        <f t="shared" si="0"/>
        <v>8</v>
      </c>
      <c r="F26" s="65">
        <f>VLOOKUP($A26,'Return Data'!$B$7:$R$2700,11,0)</f>
        <v>28.017499999999998</v>
      </c>
      <c r="G26" s="66">
        <f t="shared" si="1"/>
        <v>14</v>
      </c>
      <c r="H26" s="65">
        <f>VLOOKUP($A26,'Return Data'!$B$7:$R$2700,12,0)</f>
        <v>-3.7336999999999998</v>
      </c>
      <c r="I26" s="66">
        <f t="shared" si="2"/>
        <v>17</v>
      </c>
      <c r="J26" s="65">
        <f>VLOOKUP($A26,'Return Data'!$B$7:$R$2700,13,0)</f>
        <v>3.5829</v>
      </c>
      <c r="K26" s="66">
        <f t="shared" si="3"/>
        <v>16</v>
      </c>
      <c r="L26" s="65">
        <f>VLOOKUP($A26,'Return Data'!$B$7:$R$2700,17,0)</f>
        <v>7.4588000000000001</v>
      </c>
      <c r="M26" s="66">
        <f t="shared" si="4"/>
        <v>12</v>
      </c>
      <c r="N26" s="65">
        <f>VLOOKUP($A26,'Return Data'!$B$7:$R$2700,14,0)</f>
        <v>4.1976000000000004</v>
      </c>
      <c r="O26" s="66">
        <f t="shared" si="5"/>
        <v>12</v>
      </c>
      <c r="P26" s="65">
        <f>VLOOKUP($A26,'Return Data'!$B$7:$R$2700,15,0)</f>
        <v>6.8520000000000003</v>
      </c>
      <c r="Q26" s="66">
        <f t="shared" si="6"/>
        <v>17</v>
      </c>
      <c r="R26" s="65">
        <f>VLOOKUP($A26,'Return Data'!$B$7:$R$2700,16,0)</f>
        <v>8.3581000000000003</v>
      </c>
      <c r="S26" s="67">
        <f t="shared" si="7"/>
        <v>25</v>
      </c>
    </row>
    <row r="27" spans="1:19" x14ac:dyDescent="0.3">
      <c r="A27" s="63" t="s">
        <v>1011</v>
      </c>
      <c r="B27" s="64">
        <f>VLOOKUP($A27,'Return Data'!$B$7:$R$2700,3,0)</f>
        <v>44118</v>
      </c>
      <c r="C27" s="65">
        <f>VLOOKUP($A27,'Return Data'!$B$7:$R$2700,4,0)</f>
        <v>31.066748292241599</v>
      </c>
      <c r="D27" s="65">
        <f>VLOOKUP($A27,'Return Data'!$B$7:$R$2700,10,0)</f>
        <v>9.4100999999999999</v>
      </c>
      <c r="E27" s="66">
        <f t="shared" si="0"/>
        <v>23</v>
      </c>
      <c r="F27" s="65">
        <f>VLOOKUP($A27,'Return Data'!$B$7:$R$2700,11,0)</f>
        <v>21.105399999999999</v>
      </c>
      <c r="G27" s="66">
        <f t="shared" si="1"/>
        <v>25</v>
      </c>
      <c r="H27" s="65">
        <f>VLOOKUP($A27,'Return Data'!$B$7:$R$2700,12,0)</f>
        <v>-6.0807000000000002</v>
      </c>
      <c r="I27" s="66">
        <f t="shared" si="2"/>
        <v>23</v>
      </c>
      <c r="J27" s="65">
        <f>VLOOKUP($A27,'Return Data'!$B$7:$R$2700,13,0)</f>
        <v>2.1147</v>
      </c>
      <c r="K27" s="66">
        <f t="shared" si="3"/>
        <v>20</v>
      </c>
      <c r="L27" s="65">
        <f>VLOOKUP($A27,'Return Data'!$B$7:$R$2700,17,0)</f>
        <v>8.0498999999999992</v>
      </c>
      <c r="M27" s="66">
        <f t="shared" si="4"/>
        <v>7</v>
      </c>
      <c r="N27" s="65">
        <f>VLOOKUP($A27,'Return Data'!$B$7:$R$2700,14,0)</f>
        <v>4.1856999999999998</v>
      </c>
      <c r="O27" s="66">
        <f t="shared" si="5"/>
        <v>13</v>
      </c>
      <c r="P27" s="65">
        <f>VLOOKUP($A27,'Return Data'!$B$7:$R$2700,15,0)</f>
        <v>6.7328999999999999</v>
      </c>
      <c r="Q27" s="66">
        <f t="shared" si="6"/>
        <v>18</v>
      </c>
      <c r="R27" s="65">
        <f>VLOOKUP($A27,'Return Data'!$B$7:$R$2700,16,0)</f>
        <v>9.3000000000000007</v>
      </c>
      <c r="S27" s="67">
        <f t="shared" si="7"/>
        <v>21</v>
      </c>
    </row>
    <row r="28" spans="1:19" x14ac:dyDescent="0.3">
      <c r="A28" s="63" t="s">
        <v>1014</v>
      </c>
      <c r="B28" s="64">
        <f>VLOOKUP($A28,'Return Data'!$B$7:$R$2700,3,0)</f>
        <v>44118</v>
      </c>
      <c r="C28" s="65">
        <f>VLOOKUP($A28,'Return Data'!$B$7:$R$2700,4,0)</f>
        <v>10.276300000000001</v>
      </c>
      <c r="D28" s="65">
        <f>VLOOKUP($A28,'Return Data'!$B$7:$R$2700,10,0)</f>
        <v>9.6547999999999998</v>
      </c>
      <c r="E28" s="66">
        <f t="shared" si="0"/>
        <v>21</v>
      </c>
      <c r="F28" s="65">
        <f>VLOOKUP($A28,'Return Data'!$B$7:$R$2700,11,0)</f>
        <v>23.8795</v>
      </c>
      <c r="G28" s="66">
        <f t="shared" si="1"/>
        <v>23</v>
      </c>
      <c r="H28" s="65">
        <f>VLOOKUP($A28,'Return Data'!$B$7:$R$2700,12,0)</f>
        <v>-5.7020999999999997</v>
      </c>
      <c r="I28" s="66">
        <f t="shared" si="2"/>
        <v>21</v>
      </c>
      <c r="J28" s="65">
        <f>VLOOKUP($A28,'Return Data'!$B$7:$R$2700,13,0)</f>
        <v>0.99360000000000004</v>
      </c>
      <c r="K28" s="66">
        <f t="shared" si="3"/>
        <v>23</v>
      </c>
      <c r="L28" s="65"/>
      <c r="M28" s="66"/>
      <c r="N28" s="65"/>
      <c r="O28" s="66"/>
      <c r="P28" s="65"/>
      <c r="Q28" s="66"/>
      <c r="R28" s="65">
        <f>VLOOKUP($A28,'Return Data'!$B$7:$R$2700,16,0)</f>
        <v>1.7330000000000001</v>
      </c>
      <c r="S28" s="67">
        <f t="shared" si="7"/>
        <v>29</v>
      </c>
    </row>
    <row r="29" spans="1:19" x14ac:dyDescent="0.3">
      <c r="A29" s="63" t="s">
        <v>1016</v>
      </c>
      <c r="B29" s="64">
        <f>VLOOKUP($A29,'Return Data'!$B$7:$R$2700,3,0)</f>
        <v>44118</v>
      </c>
      <c r="C29" s="65">
        <f>VLOOKUP($A29,'Return Data'!$B$7:$R$2700,4,0)</f>
        <v>53.731999999999999</v>
      </c>
      <c r="D29" s="65">
        <f>VLOOKUP($A29,'Return Data'!$B$7:$R$2700,10,0)</f>
        <v>12.534800000000001</v>
      </c>
      <c r="E29" s="66">
        <f t="shared" si="0"/>
        <v>5</v>
      </c>
      <c r="F29" s="65">
        <f>VLOOKUP($A29,'Return Data'!$B$7:$R$2700,11,0)</f>
        <v>32.0261</v>
      </c>
      <c r="G29" s="66">
        <f t="shared" si="1"/>
        <v>2</v>
      </c>
      <c r="H29" s="65">
        <f>VLOOKUP($A29,'Return Data'!$B$7:$R$2700,12,0)</f>
        <v>-2.4950999999999999</v>
      </c>
      <c r="I29" s="66">
        <f t="shared" si="2"/>
        <v>11</v>
      </c>
      <c r="J29" s="65">
        <f>VLOOKUP($A29,'Return Data'!$B$7:$R$2700,13,0)</f>
        <v>7.2217000000000002</v>
      </c>
      <c r="K29" s="66">
        <f t="shared" si="3"/>
        <v>6</v>
      </c>
      <c r="L29" s="65">
        <f>VLOOKUP($A29,'Return Data'!$B$7:$R$2700,17,0)</f>
        <v>8.032</v>
      </c>
      <c r="M29" s="66">
        <f t="shared" si="4"/>
        <v>8</v>
      </c>
      <c r="N29" s="65">
        <f>VLOOKUP($A29,'Return Data'!$B$7:$R$2700,14,0)</f>
        <v>5.4904000000000002</v>
      </c>
      <c r="O29" s="66">
        <f t="shared" si="5"/>
        <v>5</v>
      </c>
      <c r="P29" s="65">
        <f>VLOOKUP($A29,'Return Data'!$B$7:$R$2700,15,0)</f>
        <v>10.676600000000001</v>
      </c>
      <c r="Q29" s="66">
        <f t="shared" si="6"/>
        <v>3</v>
      </c>
      <c r="R29" s="65">
        <f>VLOOKUP($A29,'Return Data'!$B$7:$R$2700,16,0)</f>
        <v>14.3527</v>
      </c>
      <c r="S29" s="67">
        <f t="shared" si="7"/>
        <v>10</v>
      </c>
    </row>
    <row r="30" spans="1:19" x14ac:dyDescent="0.3">
      <c r="A30" s="63" t="s">
        <v>1017</v>
      </c>
      <c r="B30" s="64">
        <f>VLOOKUP($A30,'Return Data'!$B$7:$R$2700,3,0)</f>
        <v>44118</v>
      </c>
      <c r="C30" s="65">
        <f>VLOOKUP($A30,'Return Data'!$B$7:$R$2700,4,0)</f>
        <v>30.736499999999999</v>
      </c>
      <c r="D30" s="65">
        <f>VLOOKUP($A30,'Return Data'!$B$7:$R$2700,10,0)</f>
        <v>7.7592999999999996</v>
      </c>
      <c r="E30" s="66">
        <f t="shared" si="0"/>
        <v>28</v>
      </c>
      <c r="F30" s="65">
        <f>VLOOKUP($A30,'Return Data'!$B$7:$R$2700,11,0)</f>
        <v>20.9694</v>
      </c>
      <c r="G30" s="66">
        <f t="shared" si="1"/>
        <v>27</v>
      </c>
      <c r="H30" s="65">
        <f>VLOOKUP($A30,'Return Data'!$B$7:$R$2700,12,0)</f>
        <v>-15.1584</v>
      </c>
      <c r="I30" s="66">
        <f t="shared" si="2"/>
        <v>29</v>
      </c>
      <c r="J30" s="65">
        <f>VLOOKUP($A30,'Return Data'!$B$7:$R$2700,13,0)</f>
        <v>-6.6668000000000003</v>
      </c>
      <c r="K30" s="66">
        <f t="shared" si="3"/>
        <v>29</v>
      </c>
      <c r="L30" s="65">
        <f>VLOOKUP($A30,'Return Data'!$B$7:$R$2700,17,0)</f>
        <v>-0.74970000000000003</v>
      </c>
      <c r="M30" s="66">
        <f t="shared" si="4"/>
        <v>28</v>
      </c>
      <c r="N30" s="65">
        <f>VLOOKUP($A30,'Return Data'!$B$7:$R$2700,14,0)</f>
        <v>-9.5500000000000002E-2</v>
      </c>
      <c r="O30" s="66">
        <f t="shared" si="5"/>
        <v>27</v>
      </c>
      <c r="P30" s="65">
        <f>VLOOKUP($A30,'Return Data'!$B$7:$R$2700,15,0)</f>
        <v>5.6174999999999997</v>
      </c>
      <c r="Q30" s="66">
        <f t="shared" si="6"/>
        <v>25</v>
      </c>
      <c r="R30" s="65">
        <f>VLOOKUP($A30,'Return Data'!$B$7:$R$2700,16,0)</f>
        <v>8.8826999999999998</v>
      </c>
      <c r="S30" s="67">
        <f t="shared" si="7"/>
        <v>24</v>
      </c>
    </row>
    <row r="31" spans="1:19" x14ac:dyDescent="0.3">
      <c r="A31" s="63" t="s">
        <v>1019</v>
      </c>
      <c r="B31" s="64">
        <f>VLOOKUP($A31,'Return Data'!$B$7:$R$2700,3,0)</f>
        <v>44118</v>
      </c>
      <c r="C31" s="65">
        <f>VLOOKUP($A31,'Return Data'!$B$7:$R$2700,4,0)</f>
        <v>175.87</v>
      </c>
      <c r="D31" s="65">
        <f>VLOOKUP($A31,'Return Data'!$B$7:$R$2700,10,0)</f>
        <v>13.1579</v>
      </c>
      <c r="E31" s="66">
        <f t="shared" si="0"/>
        <v>3</v>
      </c>
      <c r="F31" s="65">
        <f>VLOOKUP($A31,'Return Data'!$B$7:$R$2700,11,0)</f>
        <v>29.630700000000001</v>
      </c>
      <c r="G31" s="66">
        <f t="shared" si="1"/>
        <v>5</v>
      </c>
      <c r="H31" s="65">
        <f>VLOOKUP($A31,'Return Data'!$B$7:$R$2700,12,0)</f>
        <v>-3.2033</v>
      </c>
      <c r="I31" s="66">
        <f t="shared" si="2"/>
        <v>15</v>
      </c>
      <c r="J31" s="65">
        <f>VLOOKUP($A31,'Return Data'!$B$7:$R$2700,13,0)</f>
        <v>5.3491999999999997</v>
      </c>
      <c r="K31" s="66">
        <f t="shared" si="3"/>
        <v>11</v>
      </c>
      <c r="L31" s="65">
        <f>VLOOKUP($A31,'Return Data'!$B$7:$R$2700,17,0)</f>
        <v>7.1378000000000004</v>
      </c>
      <c r="M31" s="66">
        <f t="shared" si="4"/>
        <v>14</v>
      </c>
      <c r="N31" s="65">
        <f>VLOOKUP($A31,'Return Data'!$B$7:$R$2700,14,0)</f>
        <v>3.7783000000000002</v>
      </c>
      <c r="O31" s="66">
        <f t="shared" si="5"/>
        <v>14</v>
      </c>
      <c r="P31" s="65">
        <f>VLOOKUP($A31,'Return Data'!$B$7:$R$2700,15,0)</f>
        <v>7.0027999999999997</v>
      </c>
      <c r="Q31" s="66">
        <f t="shared" si="6"/>
        <v>14</v>
      </c>
      <c r="R31" s="65">
        <f>VLOOKUP($A31,'Return Data'!$B$7:$R$2700,16,0)</f>
        <v>17.565300000000001</v>
      </c>
      <c r="S31" s="67">
        <f t="shared" si="7"/>
        <v>7</v>
      </c>
    </row>
    <row r="32" spans="1:19" x14ac:dyDescent="0.3">
      <c r="A32" s="63" t="s">
        <v>1022</v>
      </c>
      <c r="B32" s="64">
        <f>VLOOKUP($A32,'Return Data'!$B$7:$R$2700,3,0)</f>
        <v>44118</v>
      </c>
      <c r="C32" s="65">
        <f>VLOOKUP($A32,'Return Data'!$B$7:$R$2700,4,0)</f>
        <v>40.122300000000003</v>
      </c>
      <c r="D32" s="65">
        <f>VLOOKUP($A32,'Return Data'!$B$7:$R$2700,10,0)</f>
        <v>10.7601</v>
      </c>
      <c r="E32" s="66">
        <f t="shared" si="0"/>
        <v>16</v>
      </c>
      <c r="F32" s="65">
        <f>VLOOKUP($A32,'Return Data'!$B$7:$R$2700,11,0)</f>
        <v>28.4785</v>
      </c>
      <c r="G32" s="66">
        <f t="shared" si="1"/>
        <v>11</v>
      </c>
      <c r="H32" s="65">
        <f>VLOOKUP($A32,'Return Data'!$B$7:$R$2700,12,0)</f>
        <v>-4.891</v>
      </c>
      <c r="I32" s="66">
        <f t="shared" si="2"/>
        <v>18</v>
      </c>
      <c r="J32" s="65">
        <f>VLOOKUP($A32,'Return Data'!$B$7:$R$2700,13,0)</f>
        <v>2.0436000000000001</v>
      </c>
      <c r="K32" s="66">
        <f t="shared" si="3"/>
        <v>21</v>
      </c>
      <c r="L32" s="65">
        <f>VLOOKUP($A32,'Return Data'!$B$7:$R$2700,17,0)</f>
        <v>6.7046999999999999</v>
      </c>
      <c r="M32" s="66">
        <f t="shared" si="4"/>
        <v>15</v>
      </c>
      <c r="N32" s="65">
        <f>VLOOKUP($A32,'Return Data'!$B$7:$R$2700,14,0)</f>
        <v>2.7764000000000002</v>
      </c>
      <c r="O32" s="66">
        <f t="shared" si="5"/>
        <v>18</v>
      </c>
      <c r="P32" s="65">
        <f>VLOOKUP($A32,'Return Data'!$B$7:$R$2700,15,0)</f>
        <v>7.4126000000000003</v>
      </c>
      <c r="Q32" s="66">
        <f t="shared" si="6"/>
        <v>12</v>
      </c>
      <c r="R32" s="65">
        <f>VLOOKUP($A32,'Return Data'!$B$7:$R$2700,16,0)</f>
        <v>9.8825000000000003</v>
      </c>
      <c r="S32" s="67">
        <f t="shared" si="7"/>
        <v>18</v>
      </c>
    </row>
    <row r="33" spans="1:19" x14ac:dyDescent="0.3">
      <c r="A33" s="63" t="s">
        <v>1023</v>
      </c>
      <c r="B33" s="64">
        <f>VLOOKUP($A33,'Return Data'!$B$7:$R$2700,3,0)</f>
        <v>44118</v>
      </c>
      <c r="C33" s="65">
        <f>VLOOKUP($A33,'Return Data'!$B$7:$R$2700,4,0)</f>
        <v>473.42141468367402</v>
      </c>
      <c r="D33" s="65">
        <f>VLOOKUP($A33,'Return Data'!$B$7:$R$2700,10,0)</f>
        <v>10.7051</v>
      </c>
      <c r="E33" s="66">
        <f t="shared" si="0"/>
        <v>17</v>
      </c>
      <c r="F33" s="65">
        <f>VLOOKUP($A33,'Return Data'!$B$7:$R$2700,11,0)</f>
        <v>27.1844</v>
      </c>
      <c r="G33" s="66">
        <f t="shared" si="1"/>
        <v>17</v>
      </c>
      <c r="H33" s="65">
        <f>VLOOKUP($A33,'Return Data'!$B$7:$R$2700,12,0)</f>
        <v>-7.5652999999999997</v>
      </c>
      <c r="I33" s="66">
        <f t="shared" si="2"/>
        <v>25</v>
      </c>
      <c r="J33" s="65">
        <f>VLOOKUP($A33,'Return Data'!$B$7:$R$2700,13,0)</f>
        <v>-0.58819999999999995</v>
      </c>
      <c r="K33" s="66">
        <f t="shared" si="3"/>
        <v>27</v>
      </c>
      <c r="L33" s="65">
        <f>VLOOKUP($A33,'Return Data'!$B$7:$R$2700,17,0)</f>
        <v>4.8955000000000002</v>
      </c>
      <c r="M33" s="66">
        <f t="shared" si="4"/>
        <v>21</v>
      </c>
      <c r="N33" s="65">
        <f>VLOOKUP($A33,'Return Data'!$B$7:$R$2700,14,0)</f>
        <v>1.9392</v>
      </c>
      <c r="O33" s="66">
        <f t="shared" si="5"/>
        <v>21</v>
      </c>
      <c r="P33" s="65">
        <f>VLOOKUP($A33,'Return Data'!$B$7:$R$2700,15,0)</f>
        <v>5.9135</v>
      </c>
      <c r="Q33" s="66">
        <f t="shared" si="6"/>
        <v>24</v>
      </c>
      <c r="R33" s="65">
        <f>VLOOKUP($A33,'Return Data'!$B$7:$R$2700,16,0)</f>
        <v>18.7423</v>
      </c>
      <c r="S33" s="67">
        <f t="shared" si="7"/>
        <v>4</v>
      </c>
    </row>
    <row r="34" spans="1:19" x14ac:dyDescent="0.3">
      <c r="A34" s="63" t="s">
        <v>1026</v>
      </c>
      <c r="B34" s="64">
        <f>VLOOKUP($A34,'Return Data'!$B$7:$R$2700,3,0)</f>
        <v>44118</v>
      </c>
      <c r="C34" s="65">
        <f>VLOOKUP($A34,'Return Data'!$B$7:$R$2700,4,0)</f>
        <v>100.466666666667</v>
      </c>
      <c r="D34" s="65">
        <f>VLOOKUP($A34,'Return Data'!$B$7:$R$2700,10,0)</f>
        <v>12.748799999999999</v>
      </c>
      <c r="E34" s="66">
        <f t="shared" si="0"/>
        <v>4</v>
      </c>
      <c r="F34" s="65">
        <f>VLOOKUP($A34,'Return Data'!$B$7:$R$2700,11,0)</f>
        <v>28.671399999999998</v>
      </c>
      <c r="G34" s="66">
        <f t="shared" si="1"/>
        <v>9</v>
      </c>
      <c r="H34" s="65">
        <f>VLOOKUP($A34,'Return Data'!$B$7:$R$2700,12,0)</f>
        <v>-3.7183999999999999</v>
      </c>
      <c r="I34" s="66">
        <f t="shared" si="2"/>
        <v>16</v>
      </c>
      <c r="J34" s="65">
        <f>VLOOKUP($A34,'Return Data'!$B$7:$R$2700,13,0)</f>
        <v>3.3323999999999998</v>
      </c>
      <c r="K34" s="66">
        <f t="shared" si="3"/>
        <v>18</v>
      </c>
      <c r="L34" s="65">
        <f>VLOOKUP($A34,'Return Data'!$B$7:$R$2700,17,0)</f>
        <v>4.1512000000000002</v>
      </c>
      <c r="M34" s="66">
        <f t="shared" si="4"/>
        <v>25</v>
      </c>
      <c r="N34" s="65">
        <f>VLOOKUP($A34,'Return Data'!$B$7:$R$2700,14,0)</f>
        <v>0.73029999999999995</v>
      </c>
      <c r="O34" s="66">
        <f t="shared" si="5"/>
        <v>25</v>
      </c>
      <c r="P34" s="65">
        <f>VLOOKUP($A34,'Return Data'!$B$7:$R$2700,15,0)</f>
        <v>4.0366</v>
      </c>
      <c r="Q34" s="66">
        <f t="shared" si="6"/>
        <v>27</v>
      </c>
      <c r="R34" s="65">
        <f>VLOOKUP($A34,'Return Data'!$B$7:$R$2700,16,0)</f>
        <v>9.4144000000000005</v>
      </c>
      <c r="S34" s="67">
        <f t="shared" si="7"/>
        <v>20</v>
      </c>
    </row>
    <row r="35" spans="1:19" x14ac:dyDescent="0.3">
      <c r="A35" s="63" t="s">
        <v>1028</v>
      </c>
      <c r="B35" s="64">
        <f>VLOOKUP($A35,'Return Data'!$B$7:$R$2700,3,0)</f>
        <v>44118</v>
      </c>
      <c r="C35" s="65">
        <f>VLOOKUP($A35,'Return Data'!$B$7:$R$2700,4,0)</f>
        <v>11.17</v>
      </c>
      <c r="D35" s="65">
        <f>VLOOKUP($A35,'Return Data'!$B$7:$R$2700,10,0)</f>
        <v>10.813499999999999</v>
      </c>
      <c r="E35" s="66">
        <f t="shared" si="0"/>
        <v>15</v>
      </c>
      <c r="F35" s="65">
        <f>VLOOKUP($A35,'Return Data'!$B$7:$R$2700,11,0)</f>
        <v>28.243400000000001</v>
      </c>
      <c r="G35" s="66">
        <f t="shared" si="1"/>
        <v>13</v>
      </c>
      <c r="H35" s="65">
        <f>VLOOKUP($A35,'Return Data'!$B$7:$R$2700,12,0)</f>
        <v>-3.0381999999999998</v>
      </c>
      <c r="I35" s="66">
        <f t="shared" si="2"/>
        <v>13</v>
      </c>
      <c r="J35" s="65">
        <f>VLOOKUP($A35,'Return Data'!$B$7:$R$2700,13,0)</f>
        <v>4.7842000000000002</v>
      </c>
      <c r="K35" s="66">
        <f t="shared" si="3"/>
        <v>14</v>
      </c>
      <c r="L35" s="65">
        <f>VLOOKUP($A35,'Return Data'!$B$7:$R$2700,17,0)</f>
        <v>6.6242999999999999</v>
      </c>
      <c r="M35" s="66">
        <f t="shared" si="4"/>
        <v>17</v>
      </c>
      <c r="N35" s="65">
        <f>VLOOKUP($A35,'Return Data'!$B$7:$R$2700,14,0)</f>
        <v>2.1118000000000001</v>
      </c>
      <c r="O35" s="66">
        <f t="shared" si="5"/>
        <v>20</v>
      </c>
      <c r="P35" s="65">
        <f>VLOOKUP($A35,'Return Data'!$B$7:$R$2700,15,0)</f>
        <v>0</v>
      </c>
      <c r="Q35" s="66">
        <f t="shared" si="6"/>
        <v>28</v>
      </c>
      <c r="R35" s="65">
        <f>VLOOKUP($A35,'Return Data'!$B$7:$R$2700,16,0)</f>
        <v>3.2783000000000002</v>
      </c>
      <c r="S35" s="67">
        <f t="shared" si="7"/>
        <v>28</v>
      </c>
    </row>
    <row r="36" spans="1:19" x14ac:dyDescent="0.3">
      <c r="A36" s="63" t="s">
        <v>1030</v>
      </c>
      <c r="B36" s="64">
        <f>VLOOKUP($A36,'Return Data'!$B$7:$R$2700,3,0)</f>
        <v>44118</v>
      </c>
      <c r="C36" s="65">
        <f>VLOOKUP($A36,'Return Data'!$B$7:$R$2700,4,0)</f>
        <v>637.483018396636</v>
      </c>
      <c r="D36" s="65">
        <f>VLOOKUP($A36,'Return Data'!$B$7:$R$2700,10,0)</f>
        <v>12.3119</v>
      </c>
      <c r="E36" s="66">
        <f t="shared" si="0"/>
        <v>7</v>
      </c>
      <c r="F36" s="65">
        <f>VLOOKUP($A36,'Return Data'!$B$7:$R$2700,11,0)</f>
        <v>28.588200000000001</v>
      </c>
      <c r="G36" s="66">
        <f t="shared" si="1"/>
        <v>10</v>
      </c>
      <c r="H36" s="65">
        <f>VLOOKUP($A36,'Return Data'!$B$7:$R$2700,12,0)</f>
        <v>-1.4436</v>
      </c>
      <c r="I36" s="66">
        <f t="shared" si="2"/>
        <v>9</v>
      </c>
      <c r="J36" s="65">
        <f>VLOOKUP($A36,'Return Data'!$B$7:$R$2700,13,0)</f>
        <v>7.0475000000000003</v>
      </c>
      <c r="K36" s="66">
        <f t="shared" si="3"/>
        <v>7</v>
      </c>
      <c r="L36" s="65">
        <f>VLOOKUP($A36,'Return Data'!$B$7:$R$2700,17,0)</f>
        <v>6.6700999999999997</v>
      </c>
      <c r="M36" s="66">
        <f t="shared" si="4"/>
        <v>16</v>
      </c>
      <c r="N36" s="65">
        <f>VLOOKUP($A36,'Return Data'!$B$7:$R$2700,14,0)</f>
        <v>5.0110000000000001</v>
      </c>
      <c r="O36" s="66">
        <f t="shared" si="5"/>
        <v>8</v>
      </c>
      <c r="P36" s="65">
        <f>VLOOKUP($A36,'Return Data'!$B$7:$R$2700,15,0)</f>
        <v>7.4234999999999998</v>
      </c>
      <c r="Q36" s="66">
        <f t="shared" si="6"/>
        <v>11</v>
      </c>
      <c r="R36" s="65">
        <f>VLOOKUP($A36,'Return Data'!$B$7:$R$2700,16,0)</f>
        <v>12.989599999999999</v>
      </c>
      <c r="S36" s="67">
        <f t="shared" si="7"/>
        <v>11</v>
      </c>
    </row>
    <row r="37" spans="1:19" x14ac:dyDescent="0.3">
      <c r="A37" s="69"/>
      <c r="B37" s="70"/>
      <c r="C37" s="70"/>
      <c r="D37" s="71"/>
      <c r="E37" s="70"/>
      <c r="F37" s="71"/>
      <c r="G37" s="70"/>
      <c r="H37" s="71"/>
      <c r="I37" s="70"/>
      <c r="J37" s="71"/>
      <c r="K37" s="70"/>
      <c r="L37" s="71"/>
      <c r="M37" s="70"/>
      <c r="N37" s="71"/>
      <c r="O37" s="70"/>
      <c r="P37" s="71"/>
      <c r="Q37" s="70"/>
      <c r="R37" s="71"/>
      <c r="S37" s="72"/>
    </row>
    <row r="38" spans="1:19" x14ac:dyDescent="0.3">
      <c r="A38" s="73" t="s">
        <v>27</v>
      </c>
      <c r="B38" s="74"/>
      <c r="C38" s="74"/>
      <c r="D38" s="75">
        <f>AVERAGE(D8:D36)</f>
        <v>10.782934482758622</v>
      </c>
      <c r="E38" s="74"/>
      <c r="F38" s="75">
        <f>AVERAGE(F8:F36)</f>
        <v>26.677931034482754</v>
      </c>
      <c r="G38" s="74"/>
      <c r="H38" s="75">
        <f>AVERAGE(H8:H36)</f>
        <v>-3.8544896551724137</v>
      </c>
      <c r="I38" s="74"/>
      <c r="J38" s="75">
        <f>AVERAGE(J8:J36)</f>
        <v>3.9501034482758604</v>
      </c>
      <c r="K38" s="74"/>
      <c r="L38" s="75">
        <f>AVERAGE(L8:L36)</f>
        <v>6.605232142857143</v>
      </c>
      <c r="M38" s="74"/>
      <c r="N38" s="75">
        <f>AVERAGE(N8:N36)</f>
        <v>3.621314285714285</v>
      </c>
      <c r="O38" s="74"/>
      <c r="P38" s="75">
        <f>AVERAGE(P8:P36)</f>
        <v>7.1027857142857158</v>
      </c>
      <c r="Q38" s="74"/>
      <c r="R38" s="75">
        <f>AVERAGE(R8:R36)</f>
        <v>12.085289655172414</v>
      </c>
      <c r="S38" s="76"/>
    </row>
    <row r="39" spans="1:19" x14ac:dyDescent="0.3">
      <c r="A39" s="73" t="s">
        <v>28</v>
      </c>
      <c r="B39" s="74"/>
      <c r="C39" s="74"/>
      <c r="D39" s="75">
        <f>MIN(D8:D36)</f>
        <v>7.3215000000000003</v>
      </c>
      <c r="E39" s="74"/>
      <c r="F39" s="75">
        <f>MIN(F8:F36)</f>
        <v>18.661100000000001</v>
      </c>
      <c r="G39" s="74"/>
      <c r="H39" s="75">
        <f>MIN(H8:H36)</f>
        <v>-15.1584</v>
      </c>
      <c r="I39" s="74"/>
      <c r="J39" s="75">
        <f>MIN(J8:J36)</f>
        <v>-6.6668000000000003</v>
      </c>
      <c r="K39" s="74"/>
      <c r="L39" s="75">
        <f>MIN(L8:L36)</f>
        <v>-0.74970000000000003</v>
      </c>
      <c r="M39" s="74"/>
      <c r="N39" s="75">
        <f>MIN(N8:N36)</f>
        <v>-0.53800000000000003</v>
      </c>
      <c r="O39" s="74"/>
      <c r="P39" s="75">
        <f>MIN(P8:P36)</f>
        <v>0</v>
      </c>
      <c r="Q39" s="74"/>
      <c r="R39" s="75">
        <f>MIN(R8:R36)</f>
        <v>1.7330000000000001</v>
      </c>
      <c r="S39" s="76"/>
    </row>
    <row r="40" spans="1:19" ht="15" thickBot="1" x14ac:dyDescent="0.35">
      <c r="A40" s="77" t="s">
        <v>29</v>
      </c>
      <c r="B40" s="78"/>
      <c r="C40" s="78"/>
      <c r="D40" s="79">
        <f>MAX(D8:D36)</f>
        <v>13.8209</v>
      </c>
      <c r="E40" s="78"/>
      <c r="F40" s="79">
        <f>MAX(F8:F36)</f>
        <v>34.001600000000003</v>
      </c>
      <c r="G40" s="78"/>
      <c r="H40" s="79">
        <f>MAX(H8:H36)</f>
        <v>5.6096000000000004</v>
      </c>
      <c r="I40" s="78"/>
      <c r="J40" s="79">
        <f>MAX(J8:J36)</f>
        <v>12.6473</v>
      </c>
      <c r="K40" s="78"/>
      <c r="L40" s="79">
        <f>MAX(L8:L36)</f>
        <v>12.9201</v>
      </c>
      <c r="M40" s="78"/>
      <c r="N40" s="79">
        <f>MAX(N8:N36)</f>
        <v>9.5243000000000002</v>
      </c>
      <c r="O40" s="78"/>
      <c r="P40" s="79">
        <f>MAX(P8:P36)</f>
        <v>11.2211</v>
      </c>
      <c r="Q40" s="78"/>
      <c r="R40" s="79">
        <f>MAX(R8:R36)</f>
        <v>18.998999999999999</v>
      </c>
      <c r="S40" s="80"/>
    </row>
    <row r="41" spans="1:19" x14ac:dyDescent="0.3">
      <c r="A41" s="112" t="s">
        <v>433</v>
      </c>
    </row>
    <row r="42" spans="1:19" x14ac:dyDescent="0.3">
      <c r="A42" s="14" t="s">
        <v>340</v>
      </c>
    </row>
  </sheetData>
  <sheetProtection algorithmName="SHA-512" hashValue="XED9GvDiHqdEVpE2ILavpbKAvWx0JmmFtIvjEflZ/ublEkJbxxFtQOtRMrOY1ui70TBP4XMkuqSKwGDAtH1H+g==" saltValue="vjEePaueED6MJWpAs5mfU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D17FAC45-B3DB-4361-A648-420C18125BB4}"/>
  </hyperlinks>
  <pageMargins left="0.7" right="0.7" top="0.75" bottom="0.75" header="0.3" footer="0.3"/>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S4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1.441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8" t="s">
        <v>347</v>
      </c>
    </row>
    <row r="3" spans="1:19" ht="15" thickBot="1" x14ac:dyDescent="0.35">
      <c r="A3" s="149"/>
    </row>
    <row r="4" spans="1:19" ht="15" thickBot="1" x14ac:dyDescent="0.35"/>
    <row r="5" spans="1:19" x14ac:dyDescent="0.3">
      <c r="A5" s="29" t="s">
        <v>348</v>
      </c>
      <c r="B5" s="146" t="s">
        <v>8</v>
      </c>
      <c r="C5" s="146" t="s">
        <v>9</v>
      </c>
      <c r="D5" s="152" t="s">
        <v>48</v>
      </c>
      <c r="E5" s="152"/>
      <c r="F5" s="152" t="s">
        <v>1</v>
      </c>
      <c r="G5" s="152"/>
      <c r="H5" s="152" t="s">
        <v>2</v>
      </c>
      <c r="I5" s="152"/>
      <c r="J5" s="152" t="s">
        <v>3</v>
      </c>
      <c r="K5" s="152"/>
      <c r="L5" s="152" t="s">
        <v>4</v>
      </c>
      <c r="M5" s="152"/>
      <c r="N5" s="152" t="s">
        <v>382</v>
      </c>
      <c r="O5" s="152"/>
      <c r="P5" s="152" t="s">
        <v>5</v>
      </c>
      <c r="Q5" s="152"/>
      <c r="R5" s="152" t="s">
        <v>46</v>
      </c>
      <c r="S5" s="155"/>
    </row>
    <row r="6" spans="1:19" x14ac:dyDescent="0.3">
      <c r="A6" s="17" t="s">
        <v>7</v>
      </c>
      <c r="B6" s="147"/>
      <c r="C6" s="147"/>
      <c r="D6" s="13" t="s">
        <v>0</v>
      </c>
      <c r="E6" s="13" t="s">
        <v>10</v>
      </c>
      <c r="F6" s="13" t="s">
        <v>0</v>
      </c>
      <c r="G6" s="13" t="s">
        <v>10</v>
      </c>
      <c r="H6" s="13" t="s">
        <v>0</v>
      </c>
      <c r="I6" s="13" t="s">
        <v>10</v>
      </c>
      <c r="J6" s="13" t="s">
        <v>0</v>
      </c>
      <c r="K6" s="13" t="s">
        <v>10</v>
      </c>
      <c r="L6" s="57" t="s">
        <v>430</v>
      </c>
      <c r="M6" s="57" t="s">
        <v>10</v>
      </c>
      <c r="N6" s="57" t="s">
        <v>431</v>
      </c>
      <c r="O6" s="57" t="s">
        <v>10</v>
      </c>
      <c r="P6" s="57" t="s">
        <v>431</v>
      </c>
      <c r="Q6" s="57" t="s">
        <v>10</v>
      </c>
      <c r="R6" s="13"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53</v>
      </c>
      <c r="B8" s="64">
        <f>VLOOKUP($A8,'Return Data'!$B$7:$R$2700,3,0)</f>
        <v>44118</v>
      </c>
      <c r="C8" s="65">
        <f>VLOOKUP($A8,'Return Data'!$B$7:$R$2700,4,0)</f>
        <v>35.317</v>
      </c>
      <c r="D8" s="65">
        <f>VLOOKUP($A8,'Return Data'!$B$7:$R$2700,9,0)</f>
        <v>16.4983</v>
      </c>
      <c r="E8" s="66">
        <f t="shared" ref="E8:E36" si="0">RANK(D8,D$8:D$36,0)</f>
        <v>12</v>
      </c>
      <c r="F8" s="65">
        <f>VLOOKUP($A8,'Return Data'!$B$7:$R$2700,10,0)</f>
        <v>8.3315000000000001</v>
      </c>
      <c r="G8" s="66">
        <f t="shared" ref="G8:G36" si="1">RANK(F8,F$8:F$36,0)</f>
        <v>2</v>
      </c>
      <c r="H8" s="65">
        <f>VLOOKUP($A8,'Return Data'!$B$7:$R$2700,11,0)</f>
        <v>15.2179</v>
      </c>
      <c r="I8" s="66">
        <f t="shared" ref="I8:I36" si="2">RANK(H8,H$8:H$36,0)</f>
        <v>7</v>
      </c>
      <c r="J8" s="65">
        <f>VLOOKUP($A8,'Return Data'!$B$7:$R$2700,12,0)</f>
        <v>11.5923</v>
      </c>
      <c r="K8" s="66">
        <f t="shared" ref="K8:K34" si="3">RANK(J8,J$8:J$36,0)</f>
        <v>14</v>
      </c>
      <c r="L8" s="65">
        <f>VLOOKUP($A8,'Return Data'!$B$7:$R$2700,13,0)</f>
        <v>4.4089999999999998</v>
      </c>
      <c r="M8" s="66">
        <f>RANK(L8,L$8:L$36,0)</f>
        <v>26</v>
      </c>
      <c r="N8" s="65">
        <f>VLOOKUP($A8,'Return Data'!$B$7:$R$2700,17,0)</f>
        <v>6.1611000000000002</v>
      </c>
      <c r="O8" s="66">
        <f>RANK(N8,N$8:N$36,0)</f>
        <v>23</v>
      </c>
      <c r="P8" s="65">
        <f>VLOOKUP($A8,'Return Data'!$B$7:$R$2700,14,0)</f>
        <v>4.3399000000000001</v>
      </c>
      <c r="Q8" s="66">
        <f>RANK(P8,P$8:P$36,0)</f>
        <v>23</v>
      </c>
      <c r="R8" s="65">
        <f>VLOOKUP($A8,'Return Data'!$B$7:$R$2700,16,0)</f>
        <v>7.9720000000000004</v>
      </c>
      <c r="S8" s="67">
        <f t="shared" ref="S8:S36" si="4">RANK(R8,R$8:R$36,0)</f>
        <v>21</v>
      </c>
    </row>
    <row r="9" spans="1:19" x14ac:dyDescent="0.3">
      <c r="A9" s="82" t="s">
        <v>54</v>
      </c>
      <c r="B9" s="64">
        <f>VLOOKUP($A9,'Return Data'!$B$7:$R$2700,3,0)</f>
        <v>44118</v>
      </c>
      <c r="C9" s="65">
        <f>VLOOKUP($A9,'Return Data'!$B$7:$R$2700,4,0)</f>
        <v>1.4522999999999999</v>
      </c>
      <c r="D9" s="65">
        <f>VLOOKUP($A9,'Return Data'!$B$7:$R$2700,9,0)</f>
        <v>0</v>
      </c>
      <c r="E9" s="66">
        <f t="shared" si="0"/>
        <v>29</v>
      </c>
      <c r="F9" s="65">
        <f>VLOOKUP($A9,'Return Data'!$B$7:$R$2700,10,0)</f>
        <v>0</v>
      </c>
      <c r="G9" s="66">
        <f t="shared" si="1"/>
        <v>28</v>
      </c>
      <c r="H9" s="65">
        <f>VLOOKUP($A9,'Return Data'!$B$7:$R$2700,11,0)</f>
        <v>0</v>
      </c>
      <c r="I9" s="66">
        <f t="shared" si="2"/>
        <v>28</v>
      </c>
      <c r="J9" s="65">
        <f>VLOOKUP($A9,'Return Data'!$B$7:$R$2700,12,0)</f>
        <v>-33.168599999999998</v>
      </c>
      <c r="K9" s="66">
        <f t="shared" si="3"/>
        <v>28</v>
      </c>
      <c r="L9" s="65"/>
      <c r="M9" s="66"/>
      <c r="N9" s="65"/>
      <c r="O9" s="66"/>
      <c r="P9" s="65"/>
      <c r="Q9" s="66"/>
      <c r="R9" s="65">
        <f>VLOOKUP($A9,'Return Data'!$B$7:$R$2700,16,0)</f>
        <v>-26.968800000000002</v>
      </c>
      <c r="S9" s="67">
        <f t="shared" si="4"/>
        <v>29</v>
      </c>
    </row>
    <row r="10" spans="1:19" x14ac:dyDescent="0.3">
      <c r="A10" s="82" t="s">
        <v>55</v>
      </c>
      <c r="B10" s="64">
        <f>VLOOKUP($A10,'Return Data'!$B$7:$R$2700,3,0)</f>
        <v>44118</v>
      </c>
      <c r="C10" s="65">
        <f>VLOOKUP($A10,'Return Data'!$B$7:$R$2700,4,0)</f>
        <v>24.500900000000001</v>
      </c>
      <c r="D10" s="65">
        <f>VLOOKUP($A10,'Return Data'!$B$7:$R$2700,9,0)</f>
        <v>13.1206</v>
      </c>
      <c r="E10" s="66">
        <f t="shared" si="0"/>
        <v>20</v>
      </c>
      <c r="F10" s="65">
        <f>VLOOKUP($A10,'Return Data'!$B$7:$R$2700,10,0)</f>
        <v>2.7753000000000001</v>
      </c>
      <c r="G10" s="66">
        <f t="shared" si="1"/>
        <v>22</v>
      </c>
      <c r="H10" s="65">
        <f>VLOOKUP($A10,'Return Data'!$B$7:$R$2700,11,0)</f>
        <v>19.168399999999998</v>
      </c>
      <c r="I10" s="66">
        <f t="shared" si="2"/>
        <v>1</v>
      </c>
      <c r="J10" s="65">
        <f>VLOOKUP($A10,'Return Data'!$B$7:$R$2700,12,0)</f>
        <v>14.8087</v>
      </c>
      <c r="K10" s="66">
        <f t="shared" si="3"/>
        <v>3</v>
      </c>
      <c r="L10" s="65">
        <f>VLOOKUP($A10,'Return Data'!$B$7:$R$2700,13,0)</f>
        <v>13.480399999999999</v>
      </c>
      <c r="M10" s="66">
        <f t="shared" ref="M10:M34" si="5">RANK(L10,L$8:L$36,0)</f>
        <v>1</v>
      </c>
      <c r="N10" s="65">
        <f>VLOOKUP($A10,'Return Data'!$B$7:$R$2700,17,0)</f>
        <v>13.2981</v>
      </c>
      <c r="O10" s="66">
        <f t="shared" ref="O10:O22" si="6">RANK(N10,N$8:N$36,0)</f>
        <v>3</v>
      </c>
      <c r="P10" s="65">
        <f>VLOOKUP($A10,'Return Data'!$B$7:$R$2700,14,0)</f>
        <v>9.7826000000000004</v>
      </c>
      <c r="Q10" s="66">
        <f t="shared" ref="Q10:Q22" si="7">RANK(P10,P$8:P$36,0)</f>
        <v>3</v>
      </c>
      <c r="R10" s="65">
        <f>VLOOKUP($A10,'Return Data'!$B$7:$R$2700,16,0)</f>
        <v>10.0097</v>
      </c>
      <c r="S10" s="67">
        <f t="shared" si="4"/>
        <v>4</v>
      </c>
    </row>
    <row r="11" spans="1:19" x14ac:dyDescent="0.3">
      <c r="A11" s="82" t="s">
        <v>56</v>
      </c>
      <c r="B11" s="64">
        <f>VLOOKUP($A11,'Return Data'!$B$7:$R$2700,3,0)</f>
        <v>44118</v>
      </c>
      <c r="C11" s="65">
        <f>VLOOKUP($A11,'Return Data'!$B$7:$R$2700,4,0)</f>
        <v>18.645499999999998</v>
      </c>
      <c r="D11" s="65">
        <f>VLOOKUP($A11,'Return Data'!$B$7:$R$2700,9,0)</f>
        <v>17.058</v>
      </c>
      <c r="E11" s="66">
        <f t="shared" si="0"/>
        <v>8</v>
      </c>
      <c r="F11" s="65">
        <f>VLOOKUP($A11,'Return Data'!$B$7:$R$2700,10,0)</f>
        <v>2.7294999999999998</v>
      </c>
      <c r="G11" s="66">
        <f t="shared" si="1"/>
        <v>23</v>
      </c>
      <c r="H11" s="65">
        <f>VLOOKUP($A11,'Return Data'!$B$7:$R$2700,11,0)</f>
        <v>8.8021999999999991</v>
      </c>
      <c r="I11" s="66">
        <f t="shared" si="2"/>
        <v>23</v>
      </c>
      <c r="J11" s="65">
        <f>VLOOKUP($A11,'Return Data'!$B$7:$R$2700,12,0)</f>
        <v>9.0366999999999997</v>
      </c>
      <c r="K11" s="66">
        <f t="shared" si="3"/>
        <v>20</v>
      </c>
      <c r="L11" s="65">
        <f>VLOOKUP($A11,'Return Data'!$B$7:$R$2700,13,0)</f>
        <v>7.5453999999999999</v>
      </c>
      <c r="M11" s="66">
        <f t="shared" si="5"/>
        <v>22</v>
      </c>
      <c r="N11" s="65">
        <f>VLOOKUP($A11,'Return Data'!$B$7:$R$2700,17,0)</f>
        <v>3.7534000000000001</v>
      </c>
      <c r="O11" s="66">
        <f t="shared" si="6"/>
        <v>24</v>
      </c>
      <c r="P11" s="65">
        <f>VLOOKUP($A11,'Return Data'!$B$7:$R$2700,14,0)</f>
        <v>3.5082</v>
      </c>
      <c r="Q11" s="66">
        <f t="shared" si="7"/>
        <v>25</v>
      </c>
      <c r="R11" s="65">
        <f>VLOOKUP($A11,'Return Data'!$B$7:$R$2700,16,0)</f>
        <v>7.6109</v>
      </c>
      <c r="S11" s="67">
        <f t="shared" si="4"/>
        <v>25</v>
      </c>
    </row>
    <row r="12" spans="1:19" x14ac:dyDescent="0.3">
      <c r="A12" s="82" t="s">
        <v>57</v>
      </c>
      <c r="B12" s="64">
        <f>VLOOKUP($A12,'Return Data'!$B$7:$R$2700,3,0)</f>
        <v>44118</v>
      </c>
      <c r="C12" s="65">
        <f>VLOOKUP($A12,'Return Data'!$B$7:$R$2700,4,0)</f>
        <v>37.944299999999998</v>
      </c>
      <c r="D12" s="65">
        <f>VLOOKUP($A12,'Return Data'!$B$7:$R$2700,9,0)</f>
        <v>17.957599999999999</v>
      </c>
      <c r="E12" s="66">
        <f t="shared" si="0"/>
        <v>5</v>
      </c>
      <c r="F12" s="65">
        <f>VLOOKUP($A12,'Return Data'!$B$7:$R$2700,10,0)</f>
        <v>3.6936</v>
      </c>
      <c r="G12" s="66">
        <f t="shared" si="1"/>
        <v>15</v>
      </c>
      <c r="H12" s="65">
        <f>VLOOKUP($A12,'Return Data'!$B$7:$R$2700,11,0)</f>
        <v>11.8964</v>
      </c>
      <c r="I12" s="66">
        <f t="shared" si="2"/>
        <v>20</v>
      </c>
      <c r="J12" s="65">
        <f>VLOOKUP($A12,'Return Data'!$B$7:$R$2700,12,0)</f>
        <v>12.055300000000001</v>
      </c>
      <c r="K12" s="66">
        <f t="shared" si="3"/>
        <v>12</v>
      </c>
      <c r="L12" s="65">
        <f>VLOOKUP($A12,'Return Data'!$B$7:$R$2700,13,0)</f>
        <v>10.0494</v>
      </c>
      <c r="M12" s="66">
        <f t="shared" si="5"/>
        <v>17</v>
      </c>
      <c r="N12" s="65">
        <f>VLOOKUP($A12,'Return Data'!$B$7:$R$2700,17,0)</f>
        <v>10.4392</v>
      </c>
      <c r="O12" s="66">
        <f t="shared" si="6"/>
        <v>16</v>
      </c>
      <c r="P12" s="65">
        <f>VLOOKUP($A12,'Return Data'!$B$7:$R$2700,14,0)</f>
        <v>7.4991000000000003</v>
      </c>
      <c r="Q12" s="66">
        <f t="shared" si="7"/>
        <v>17</v>
      </c>
      <c r="R12" s="65">
        <f>VLOOKUP($A12,'Return Data'!$B$7:$R$2700,16,0)</f>
        <v>9.1487999999999996</v>
      </c>
      <c r="S12" s="67">
        <f t="shared" si="4"/>
        <v>13</v>
      </c>
    </row>
    <row r="13" spans="1:19" x14ac:dyDescent="0.3">
      <c r="A13" s="82" t="s">
        <v>58</v>
      </c>
      <c r="B13" s="64">
        <f>VLOOKUP($A13,'Return Data'!$B$7:$R$2700,3,0)</f>
        <v>44118</v>
      </c>
      <c r="C13" s="65">
        <f>VLOOKUP($A13,'Return Data'!$B$7:$R$2700,4,0)</f>
        <v>24.946400000000001</v>
      </c>
      <c r="D13" s="65">
        <f>VLOOKUP($A13,'Return Data'!$B$7:$R$2700,9,0)</f>
        <v>16.886500000000002</v>
      </c>
      <c r="E13" s="66">
        <f t="shared" si="0"/>
        <v>10</v>
      </c>
      <c r="F13" s="65">
        <f>VLOOKUP($A13,'Return Data'!$B$7:$R$2700,10,0)</f>
        <v>3.5428999999999999</v>
      </c>
      <c r="G13" s="66">
        <f t="shared" si="1"/>
        <v>16</v>
      </c>
      <c r="H13" s="65">
        <f>VLOOKUP($A13,'Return Data'!$B$7:$R$2700,11,0)</f>
        <v>14.2296</v>
      </c>
      <c r="I13" s="66">
        <f t="shared" si="2"/>
        <v>13</v>
      </c>
      <c r="J13" s="65">
        <f>VLOOKUP($A13,'Return Data'!$B$7:$R$2700,12,0)</f>
        <v>12.211499999999999</v>
      </c>
      <c r="K13" s="66">
        <f t="shared" si="3"/>
        <v>11</v>
      </c>
      <c r="L13" s="65">
        <f>VLOOKUP($A13,'Return Data'!$B$7:$R$2700,13,0)</f>
        <v>10.182700000000001</v>
      </c>
      <c r="M13" s="66">
        <f t="shared" si="5"/>
        <v>13</v>
      </c>
      <c r="N13" s="65">
        <f>VLOOKUP($A13,'Return Data'!$B$7:$R$2700,17,0)</f>
        <v>10.772</v>
      </c>
      <c r="O13" s="66">
        <f t="shared" si="6"/>
        <v>15</v>
      </c>
      <c r="P13" s="65">
        <f>VLOOKUP($A13,'Return Data'!$B$7:$R$2700,14,0)</f>
        <v>7.5632000000000001</v>
      </c>
      <c r="Q13" s="66">
        <f t="shared" si="7"/>
        <v>16</v>
      </c>
      <c r="R13" s="65">
        <f>VLOOKUP($A13,'Return Data'!$B$7:$R$2700,16,0)</f>
        <v>9.2044999999999995</v>
      </c>
      <c r="S13" s="67">
        <f t="shared" si="4"/>
        <v>11</v>
      </c>
    </row>
    <row r="14" spans="1:19" x14ac:dyDescent="0.3">
      <c r="A14" s="82" t="s">
        <v>59</v>
      </c>
      <c r="B14" s="64">
        <f>VLOOKUP($A14,'Return Data'!$B$7:$R$2700,3,0)</f>
        <v>44118</v>
      </c>
      <c r="C14" s="65">
        <f>VLOOKUP($A14,'Return Data'!$B$7:$R$2700,4,0)</f>
        <v>2682.8096</v>
      </c>
      <c r="D14" s="65">
        <f>VLOOKUP($A14,'Return Data'!$B$7:$R$2700,9,0)</f>
        <v>20.937999999999999</v>
      </c>
      <c r="E14" s="66">
        <f t="shared" si="0"/>
        <v>3</v>
      </c>
      <c r="F14" s="65">
        <f>VLOOKUP($A14,'Return Data'!$B$7:$R$2700,10,0)</f>
        <v>3.5289000000000001</v>
      </c>
      <c r="G14" s="66">
        <f t="shared" si="1"/>
        <v>17</v>
      </c>
      <c r="H14" s="65">
        <f>VLOOKUP($A14,'Return Data'!$B$7:$R$2700,11,0)</f>
        <v>15.604699999999999</v>
      </c>
      <c r="I14" s="66">
        <f t="shared" si="2"/>
        <v>6</v>
      </c>
      <c r="J14" s="65">
        <f>VLOOKUP($A14,'Return Data'!$B$7:$R$2700,12,0)</f>
        <v>15.907400000000001</v>
      </c>
      <c r="K14" s="66">
        <f t="shared" si="3"/>
        <v>2</v>
      </c>
      <c r="L14" s="65">
        <f>VLOOKUP($A14,'Return Data'!$B$7:$R$2700,13,0)</f>
        <v>12.862</v>
      </c>
      <c r="M14" s="66">
        <f t="shared" si="5"/>
        <v>4</v>
      </c>
      <c r="N14" s="65">
        <f>VLOOKUP($A14,'Return Data'!$B$7:$R$2700,17,0)</f>
        <v>13.552099999999999</v>
      </c>
      <c r="O14" s="66">
        <f t="shared" si="6"/>
        <v>2</v>
      </c>
      <c r="P14" s="65">
        <f>VLOOKUP($A14,'Return Data'!$B$7:$R$2700,14,0)</f>
        <v>9.2306000000000008</v>
      </c>
      <c r="Q14" s="66">
        <f t="shared" si="7"/>
        <v>7</v>
      </c>
      <c r="R14" s="65">
        <f>VLOOKUP($A14,'Return Data'!$B$7:$R$2700,16,0)</f>
        <v>9.3821999999999992</v>
      </c>
      <c r="S14" s="67">
        <f t="shared" si="4"/>
        <v>9</v>
      </c>
    </row>
    <row r="15" spans="1:19" x14ac:dyDescent="0.3">
      <c r="A15" s="82" t="s">
        <v>60</v>
      </c>
      <c r="B15" s="64">
        <f>VLOOKUP($A15,'Return Data'!$B$7:$R$2700,3,0)</f>
        <v>44118</v>
      </c>
      <c r="C15" s="65">
        <f>VLOOKUP($A15,'Return Data'!$B$7:$R$2700,4,0)</f>
        <v>23.960799999999999</v>
      </c>
      <c r="D15" s="65">
        <f>VLOOKUP($A15,'Return Data'!$B$7:$R$2700,9,0)</f>
        <v>4.2751999999999999</v>
      </c>
      <c r="E15" s="66">
        <f t="shared" si="0"/>
        <v>27</v>
      </c>
      <c r="F15" s="65">
        <f>VLOOKUP($A15,'Return Data'!$B$7:$R$2700,10,0)</f>
        <v>2.8165</v>
      </c>
      <c r="G15" s="66">
        <f t="shared" si="1"/>
        <v>21</v>
      </c>
      <c r="H15" s="65">
        <f>VLOOKUP($A15,'Return Data'!$B$7:$R$2700,11,0)</f>
        <v>6.0126999999999997</v>
      </c>
      <c r="I15" s="66">
        <f t="shared" si="2"/>
        <v>26</v>
      </c>
      <c r="J15" s="65">
        <f>VLOOKUP($A15,'Return Data'!$B$7:$R$2700,12,0)</f>
        <v>8.5731000000000002</v>
      </c>
      <c r="K15" s="66">
        <f t="shared" si="3"/>
        <v>22</v>
      </c>
      <c r="L15" s="65">
        <f>VLOOKUP($A15,'Return Data'!$B$7:$R$2700,13,0)</f>
        <v>7.8691000000000004</v>
      </c>
      <c r="M15" s="66">
        <f t="shared" si="5"/>
        <v>21</v>
      </c>
      <c r="N15" s="65">
        <f>VLOOKUP($A15,'Return Data'!$B$7:$R$2700,17,0)</f>
        <v>12.1394</v>
      </c>
      <c r="O15" s="66">
        <f t="shared" si="6"/>
        <v>9</v>
      </c>
      <c r="P15" s="65">
        <f>VLOOKUP($A15,'Return Data'!$B$7:$R$2700,14,0)</f>
        <v>8.4862000000000002</v>
      </c>
      <c r="Q15" s="66">
        <f t="shared" si="7"/>
        <v>10</v>
      </c>
      <c r="R15" s="65">
        <f>VLOOKUP($A15,'Return Data'!$B$7:$R$2700,16,0)</f>
        <v>8.4977</v>
      </c>
      <c r="S15" s="67">
        <f t="shared" si="4"/>
        <v>18</v>
      </c>
    </row>
    <row r="16" spans="1:19" x14ac:dyDescent="0.3">
      <c r="A16" s="82" t="s">
        <v>61</v>
      </c>
      <c r="B16" s="64">
        <f>VLOOKUP($A16,'Return Data'!$B$7:$R$2700,3,0)</f>
        <v>44118</v>
      </c>
      <c r="C16" s="65">
        <f>VLOOKUP($A16,'Return Data'!$B$7:$R$2700,4,0)</f>
        <v>69.852900000000005</v>
      </c>
      <c r="D16" s="65">
        <f>VLOOKUP($A16,'Return Data'!$B$7:$R$2700,9,0)</f>
        <v>16.585100000000001</v>
      </c>
      <c r="E16" s="66">
        <f t="shared" si="0"/>
        <v>11</v>
      </c>
      <c r="F16" s="65">
        <f>VLOOKUP($A16,'Return Data'!$B$7:$R$2700,10,0)</f>
        <v>-5.6308999999999996</v>
      </c>
      <c r="G16" s="66">
        <f t="shared" si="1"/>
        <v>29</v>
      </c>
      <c r="H16" s="65">
        <f>VLOOKUP($A16,'Return Data'!$B$7:$R$2700,11,0)</f>
        <v>-2.5322</v>
      </c>
      <c r="I16" s="66">
        <f t="shared" si="2"/>
        <v>29</v>
      </c>
      <c r="J16" s="65">
        <f>VLOOKUP($A16,'Return Data'!$B$7:$R$2700,12,0)</f>
        <v>-7.0827999999999998</v>
      </c>
      <c r="K16" s="66">
        <f t="shared" si="3"/>
        <v>27</v>
      </c>
      <c r="L16" s="65">
        <f>VLOOKUP($A16,'Return Data'!$B$7:$R$2700,13,0)</f>
        <v>-3.601</v>
      </c>
      <c r="M16" s="66">
        <f t="shared" si="5"/>
        <v>27</v>
      </c>
      <c r="N16" s="65">
        <f>VLOOKUP($A16,'Return Data'!$B$7:$R$2700,17,0)</f>
        <v>2.9035000000000002</v>
      </c>
      <c r="O16" s="66">
        <f t="shared" si="6"/>
        <v>25</v>
      </c>
      <c r="P16" s="65">
        <f>VLOOKUP($A16,'Return Data'!$B$7:$R$2700,14,0)</f>
        <v>4.1013000000000002</v>
      </c>
      <c r="Q16" s="66">
        <f t="shared" si="7"/>
        <v>24</v>
      </c>
      <c r="R16" s="65">
        <f>VLOOKUP($A16,'Return Data'!$B$7:$R$2700,16,0)</f>
        <v>7.7779999999999996</v>
      </c>
      <c r="S16" s="67">
        <f t="shared" si="4"/>
        <v>23</v>
      </c>
    </row>
    <row r="17" spans="1:19" x14ac:dyDescent="0.3">
      <c r="A17" s="82" t="s">
        <v>62</v>
      </c>
      <c r="B17" s="64">
        <f>VLOOKUP($A17,'Return Data'!$B$7:$R$2700,3,0)</f>
        <v>44118</v>
      </c>
      <c r="C17" s="65">
        <f>VLOOKUP($A17,'Return Data'!$B$7:$R$2700,4,0)</f>
        <v>71.119600000000005</v>
      </c>
      <c r="D17" s="65">
        <f>VLOOKUP($A17,'Return Data'!$B$7:$R$2700,9,0)</f>
        <v>14.9099</v>
      </c>
      <c r="E17" s="66">
        <f t="shared" si="0"/>
        <v>17</v>
      </c>
      <c r="F17" s="65">
        <f>VLOOKUP($A17,'Return Data'!$B$7:$R$2700,10,0)</f>
        <v>5.9520999999999997</v>
      </c>
      <c r="G17" s="66">
        <f t="shared" si="1"/>
        <v>7</v>
      </c>
      <c r="H17" s="65">
        <f>VLOOKUP($A17,'Return Data'!$B$7:$R$2700,11,0)</f>
        <v>12.911</v>
      </c>
      <c r="I17" s="66">
        <f t="shared" si="2"/>
        <v>15</v>
      </c>
      <c r="J17" s="65">
        <f>VLOOKUP($A17,'Return Data'!$B$7:$R$2700,12,0)</f>
        <v>10.5495</v>
      </c>
      <c r="K17" s="66">
        <f t="shared" si="3"/>
        <v>19</v>
      </c>
      <c r="L17" s="65">
        <f>VLOOKUP($A17,'Return Data'!$B$7:$R$2700,13,0)</f>
        <v>10.0565</v>
      </c>
      <c r="M17" s="66">
        <f t="shared" si="5"/>
        <v>16</v>
      </c>
      <c r="N17" s="65">
        <f>VLOOKUP($A17,'Return Data'!$B$7:$R$2700,17,0)</f>
        <v>7.4375999999999998</v>
      </c>
      <c r="O17" s="66">
        <f t="shared" si="6"/>
        <v>21</v>
      </c>
      <c r="P17" s="65">
        <f>VLOOKUP($A17,'Return Data'!$B$7:$R$2700,14,0)</f>
        <v>5.2751999999999999</v>
      </c>
      <c r="Q17" s="66">
        <f t="shared" si="7"/>
        <v>21</v>
      </c>
      <c r="R17" s="65">
        <f>VLOOKUP($A17,'Return Data'!$B$7:$R$2700,16,0)</f>
        <v>8.2081</v>
      </c>
      <c r="S17" s="67">
        <f t="shared" si="4"/>
        <v>19</v>
      </c>
    </row>
    <row r="18" spans="1:19" x14ac:dyDescent="0.3">
      <c r="A18" s="82" t="s">
        <v>63</v>
      </c>
      <c r="B18" s="64">
        <f>VLOOKUP($A18,'Return Data'!$B$7:$R$2700,3,0)</f>
        <v>44118</v>
      </c>
      <c r="C18" s="65">
        <f>VLOOKUP($A18,'Return Data'!$B$7:$R$2700,4,0)</f>
        <v>29.698899999999998</v>
      </c>
      <c r="D18" s="65">
        <f>VLOOKUP($A18,'Return Data'!$B$7:$R$2700,9,0)</f>
        <v>18.82</v>
      </c>
      <c r="E18" s="66">
        <f t="shared" si="0"/>
        <v>4</v>
      </c>
      <c r="F18" s="65">
        <f>VLOOKUP($A18,'Return Data'!$B$7:$R$2700,10,0)</f>
        <v>2.2084000000000001</v>
      </c>
      <c r="G18" s="66">
        <f t="shared" si="1"/>
        <v>25</v>
      </c>
      <c r="H18" s="65">
        <f>VLOOKUP($A18,'Return Data'!$B$7:$R$2700,11,0)</f>
        <v>11.923400000000001</v>
      </c>
      <c r="I18" s="66">
        <f t="shared" si="2"/>
        <v>19</v>
      </c>
      <c r="J18" s="65">
        <f>VLOOKUP($A18,'Return Data'!$B$7:$R$2700,12,0)</f>
        <v>10.695600000000001</v>
      </c>
      <c r="K18" s="66">
        <f t="shared" si="3"/>
        <v>18</v>
      </c>
      <c r="L18" s="65">
        <f>VLOOKUP($A18,'Return Data'!$B$7:$R$2700,13,0)</f>
        <v>9.2017000000000007</v>
      </c>
      <c r="M18" s="66">
        <f t="shared" si="5"/>
        <v>18</v>
      </c>
      <c r="N18" s="65">
        <f>VLOOKUP($A18,'Return Data'!$B$7:$R$2700,17,0)</f>
        <v>11.3188</v>
      </c>
      <c r="O18" s="66">
        <f t="shared" si="6"/>
        <v>13</v>
      </c>
      <c r="P18" s="65">
        <f>VLOOKUP($A18,'Return Data'!$B$7:$R$2700,14,0)</f>
        <v>7.7184999999999997</v>
      </c>
      <c r="Q18" s="66">
        <f t="shared" si="7"/>
        <v>14</v>
      </c>
      <c r="R18" s="65">
        <f>VLOOKUP($A18,'Return Data'!$B$7:$R$2700,16,0)</f>
        <v>8.2057000000000002</v>
      </c>
      <c r="S18" s="67">
        <f t="shared" si="4"/>
        <v>20</v>
      </c>
    </row>
    <row r="19" spans="1:19" x14ac:dyDescent="0.3">
      <c r="A19" s="82" t="s">
        <v>64</v>
      </c>
      <c r="B19" s="64">
        <f>VLOOKUP($A19,'Return Data'!$B$7:$R$2700,3,0)</f>
        <v>44118</v>
      </c>
      <c r="C19" s="65">
        <f>VLOOKUP($A19,'Return Data'!$B$7:$R$2700,4,0)</f>
        <v>28.5686</v>
      </c>
      <c r="D19" s="65">
        <f>VLOOKUP($A19,'Return Data'!$B$7:$R$2700,9,0)</f>
        <v>16.125900000000001</v>
      </c>
      <c r="E19" s="66">
        <f t="shared" si="0"/>
        <v>14</v>
      </c>
      <c r="F19" s="65">
        <f>VLOOKUP($A19,'Return Data'!$B$7:$R$2700,10,0)</f>
        <v>7.5800999999999998</v>
      </c>
      <c r="G19" s="66">
        <f t="shared" si="1"/>
        <v>3</v>
      </c>
      <c r="H19" s="65">
        <f>VLOOKUP($A19,'Return Data'!$B$7:$R$2700,11,0)</f>
        <v>16.032499999999999</v>
      </c>
      <c r="I19" s="66">
        <f t="shared" si="2"/>
        <v>4</v>
      </c>
      <c r="J19" s="65">
        <f>VLOOKUP($A19,'Return Data'!$B$7:$R$2700,12,0)</f>
        <v>14.362500000000001</v>
      </c>
      <c r="K19" s="66">
        <f t="shared" si="3"/>
        <v>4</v>
      </c>
      <c r="L19" s="65">
        <f>VLOOKUP($A19,'Return Data'!$B$7:$R$2700,13,0)</f>
        <v>13.467000000000001</v>
      </c>
      <c r="M19" s="66">
        <f t="shared" si="5"/>
        <v>2</v>
      </c>
      <c r="N19" s="65">
        <f>VLOOKUP($A19,'Return Data'!$B$7:$R$2700,17,0)</f>
        <v>12.1915</v>
      </c>
      <c r="O19" s="66">
        <f t="shared" si="6"/>
        <v>7</v>
      </c>
      <c r="P19" s="65">
        <f>VLOOKUP($A19,'Return Data'!$B$7:$R$2700,14,0)</f>
        <v>9.3165999999999993</v>
      </c>
      <c r="Q19" s="66">
        <f t="shared" si="7"/>
        <v>6</v>
      </c>
      <c r="R19" s="65">
        <f>VLOOKUP($A19,'Return Data'!$B$7:$R$2700,16,0)</f>
        <v>11.1686</v>
      </c>
      <c r="S19" s="67">
        <f t="shared" si="4"/>
        <v>1</v>
      </c>
    </row>
    <row r="20" spans="1:19" x14ac:dyDescent="0.3">
      <c r="A20" s="82" t="s">
        <v>65</v>
      </c>
      <c r="B20" s="64">
        <f>VLOOKUP($A20,'Return Data'!$B$7:$R$2700,3,0)</f>
        <v>44118</v>
      </c>
      <c r="C20" s="65">
        <f>VLOOKUP($A20,'Return Data'!$B$7:$R$2700,4,0)</f>
        <v>17.981400000000001</v>
      </c>
      <c r="D20" s="65">
        <f>VLOOKUP($A20,'Return Data'!$B$7:$R$2700,9,0)</f>
        <v>10.8543</v>
      </c>
      <c r="E20" s="66">
        <f t="shared" si="0"/>
        <v>23</v>
      </c>
      <c r="F20" s="65">
        <f>VLOOKUP($A20,'Return Data'!$B$7:$R$2700,10,0)</f>
        <v>6.0026000000000002</v>
      </c>
      <c r="G20" s="66">
        <f t="shared" si="1"/>
        <v>6</v>
      </c>
      <c r="H20" s="65">
        <f>VLOOKUP($A20,'Return Data'!$B$7:$R$2700,11,0)</f>
        <v>13.8385</v>
      </c>
      <c r="I20" s="66">
        <f t="shared" si="2"/>
        <v>14</v>
      </c>
      <c r="J20" s="65">
        <f>VLOOKUP($A20,'Return Data'!$B$7:$R$2700,12,0)</f>
        <v>11.111499999999999</v>
      </c>
      <c r="K20" s="66">
        <f t="shared" si="3"/>
        <v>17</v>
      </c>
      <c r="L20" s="65">
        <f>VLOOKUP($A20,'Return Data'!$B$7:$R$2700,13,0)</f>
        <v>11.0627</v>
      </c>
      <c r="M20" s="66">
        <f t="shared" si="5"/>
        <v>10</v>
      </c>
      <c r="N20" s="65">
        <f>VLOOKUP($A20,'Return Data'!$B$7:$R$2700,17,0)</f>
        <v>9.2520000000000007</v>
      </c>
      <c r="O20" s="66">
        <f t="shared" si="6"/>
        <v>18</v>
      </c>
      <c r="P20" s="65">
        <f>VLOOKUP($A20,'Return Data'!$B$7:$R$2700,14,0)</f>
        <v>6.4518000000000004</v>
      </c>
      <c r="Q20" s="66">
        <f t="shared" si="7"/>
        <v>20</v>
      </c>
      <c r="R20" s="65">
        <f>VLOOKUP($A20,'Return Data'!$B$7:$R$2700,16,0)</f>
        <v>6.7123999999999997</v>
      </c>
      <c r="S20" s="67">
        <f t="shared" si="4"/>
        <v>28</v>
      </c>
    </row>
    <row r="21" spans="1:19" x14ac:dyDescent="0.3">
      <c r="A21" s="82" t="s">
        <v>66</v>
      </c>
      <c r="B21" s="64">
        <f>VLOOKUP($A21,'Return Data'!$B$7:$R$2700,3,0)</f>
        <v>44118</v>
      </c>
      <c r="C21" s="65">
        <f>VLOOKUP($A21,'Return Data'!$B$7:$R$2700,4,0)</f>
        <v>28.7471</v>
      </c>
      <c r="D21" s="65">
        <f>VLOOKUP($A21,'Return Data'!$B$7:$R$2700,9,0)</f>
        <v>25.154299999999999</v>
      </c>
      <c r="E21" s="66">
        <f t="shared" si="0"/>
        <v>1</v>
      </c>
      <c r="F21" s="65">
        <f>VLOOKUP($A21,'Return Data'!$B$7:$R$2700,10,0)</f>
        <v>3.9952000000000001</v>
      </c>
      <c r="G21" s="66">
        <f t="shared" si="1"/>
        <v>12</v>
      </c>
      <c r="H21" s="65">
        <f>VLOOKUP($A21,'Return Data'!$B$7:$R$2700,11,0)</f>
        <v>17.0869</v>
      </c>
      <c r="I21" s="66">
        <f t="shared" si="2"/>
        <v>3</v>
      </c>
      <c r="J21" s="65">
        <f>VLOOKUP($A21,'Return Data'!$B$7:$R$2700,12,0)</f>
        <v>17.134399999999999</v>
      </c>
      <c r="K21" s="66">
        <f t="shared" si="3"/>
        <v>1</v>
      </c>
      <c r="L21" s="65">
        <f>VLOOKUP($A21,'Return Data'!$B$7:$R$2700,13,0)</f>
        <v>13.321400000000001</v>
      </c>
      <c r="M21" s="66">
        <f t="shared" si="5"/>
        <v>3</v>
      </c>
      <c r="N21" s="65">
        <f>VLOOKUP($A21,'Return Data'!$B$7:$R$2700,17,0)</f>
        <v>14.135999999999999</v>
      </c>
      <c r="O21" s="66">
        <f t="shared" si="6"/>
        <v>1</v>
      </c>
      <c r="P21" s="65">
        <f>VLOOKUP($A21,'Return Data'!$B$7:$R$2700,14,0)</f>
        <v>9.9092000000000002</v>
      </c>
      <c r="Q21" s="66">
        <f t="shared" si="7"/>
        <v>2</v>
      </c>
      <c r="R21" s="65">
        <f>VLOOKUP($A21,'Return Data'!$B$7:$R$2700,16,0)</f>
        <v>10.0296</v>
      </c>
      <c r="S21" s="67">
        <f t="shared" si="4"/>
        <v>3</v>
      </c>
    </row>
    <row r="22" spans="1:19" x14ac:dyDescent="0.3">
      <c r="A22" s="82" t="s">
        <v>67</v>
      </c>
      <c r="B22" s="64">
        <f>VLOOKUP($A22,'Return Data'!$B$7:$R$2700,3,0)</f>
        <v>44118</v>
      </c>
      <c r="C22" s="65">
        <f>VLOOKUP($A22,'Return Data'!$B$7:$R$2700,4,0)</f>
        <v>17.166699999999999</v>
      </c>
      <c r="D22" s="65">
        <f>VLOOKUP($A22,'Return Data'!$B$7:$R$2700,9,0)</f>
        <v>13.892099999999999</v>
      </c>
      <c r="E22" s="66">
        <f t="shared" si="0"/>
        <v>19</v>
      </c>
      <c r="F22" s="65">
        <f>VLOOKUP($A22,'Return Data'!$B$7:$R$2700,10,0)</f>
        <v>7.0231000000000003</v>
      </c>
      <c r="G22" s="66">
        <f t="shared" si="1"/>
        <v>5</v>
      </c>
      <c r="H22" s="65">
        <f>VLOOKUP($A22,'Return Data'!$B$7:$R$2700,11,0)</f>
        <v>8.3736999999999995</v>
      </c>
      <c r="I22" s="66">
        <f t="shared" si="2"/>
        <v>24</v>
      </c>
      <c r="J22" s="65">
        <f>VLOOKUP($A22,'Return Data'!$B$7:$R$2700,12,0)</f>
        <v>8.4502000000000006</v>
      </c>
      <c r="K22" s="66">
        <f t="shared" si="3"/>
        <v>23</v>
      </c>
      <c r="L22" s="65">
        <f>VLOOKUP($A22,'Return Data'!$B$7:$R$2700,13,0)</f>
        <v>8.2362000000000002</v>
      </c>
      <c r="M22" s="66">
        <f t="shared" si="5"/>
        <v>19</v>
      </c>
      <c r="N22" s="65">
        <f>VLOOKUP($A22,'Return Data'!$B$7:$R$2700,17,0)</f>
        <v>8.6597000000000008</v>
      </c>
      <c r="O22" s="66">
        <f t="shared" si="6"/>
        <v>19</v>
      </c>
      <c r="P22" s="65">
        <f>VLOOKUP($A22,'Return Data'!$B$7:$R$2700,14,0)</f>
        <v>7.2404000000000002</v>
      </c>
      <c r="Q22" s="66">
        <f t="shared" si="7"/>
        <v>19</v>
      </c>
      <c r="R22" s="65">
        <f>VLOOKUP($A22,'Return Data'!$B$7:$R$2700,16,0)</f>
        <v>7.67</v>
      </c>
      <c r="S22" s="67">
        <f t="shared" si="4"/>
        <v>24</v>
      </c>
    </row>
    <row r="23" spans="1:19" x14ac:dyDescent="0.3">
      <c r="A23" s="82" t="s">
        <v>68</v>
      </c>
      <c r="B23" s="64">
        <f>VLOOKUP($A23,'Return Data'!$B$7:$R$2700,3,0)</f>
        <v>44118</v>
      </c>
      <c r="C23" s="65">
        <f>VLOOKUP($A23,'Return Data'!$B$7:$R$2700,4,0)</f>
        <v>1166.3155999999999</v>
      </c>
      <c r="D23" s="65">
        <f>VLOOKUP($A23,'Return Data'!$B$7:$R$2700,9,0)</f>
        <v>12.329499999999999</v>
      </c>
      <c r="E23" s="66">
        <f t="shared" si="0"/>
        <v>21</v>
      </c>
      <c r="F23" s="65">
        <f>VLOOKUP($A23,'Return Data'!$B$7:$R$2700,10,0)</f>
        <v>2.3016000000000001</v>
      </c>
      <c r="G23" s="66">
        <f t="shared" si="1"/>
        <v>24</v>
      </c>
      <c r="H23" s="65">
        <f>VLOOKUP($A23,'Return Data'!$B$7:$R$2700,11,0)</f>
        <v>8.343</v>
      </c>
      <c r="I23" s="66">
        <f t="shared" si="2"/>
        <v>25</v>
      </c>
      <c r="J23" s="65">
        <f>VLOOKUP($A23,'Return Data'!$B$7:$R$2700,12,0)</f>
        <v>6.6867999999999999</v>
      </c>
      <c r="K23" s="66">
        <f t="shared" si="3"/>
        <v>25</v>
      </c>
      <c r="L23" s="65">
        <f>VLOOKUP($A23,'Return Data'!$B$7:$R$2700,13,0)</f>
        <v>6.4946999999999999</v>
      </c>
      <c r="M23" s="66">
        <f t="shared" si="5"/>
        <v>23</v>
      </c>
      <c r="N23" s="65"/>
      <c r="O23" s="66"/>
      <c r="P23" s="65"/>
      <c r="Q23" s="66"/>
      <c r="R23" s="65">
        <f>VLOOKUP($A23,'Return Data'!$B$7:$R$2700,16,0)</f>
        <v>8.6087000000000007</v>
      </c>
      <c r="S23" s="67">
        <f t="shared" si="4"/>
        <v>16</v>
      </c>
    </row>
    <row r="24" spans="1:19" x14ac:dyDescent="0.3">
      <c r="A24" s="82" t="s">
        <v>69</v>
      </c>
      <c r="B24" s="64">
        <f>VLOOKUP($A24,'Return Data'!$B$7:$R$2700,3,0)</f>
        <v>44118</v>
      </c>
      <c r="C24" s="65">
        <f>VLOOKUP($A24,'Return Data'!$B$7:$R$2700,4,0)</f>
        <v>33.321199999999997</v>
      </c>
      <c r="D24" s="65">
        <f>VLOOKUP($A24,'Return Data'!$B$7:$R$2700,9,0)</f>
        <v>14.6294</v>
      </c>
      <c r="E24" s="66">
        <f t="shared" si="0"/>
        <v>18</v>
      </c>
      <c r="F24" s="65">
        <f>VLOOKUP($A24,'Return Data'!$B$7:$R$2700,10,0)</f>
        <v>4.4074</v>
      </c>
      <c r="G24" s="66">
        <f t="shared" si="1"/>
        <v>11</v>
      </c>
      <c r="H24" s="65">
        <f>VLOOKUP($A24,'Return Data'!$B$7:$R$2700,11,0)</f>
        <v>12.370699999999999</v>
      </c>
      <c r="I24" s="66">
        <f t="shared" si="2"/>
        <v>17</v>
      </c>
      <c r="J24" s="65">
        <f>VLOOKUP($A24,'Return Data'!$B$7:$R$2700,12,0)</f>
        <v>8.9419000000000004</v>
      </c>
      <c r="K24" s="66">
        <f t="shared" si="3"/>
        <v>21</v>
      </c>
      <c r="L24" s="65">
        <f>VLOOKUP($A24,'Return Data'!$B$7:$R$2700,13,0)</f>
        <v>8.0042000000000009</v>
      </c>
      <c r="M24" s="66">
        <f t="shared" si="5"/>
        <v>20</v>
      </c>
      <c r="N24" s="65">
        <f>VLOOKUP($A24,'Return Data'!$B$7:$R$2700,17,0)</f>
        <v>7.6816000000000004</v>
      </c>
      <c r="O24" s="66">
        <f t="shared" ref="O24:O34" si="8">RANK(N24,N$8:N$36,0)</f>
        <v>20</v>
      </c>
      <c r="P24" s="65">
        <f>VLOOKUP($A24,'Return Data'!$B$7:$R$2700,14,0)</f>
        <v>7.7206999999999999</v>
      </c>
      <c r="Q24" s="66">
        <f t="shared" ref="Q24:Q34" si="9">RANK(P24,P$8:P$36,0)</f>
        <v>13</v>
      </c>
      <c r="R24" s="65">
        <f>VLOOKUP($A24,'Return Data'!$B$7:$R$2700,16,0)</f>
        <v>8.5088000000000008</v>
      </c>
      <c r="S24" s="67">
        <f t="shared" si="4"/>
        <v>17</v>
      </c>
    </row>
    <row r="25" spans="1:19" x14ac:dyDescent="0.3">
      <c r="A25" s="82" t="s">
        <v>70</v>
      </c>
      <c r="B25" s="64">
        <f>VLOOKUP($A25,'Return Data'!$B$7:$R$2700,3,0)</f>
        <v>44118</v>
      </c>
      <c r="C25" s="65">
        <f>VLOOKUP($A25,'Return Data'!$B$7:$R$2700,4,0)</f>
        <v>30.103000000000002</v>
      </c>
      <c r="D25" s="65">
        <f>VLOOKUP($A25,'Return Data'!$B$7:$R$2700,9,0)</f>
        <v>17.456399999999999</v>
      </c>
      <c r="E25" s="66">
        <f t="shared" si="0"/>
        <v>7</v>
      </c>
      <c r="F25" s="65">
        <f>VLOOKUP($A25,'Return Data'!$B$7:$R$2700,10,0)</f>
        <v>5.8061999999999996</v>
      </c>
      <c r="G25" s="66">
        <f t="shared" si="1"/>
        <v>8</v>
      </c>
      <c r="H25" s="65">
        <f>VLOOKUP($A25,'Return Data'!$B$7:$R$2700,11,0)</f>
        <v>17.653300000000002</v>
      </c>
      <c r="I25" s="66">
        <f t="shared" si="2"/>
        <v>2</v>
      </c>
      <c r="J25" s="65">
        <f>VLOOKUP($A25,'Return Data'!$B$7:$R$2700,12,0)</f>
        <v>13.5237</v>
      </c>
      <c r="K25" s="66">
        <f t="shared" si="3"/>
        <v>5</v>
      </c>
      <c r="L25" s="65">
        <f>VLOOKUP($A25,'Return Data'!$B$7:$R$2700,13,0)</f>
        <v>12.145300000000001</v>
      </c>
      <c r="M25" s="66">
        <f t="shared" si="5"/>
        <v>5</v>
      </c>
      <c r="N25" s="65">
        <f>VLOOKUP($A25,'Return Data'!$B$7:$R$2700,17,0)</f>
        <v>12.9491</v>
      </c>
      <c r="O25" s="66">
        <f t="shared" si="8"/>
        <v>6</v>
      </c>
      <c r="P25" s="65">
        <f>VLOOKUP($A25,'Return Data'!$B$7:$R$2700,14,0)</f>
        <v>9.9701000000000004</v>
      </c>
      <c r="Q25" s="66">
        <f t="shared" si="9"/>
        <v>1</v>
      </c>
      <c r="R25" s="65">
        <f>VLOOKUP($A25,'Return Data'!$B$7:$R$2700,16,0)</f>
        <v>10.132899999999999</v>
      </c>
      <c r="S25" s="67">
        <f t="shared" si="4"/>
        <v>2</v>
      </c>
    </row>
    <row r="26" spans="1:19" x14ac:dyDescent="0.3">
      <c r="A26" s="82" t="s">
        <v>71</v>
      </c>
      <c r="B26" s="64">
        <f>VLOOKUP($A26,'Return Data'!$B$7:$R$2700,3,0)</f>
        <v>44118</v>
      </c>
      <c r="C26" s="65">
        <f>VLOOKUP($A26,'Return Data'!$B$7:$R$2700,4,0)</f>
        <v>24.526700000000002</v>
      </c>
      <c r="D26" s="65">
        <f>VLOOKUP($A26,'Return Data'!$B$7:$R$2700,9,0)</f>
        <v>22.976700000000001</v>
      </c>
      <c r="E26" s="66">
        <f t="shared" si="0"/>
        <v>2</v>
      </c>
      <c r="F26" s="65">
        <f>VLOOKUP($A26,'Return Data'!$B$7:$R$2700,10,0)</f>
        <v>4.9310999999999998</v>
      </c>
      <c r="G26" s="66">
        <f t="shared" si="1"/>
        <v>10</v>
      </c>
      <c r="H26" s="65">
        <f>VLOOKUP($A26,'Return Data'!$B$7:$R$2700,11,0)</f>
        <v>15.604900000000001</v>
      </c>
      <c r="I26" s="66">
        <f t="shared" si="2"/>
        <v>5</v>
      </c>
      <c r="J26" s="65">
        <f>VLOOKUP($A26,'Return Data'!$B$7:$R$2700,12,0)</f>
        <v>12.997199999999999</v>
      </c>
      <c r="K26" s="66">
        <f t="shared" si="3"/>
        <v>9</v>
      </c>
      <c r="L26" s="65">
        <f>VLOOKUP($A26,'Return Data'!$B$7:$R$2700,13,0)</f>
        <v>11.205500000000001</v>
      </c>
      <c r="M26" s="66">
        <f t="shared" si="5"/>
        <v>8</v>
      </c>
      <c r="N26" s="65">
        <f>VLOOKUP($A26,'Return Data'!$B$7:$R$2700,17,0)</f>
        <v>12.0661</v>
      </c>
      <c r="O26" s="66">
        <f t="shared" si="8"/>
        <v>10</v>
      </c>
      <c r="P26" s="65">
        <f>VLOOKUP($A26,'Return Data'!$B$7:$R$2700,14,0)</f>
        <v>9.0900999999999996</v>
      </c>
      <c r="Q26" s="66">
        <f t="shared" si="9"/>
        <v>8</v>
      </c>
      <c r="R26" s="65">
        <f>VLOOKUP($A26,'Return Data'!$B$7:$R$2700,16,0)</f>
        <v>9.5333000000000006</v>
      </c>
      <c r="S26" s="67">
        <f t="shared" si="4"/>
        <v>5</v>
      </c>
    </row>
    <row r="27" spans="1:19" x14ac:dyDescent="0.3">
      <c r="A27" s="82" t="s">
        <v>72</v>
      </c>
      <c r="B27" s="64">
        <f>VLOOKUP($A27,'Return Data'!$B$7:$R$2700,3,0)</f>
        <v>44118</v>
      </c>
      <c r="C27" s="65">
        <f>VLOOKUP($A27,'Return Data'!$B$7:$R$2700,4,0)</f>
        <v>13.6785</v>
      </c>
      <c r="D27" s="65">
        <f>VLOOKUP($A27,'Return Data'!$B$7:$R$2700,9,0)</f>
        <v>11.6197</v>
      </c>
      <c r="E27" s="66">
        <f t="shared" si="0"/>
        <v>22</v>
      </c>
      <c r="F27" s="65">
        <f>VLOOKUP($A27,'Return Data'!$B$7:$R$2700,10,0)</f>
        <v>2.8188</v>
      </c>
      <c r="G27" s="66">
        <f t="shared" si="1"/>
        <v>20</v>
      </c>
      <c r="H27" s="65">
        <f>VLOOKUP($A27,'Return Data'!$B$7:$R$2700,11,0)</f>
        <v>12.448600000000001</v>
      </c>
      <c r="I27" s="66">
        <f t="shared" si="2"/>
        <v>16</v>
      </c>
      <c r="J27" s="65">
        <f>VLOOKUP($A27,'Return Data'!$B$7:$R$2700,12,0)</f>
        <v>13.0412</v>
      </c>
      <c r="K27" s="66">
        <f t="shared" si="3"/>
        <v>8</v>
      </c>
      <c r="L27" s="65">
        <f>VLOOKUP($A27,'Return Data'!$B$7:$R$2700,13,0)</f>
        <v>11.155099999999999</v>
      </c>
      <c r="M27" s="66">
        <f t="shared" si="5"/>
        <v>9</v>
      </c>
      <c r="N27" s="65">
        <f>VLOOKUP($A27,'Return Data'!$B$7:$R$2700,17,0)</f>
        <v>13.029500000000001</v>
      </c>
      <c r="O27" s="66">
        <f t="shared" si="8"/>
        <v>5</v>
      </c>
      <c r="P27" s="65">
        <f>VLOOKUP($A27,'Return Data'!$B$7:$R$2700,14,0)</f>
        <v>9.4873999999999992</v>
      </c>
      <c r="Q27" s="66">
        <f t="shared" si="9"/>
        <v>4</v>
      </c>
      <c r="R27" s="65">
        <f>VLOOKUP($A27,'Return Data'!$B$7:$R$2700,16,0)</f>
        <v>9.1931999999999992</v>
      </c>
      <c r="S27" s="67">
        <f t="shared" si="4"/>
        <v>12</v>
      </c>
    </row>
    <row r="28" spans="1:19" x14ac:dyDescent="0.3">
      <c r="A28" s="82" t="s">
        <v>73</v>
      </c>
      <c r="B28" s="64">
        <f>VLOOKUP($A28,'Return Data'!$B$7:$R$2700,3,0)</f>
        <v>44118</v>
      </c>
      <c r="C28" s="65">
        <f>VLOOKUP($A28,'Return Data'!$B$7:$R$2700,4,0)</f>
        <v>29.9834</v>
      </c>
      <c r="D28" s="65">
        <f>VLOOKUP($A28,'Return Data'!$B$7:$R$2700,9,0)</f>
        <v>8.1577999999999999</v>
      </c>
      <c r="E28" s="66">
        <f t="shared" si="0"/>
        <v>26</v>
      </c>
      <c r="F28" s="65">
        <f>VLOOKUP($A28,'Return Data'!$B$7:$R$2700,10,0)</f>
        <v>1.2237</v>
      </c>
      <c r="G28" s="66">
        <f t="shared" si="1"/>
        <v>27</v>
      </c>
      <c r="H28" s="65">
        <f>VLOOKUP($A28,'Return Data'!$B$7:$R$2700,11,0)</f>
        <v>14.286300000000001</v>
      </c>
      <c r="I28" s="66">
        <f t="shared" si="2"/>
        <v>11</v>
      </c>
      <c r="J28" s="65">
        <f>VLOOKUP($A28,'Return Data'!$B$7:$R$2700,12,0)</f>
        <v>13.43</v>
      </c>
      <c r="K28" s="66">
        <f t="shared" si="3"/>
        <v>6</v>
      </c>
      <c r="L28" s="65">
        <f>VLOOKUP($A28,'Return Data'!$B$7:$R$2700,13,0)</f>
        <v>10.115500000000001</v>
      </c>
      <c r="M28" s="66">
        <f t="shared" si="5"/>
        <v>15</v>
      </c>
      <c r="N28" s="65">
        <f>VLOOKUP($A28,'Return Data'!$B$7:$R$2700,17,0)</f>
        <v>11.3626</v>
      </c>
      <c r="O28" s="66">
        <f t="shared" si="8"/>
        <v>12</v>
      </c>
      <c r="P28" s="65">
        <f>VLOOKUP($A28,'Return Data'!$B$7:$R$2700,14,0)</f>
        <v>7.6394000000000002</v>
      </c>
      <c r="Q28" s="66">
        <f t="shared" si="9"/>
        <v>15</v>
      </c>
      <c r="R28" s="65">
        <f>VLOOKUP($A28,'Return Data'!$B$7:$R$2700,16,0)</f>
        <v>8.9383999999999997</v>
      </c>
      <c r="S28" s="67">
        <f t="shared" si="4"/>
        <v>14</v>
      </c>
    </row>
    <row r="29" spans="1:19" x14ac:dyDescent="0.3">
      <c r="A29" s="82" t="s">
        <v>74</v>
      </c>
      <c r="B29" s="64">
        <f>VLOOKUP($A29,'Return Data'!$B$7:$R$2700,3,0)</f>
        <v>44118</v>
      </c>
      <c r="C29" s="65">
        <f>VLOOKUP($A29,'Return Data'!$B$7:$R$2700,4,0)</f>
        <v>2213.7098999999998</v>
      </c>
      <c r="D29" s="65">
        <f>VLOOKUP($A29,'Return Data'!$B$7:$R$2700,9,0)</f>
        <v>15.351699999999999</v>
      </c>
      <c r="E29" s="66">
        <f t="shared" si="0"/>
        <v>15</v>
      </c>
      <c r="F29" s="65">
        <f>VLOOKUP($A29,'Return Data'!$B$7:$R$2700,10,0)</f>
        <v>5.2927999999999997</v>
      </c>
      <c r="G29" s="66">
        <f t="shared" si="1"/>
        <v>9</v>
      </c>
      <c r="H29" s="65">
        <f>VLOOKUP($A29,'Return Data'!$B$7:$R$2700,11,0)</f>
        <v>14.403499999999999</v>
      </c>
      <c r="I29" s="66">
        <f t="shared" si="2"/>
        <v>10</v>
      </c>
      <c r="J29" s="65">
        <f>VLOOKUP($A29,'Return Data'!$B$7:$R$2700,12,0)</f>
        <v>11.2475</v>
      </c>
      <c r="K29" s="66">
        <f t="shared" si="3"/>
        <v>16</v>
      </c>
      <c r="L29" s="65">
        <f>VLOOKUP($A29,'Return Data'!$B$7:$R$2700,13,0)</f>
        <v>10.1364</v>
      </c>
      <c r="M29" s="66">
        <f t="shared" si="5"/>
        <v>14</v>
      </c>
      <c r="N29" s="65">
        <f>VLOOKUP($A29,'Return Data'!$B$7:$R$2700,17,0)</f>
        <v>12.1905</v>
      </c>
      <c r="O29" s="66">
        <f t="shared" si="8"/>
        <v>8</v>
      </c>
      <c r="P29" s="65">
        <f>VLOOKUP($A29,'Return Data'!$B$7:$R$2700,14,0)</f>
        <v>8.8069000000000006</v>
      </c>
      <c r="Q29" s="66">
        <f t="shared" si="9"/>
        <v>9</v>
      </c>
      <c r="R29" s="65">
        <f>VLOOKUP($A29,'Return Data'!$B$7:$R$2700,16,0)</f>
        <v>9.4661000000000008</v>
      </c>
      <c r="S29" s="67">
        <f t="shared" si="4"/>
        <v>7</v>
      </c>
    </row>
    <row r="30" spans="1:19" x14ac:dyDescent="0.3">
      <c r="A30" s="82" t="s">
        <v>76</v>
      </c>
      <c r="B30" s="64">
        <f>VLOOKUP($A30,'Return Data'!$B$7:$R$2700,3,0)</f>
        <v>44118</v>
      </c>
      <c r="C30" s="65">
        <f>VLOOKUP($A30,'Return Data'!$B$7:$R$2700,4,0)</f>
        <v>64.793000000000006</v>
      </c>
      <c r="D30" s="65">
        <f>VLOOKUP($A30,'Return Data'!$B$7:$R$2700,9,0)</f>
        <v>4.0279999999999996</v>
      </c>
      <c r="E30" s="66">
        <f t="shared" si="0"/>
        <v>28</v>
      </c>
      <c r="F30" s="65">
        <f>VLOOKUP($A30,'Return Data'!$B$7:$R$2700,10,0)</f>
        <v>3.3169</v>
      </c>
      <c r="G30" s="66">
        <f t="shared" si="1"/>
        <v>19</v>
      </c>
      <c r="H30" s="65">
        <f>VLOOKUP($A30,'Return Data'!$B$7:$R$2700,11,0)</f>
        <v>4.8155000000000001</v>
      </c>
      <c r="I30" s="66">
        <f t="shared" si="2"/>
        <v>27</v>
      </c>
      <c r="J30" s="65">
        <f>VLOOKUP($A30,'Return Data'!$B$7:$R$2700,12,0)</f>
        <v>5.3616999999999999</v>
      </c>
      <c r="K30" s="66">
        <f t="shared" si="3"/>
        <v>26</v>
      </c>
      <c r="L30" s="65">
        <f>VLOOKUP($A30,'Return Data'!$B$7:$R$2700,13,0)</f>
        <v>5.4943</v>
      </c>
      <c r="M30" s="66">
        <f t="shared" si="5"/>
        <v>25</v>
      </c>
      <c r="N30" s="65">
        <f>VLOOKUP($A30,'Return Data'!$B$7:$R$2700,17,0)</f>
        <v>7.2744</v>
      </c>
      <c r="O30" s="66">
        <f t="shared" si="8"/>
        <v>22</v>
      </c>
      <c r="P30" s="65">
        <f>VLOOKUP($A30,'Return Data'!$B$7:$R$2700,14,0)</f>
        <v>4.6925999999999997</v>
      </c>
      <c r="Q30" s="66">
        <f t="shared" si="9"/>
        <v>22</v>
      </c>
      <c r="R30" s="65">
        <f>VLOOKUP($A30,'Return Data'!$B$7:$R$2700,16,0)</f>
        <v>7.1086999999999998</v>
      </c>
      <c r="S30" s="67">
        <f t="shared" si="4"/>
        <v>27</v>
      </c>
    </row>
    <row r="31" spans="1:19" x14ac:dyDescent="0.3">
      <c r="A31" s="82" t="s">
        <v>77</v>
      </c>
      <c r="B31" s="64">
        <f>VLOOKUP($A31,'Return Data'!$B$7:$R$2700,3,0)</f>
        <v>44118</v>
      </c>
      <c r="C31" s="65">
        <f>VLOOKUP($A31,'Return Data'!$B$7:$R$2700,4,0)</f>
        <v>16.1812</v>
      </c>
      <c r="D31" s="65">
        <f>VLOOKUP($A31,'Return Data'!$B$7:$R$2700,9,0)</f>
        <v>16.244599999999998</v>
      </c>
      <c r="E31" s="66">
        <f t="shared" si="0"/>
        <v>13</v>
      </c>
      <c r="F31" s="65">
        <f>VLOOKUP($A31,'Return Data'!$B$7:$R$2700,10,0)</f>
        <v>7.2274000000000003</v>
      </c>
      <c r="G31" s="66">
        <f t="shared" si="1"/>
        <v>4</v>
      </c>
      <c r="H31" s="65">
        <f>VLOOKUP($A31,'Return Data'!$B$7:$R$2700,11,0)</f>
        <v>11.1922</v>
      </c>
      <c r="I31" s="66">
        <f t="shared" si="2"/>
        <v>21</v>
      </c>
      <c r="J31" s="65">
        <f>VLOOKUP($A31,'Return Data'!$B$7:$R$2700,12,0)</f>
        <v>11.537000000000001</v>
      </c>
      <c r="K31" s="66">
        <f t="shared" si="3"/>
        <v>15</v>
      </c>
      <c r="L31" s="65">
        <f>VLOOKUP($A31,'Return Data'!$B$7:$R$2700,13,0)</f>
        <v>10.7037</v>
      </c>
      <c r="M31" s="66">
        <f t="shared" si="5"/>
        <v>11</v>
      </c>
      <c r="N31" s="65">
        <f>VLOOKUP($A31,'Return Data'!$B$7:$R$2700,17,0)</f>
        <v>11.0572</v>
      </c>
      <c r="O31" s="66">
        <f t="shared" si="8"/>
        <v>14</v>
      </c>
      <c r="P31" s="65">
        <f>VLOOKUP($A31,'Return Data'!$B$7:$R$2700,14,0)</f>
        <v>7.7260999999999997</v>
      </c>
      <c r="Q31" s="66">
        <f t="shared" si="9"/>
        <v>12</v>
      </c>
      <c r="R31" s="65">
        <f>VLOOKUP($A31,'Return Data'!$B$7:$R$2700,16,0)</f>
        <v>9.3018000000000001</v>
      </c>
      <c r="S31" s="67">
        <f t="shared" si="4"/>
        <v>10</v>
      </c>
    </row>
    <row r="32" spans="1:19" x14ac:dyDescent="0.3">
      <c r="A32" s="82" t="s">
        <v>78</v>
      </c>
      <c r="B32" s="64">
        <f>VLOOKUP($A32,'Return Data'!$B$7:$R$2700,3,0)</f>
        <v>44118</v>
      </c>
      <c r="C32" s="65">
        <f>VLOOKUP($A32,'Return Data'!$B$7:$R$2700,4,0)</f>
        <v>28.905999999999999</v>
      </c>
      <c r="D32" s="65">
        <f>VLOOKUP($A32,'Return Data'!$B$7:$R$2700,9,0)</f>
        <v>16.8993</v>
      </c>
      <c r="E32" s="66">
        <f t="shared" si="0"/>
        <v>9</v>
      </c>
      <c r="F32" s="65">
        <f>VLOOKUP($A32,'Return Data'!$B$7:$R$2700,10,0)</f>
        <v>3.9702000000000002</v>
      </c>
      <c r="G32" s="66">
        <f t="shared" si="1"/>
        <v>13</v>
      </c>
      <c r="H32" s="65">
        <f>VLOOKUP($A32,'Return Data'!$B$7:$R$2700,11,0)</f>
        <v>14.482699999999999</v>
      </c>
      <c r="I32" s="66">
        <f t="shared" si="2"/>
        <v>9</v>
      </c>
      <c r="J32" s="65">
        <f>VLOOKUP($A32,'Return Data'!$B$7:$R$2700,12,0)</f>
        <v>12.715199999999999</v>
      </c>
      <c r="K32" s="66">
        <f t="shared" si="3"/>
        <v>10</v>
      </c>
      <c r="L32" s="65">
        <f>VLOOKUP($A32,'Return Data'!$B$7:$R$2700,13,0)</f>
        <v>11.872199999999999</v>
      </c>
      <c r="M32" s="66">
        <f t="shared" si="5"/>
        <v>6</v>
      </c>
      <c r="N32" s="65">
        <f>VLOOKUP($A32,'Return Data'!$B$7:$R$2700,17,0)</f>
        <v>13.2156</v>
      </c>
      <c r="O32" s="66">
        <f t="shared" si="8"/>
        <v>4</v>
      </c>
      <c r="P32" s="65">
        <f>VLOOKUP($A32,'Return Data'!$B$7:$R$2700,14,0)</f>
        <v>9.3582999999999998</v>
      </c>
      <c r="Q32" s="66">
        <f t="shared" si="9"/>
        <v>5</v>
      </c>
      <c r="R32" s="65">
        <f>VLOOKUP($A32,'Return Data'!$B$7:$R$2700,16,0)</f>
        <v>9.3922000000000008</v>
      </c>
      <c r="S32" s="67">
        <f t="shared" si="4"/>
        <v>8</v>
      </c>
    </row>
    <row r="33" spans="1:19" x14ac:dyDescent="0.3">
      <c r="A33" s="82" t="s">
        <v>79</v>
      </c>
      <c r="B33" s="64">
        <f>VLOOKUP($A33,'Return Data'!$B$7:$R$2700,3,0)</f>
        <v>44118</v>
      </c>
      <c r="C33" s="65">
        <f>VLOOKUP($A33,'Return Data'!$B$7:$R$2700,4,0)</f>
        <v>34.286700000000003</v>
      </c>
      <c r="D33" s="65">
        <f>VLOOKUP($A33,'Return Data'!$B$7:$R$2700,9,0)</f>
        <v>15.150399999999999</v>
      </c>
      <c r="E33" s="66">
        <f t="shared" si="0"/>
        <v>16</v>
      </c>
      <c r="F33" s="65">
        <f>VLOOKUP($A33,'Return Data'!$B$7:$R$2700,10,0)</f>
        <v>3.8048999999999999</v>
      </c>
      <c r="G33" s="66">
        <f t="shared" si="1"/>
        <v>14</v>
      </c>
      <c r="H33" s="65">
        <f>VLOOKUP($A33,'Return Data'!$B$7:$R$2700,11,0)</f>
        <v>12.3317</v>
      </c>
      <c r="I33" s="66">
        <f t="shared" si="2"/>
        <v>18</v>
      </c>
      <c r="J33" s="65">
        <f>VLOOKUP($A33,'Return Data'!$B$7:$R$2700,12,0)</f>
        <v>11.8626</v>
      </c>
      <c r="K33" s="66">
        <f t="shared" si="3"/>
        <v>13</v>
      </c>
      <c r="L33" s="65">
        <f>VLOOKUP($A33,'Return Data'!$B$7:$R$2700,13,0)</f>
        <v>10.3485</v>
      </c>
      <c r="M33" s="66">
        <f t="shared" si="5"/>
        <v>12</v>
      </c>
      <c r="N33" s="65">
        <f>VLOOKUP($A33,'Return Data'!$B$7:$R$2700,17,0)</f>
        <v>9.8584999999999994</v>
      </c>
      <c r="O33" s="66">
        <f t="shared" si="8"/>
        <v>17</v>
      </c>
      <c r="P33" s="65">
        <f>VLOOKUP($A33,'Return Data'!$B$7:$R$2700,14,0)</f>
        <v>7.3947000000000003</v>
      </c>
      <c r="Q33" s="66">
        <f t="shared" si="9"/>
        <v>18</v>
      </c>
      <c r="R33" s="65">
        <f>VLOOKUP($A33,'Return Data'!$B$7:$R$2700,16,0)</f>
        <v>9.5244999999999997</v>
      </c>
      <c r="S33" s="67">
        <f t="shared" si="4"/>
        <v>6</v>
      </c>
    </row>
    <row r="34" spans="1:19" x14ac:dyDescent="0.3">
      <c r="A34" s="82" t="s">
        <v>80</v>
      </c>
      <c r="B34" s="64">
        <f>VLOOKUP($A34,'Return Data'!$B$7:$R$2700,3,0)</f>
        <v>44118</v>
      </c>
      <c r="C34" s="65">
        <f>VLOOKUP($A34,'Return Data'!$B$7:$R$2700,4,0)</f>
        <v>19.560500000000001</v>
      </c>
      <c r="D34" s="65">
        <f>VLOOKUP($A34,'Return Data'!$B$7:$R$2700,9,0)</f>
        <v>17.649799999999999</v>
      </c>
      <c r="E34" s="66">
        <f t="shared" si="0"/>
        <v>6</v>
      </c>
      <c r="F34" s="65">
        <f>VLOOKUP($A34,'Return Data'!$B$7:$R$2700,10,0)</f>
        <v>3.5072000000000001</v>
      </c>
      <c r="G34" s="66">
        <f t="shared" si="1"/>
        <v>18</v>
      </c>
      <c r="H34" s="65">
        <f>VLOOKUP($A34,'Return Data'!$B$7:$R$2700,11,0)</f>
        <v>15.192399999999999</v>
      </c>
      <c r="I34" s="66">
        <f t="shared" si="2"/>
        <v>8</v>
      </c>
      <c r="J34" s="65">
        <f>VLOOKUP($A34,'Return Data'!$B$7:$R$2700,12,0)</f>
        <v>13.149699999999999</v>
      </c>
      <c r="K34" s="66">
        <f t="shared" si="3"/>
        <v>7</v>
      </c>
      <c r="L34" s="65">
        <f>VLOOKUP($A34,'Return Data'!$B$7:$R$2700,13,0)</f>
        <v>11.317</v>
      </c>
      <c r="M34" s="66">
        <f t="shared" si="5"/>
        <v>7</v>
      </c>
      <c r="N34" s="65">
        <f>VLOOKUP($A34,'Return Data'!$B$7:$R$2700,17,0)</f>
        <v>11.784000000000001</v>
      </c>
      <c r="O34" s="66">
        <f t="shared" si="8"/>
        <v>11</v>
      </c>
      <c r="P34" s="65">
        <f>VLOOKUP($A34,'Return Data'!$B$7:$R$2700,14,0)</f>
        <v>7.8963000000000001</v>
      </c>
      <c r="Q34" s="66">
        <f t="shared" si="9"/>
        <v>11</v>
      </c>
      <c r="R34" s="65">
        <f>VLOOKUP($A34,'Return Data'!$B$7:$R$2700,16,0)</f>
        <v>7.8868999999999998</v>
      </c>
      <c r="S34" s="67">
        <f t="shared" si="4"/>
        <v>22</v>
      </c>
    </row>
    <row r="35" spans="1:19" x14ac:dyDescent="0.3">
      <c r="A35" s="82" t="s">
        <v>363</v>
      </c>
      <c r="B35" s="64">
        <f>VLOOKUP($A35,'Return Data'!$B$7:$R$2700,3,0)</f>
        <v>44118</v>
      </c>
      <c r="C35" s="65">
        <f>VLOOKUP($A35,'Return Data'!$B$7:$R$2700,4,0)</f>
        <v>0.39539999999999997</v>
      </c>
      <c r="D35" s="65">
        <f>VLOOKUP($A35,'Return Data'!$B$7:$R$2700,9,0)</f>
        <v>8.3651999999999997</v>
      </c>
      <c r="E35" s="66">
        <f t="shared" si="0"/>
        <v>25</v>
      </c>
      <c r="F35" s="65">
        <f>VLOOKUP($A35,'Return Data'!$B$7:$R$2700,10,0)</f>
        <v>8.6113999999999997</v>
      </c>
      <c r="G35" s="66">
        <f t="shared" si="1"/>
        <v>1</v>
      </c>
      <c r="H35" s="65">
        <f>VLOOKUP($A35,'Return Data'!$B$7:$R$2700,11,0)</f>
        <v>8.8025000000000002</v>
      </c>
      <c r="I35" s="66">
        <f t="shared" si="2"/>
        <v>22</v>
      </c>
      <c r="J35" s="65"/>
      <c r="K35" s="66"/>
      <c r="L35" s="65"/>
      <c r="M35" s="66"/>
      <c r="N35" s="65"/>
      <c r="O35" s="66"/>
      <c r="P35" s="65"/>
      <c r="Q35" s="66"/>
      <c r="R35" s="65">
        <f>VLOOKUP($A35,'Return Data'!$B$7:$R$2700,16,0)</f>
        <v>8.8742000000000001</v>
      </c>
      <c r="S35" s="67">
        <f t="shared" si="4"/>
        <v>15</v>
      </c>
    </row>
    <row r="36" spans="1:19" x14ac:dyDescent="0.3">
      <c r="A36" s="82" t="s">
        <v>81</v>
      </c>
      <c r="B36" s="64">
        <f>VLOOKUP($A36,'Return Data'!$B$7:$R$2700,3,0)</f>
        <v>44118</v>
      </c>
      <c r="C36" s="65">
        <f>VLOOKUP($A36,'Return Data'!$B$7:$R$2700,4,0)</f>
        <v>21.993400000000001</v>
      </c>
      <c r="D36" s="65">
        <f>VLOOKUP($A36,'Return Data'!$B$7:$R$2700,9,0)</f>
        <v>10.6868</v>
      </c>
      <c r="E36" s="66">
        <f t="shared" si="0"/>
        <v>24</v>
      </c>
      <c r="F36" s="65">
        <f>VLOOKUP($A36,'Return Data'!$B$7:$R$2700,10,0)</f>
        <v>1.5065</v>
      </c>
      <c r="G36" s="66">
        <f t="shared" si="1"/>
        <v>26</v>
      </c>
      <c r="H36" s="65">
        <f>VLOOKUP($A36,'Return Data'!$B$7:$R$2700,11,0)</f>
        <v>14.266400000000001</v>
      </c>
      <c r="I36" s="66">
        <f t="shared" si="2"/>
        <v>12</v>
      </c>
      <c r="J36" s="65">
        <f>VLOOKUP($A36,'Return Data'!$B$7:$R$2700,12,0)</f>
        <v>7.4179000000000004</v>
      </c>
      <c r="K36" s="66">
        <f>RANK(J36,J$8:J$36,0)</f>
        <v>24</v>
      </c>
      <c r="L36" s="65">
        <f>VLOOKUP($A36,'Return Data'!$B$7:$R$2700,13,0)</f>
        <v>6.4532999999999996</v>
      </c>
      <c r="M36" s="66">
        <f>RANK(L36,L$8:L$36,0)</f>
        <v>24</v>
      </c>
      <c r="N36" s="65">
        <f>VLOOKUP($A36,'Return Data'!$B$7:$R$2700,17,0)</f>
        <v>2.2812000000000001</v>
      </c>
      <c r="O36" s="66">
        <f>RANK(N36,N$8:N$36,0)</f>
        <v>26</v>
      </c>
      <c r="P36" s="65">
        <f>VLOOKUP($A36,'Return Data'!$B$7:$R$2700,14,0)</f>
        <v>2.3022</v>
      </c>
      <c r="Q36" s="66">
        <f>RANK(P36,P$8:P$36,0)</f>
        <v>26</v>
      </c>
      <c r="R36" s="65">
        <f>VLOOKUP($A36,'Return Data'!$B$7:$R$2700,16,0)</f>
        <v>7.4920999999999998</v>
      </c>
      <c r="S36" s="67">
        <f t="shared" si="4"/>
        <v>26</v>
      </c>
    </row>
    <row r="37" spans="1:19" x14ac:dyDescent="0.3">
      <c r="A37" s="83"/>
      <c r="B37" s="84"/>
      <c r="C37" s="84"/>
      <c r="D37" s="85"/>
      <c r="E37" s="84"/>
      <c r="F37" s="85"/>
      <c r="G37" s="84"/>
      <c r="H37" s="85"/>
      <c r="I37" s="84"/>
      <c r="J37" s="85"/>
      <c r="K37" s="84"/>
      <c r="L37" s="85"/>
      <c r="M37" s="84"/>
      <c r="N37" s="85"/>
      <c r="O37" s="84"/>
      <c r="P37" s="85"/>
      <c r="Q37" s="84"/>
      <c r="R37" s="85"/>
      <c r="S37" s="86"/>
    </row>
    <row r="38" spans="1:19" x14ac:dyDescent="0.3">
      <c r="A38" s="87" t="s">
        <v>27</v>
      </c>
      <c r="B38" s="88"/>
      <c r="C38" s="88"/>
      <c r="D38" s="89">
        <f>AVERAGE(D8:D36)</f>
        <v>14.297279310344827</v>
      </c>
      <c r="E38" s="88"/>
      <c r="F38" s="89">
        <f>AVERAGE(F8:F36)</f>
        <v>3.9060310344827589</v>
      </c>
      <c r="G38" s="88"/>
      <c r="H38" s="89">
        <f>AVERAGE(H8:H36)</f>
        <v>11.888255172413794</v>
      </c>
      <c r="I38" s="88"/>
      <c r="J38" s="89">
        <f>AVERAGE(J8:J36)</f>
        <v>9.2196321428571419</v>
      </c>
      <c r="K38" s="88"/>
      <c r="L38" s="89">
        <f>AVERAGE(L8:L36)</f>
        <v>9.392155555555556</v>
      </c>
      <c r="M38" s="88"/>
      <c r="N38" s="89">
        <f>AVERAGE(N8:N36)</f>
        <v>10.029411538461538</v>
      </c>
      <c r="O38" s="88"/>
      <c r="P38" s="89">
        <f>AVERAGE(P8:P36)</f>
        <v>7.4041384615384613</v>
      </c>
      <c r="Q38" s="88"/>
      <c r="R38" s="89">
        <f>AVERAGE(R8:R36)</f>
        <v>7.5376275862068969</v>
      </c>
      <c r="S38" s="90"/>
    </row>
    <row r="39" spans="1:19" x14ac:dyDescent="0.3">
      <c r="A39" s="87" t="s">
        <v>28</v>
      </c>
      <c r="B39" s="88"/>
      <c r="C39" s="88"/>
      <c r="D39" s="89">
        <f>MIN(D8:D36)</f>
        <v>0</v>
      </c>
      <c r="E39" s="88"/>
      <c r="F39" s="89">
        <f>MIN(F8:F36)</f>
        <v>-5.6308999999999996</v>
      </c>
      <c r="G39" s="88"/>
      <c r="H39" s="89">
        <f>MIN(H8:H36)</f>
        <v>-2.5322</v>
      </c>
      <c r="I39" s="88"/>
      <c r="J39" s="89">
        <f>MIN(J8:J36)</f>
        <v>-33.168599999999998</v>
      </c>
      <c r="K39" s="88"/>
      <c r="L39" s="89">
        <f>MIN(L8:L36)</f>
        <v>-3.601</v>
      </c>
      <c r="M39" s="88"/>
      <c r="N39" s="89">
        <f>MIN(N8:N36)</f>
        <v>2.2812000000000001</v>
      </c>
      <c r="O39" s="88"/>
      <c r="P39" s="89">
        <f>MIN(P8:P36)</f>
        <v>2.3022</v>
      </c>
      <c r="Q39" s="88"/>
      <c r="R39" s="89">
        <f>MIN(R8:R36)</f>
        <v>-26.968800000000002</v>
      </c>
      <c r="S39" s="90"/>
    </row>
    <row r="40" spans="1:19" ht="15" thickBot="1" x14ac:dyDescent="0.35">
      <c r="A40" s="91" t="s">
        <v>29</v>
      </c>
      <c r="B40" s="92"/>
      <c r="C40" s="92"/>
      <c r="D40" s="93">
        <f>MAX(D8:D36)</f>
        <v>25.154299999999999</v>
      </c>
      <c r="E40" s="92"/>
      <c r="F40" s="93">
        <f>MAX(F8:F36)</f>
        <v>8.6113999999999997</v>
      </c>
      <c r="G40" s="92"/>
      <c r="H40" s="93">
        <f>MAX(H8:H36)</f>
        <v>19.168399999999998</v>
      </c>
      <c r="I40" s="92"/>
      <c r="J40" s="93">
        <f>MAX(J8:J36)</f>
        <v>17.134399999999999</v>
      </c>
      <c r="K40" s="92"/>
      <c r="L40" s="93">
        <f>MAX(L8:L36)</f>
        <v>13.480399999999999</v>
      </c>
      <c r="M40" s="92"/>
      <c r="N40" s="93">
        <f>MAX(N8:N36)</f>
        <v>14.135999999999999</v>
      </c>
      <c r="O40" s="92"/>
      <c r="P40" s="93">
        <f>MAX(P8:P36)</f>
        <v>9.9701000000000004</v>
      </c>
      <c r="Q40" s="92"/>
      <c r="R40" s="93">
        <f>MAX(R8:R36)</f>
        <v>11.1686</v>
      </c>
      <c r="S40" s="94"/>
    </row>
    <row r="41" spans="1:19" x14ac:dyDescent="0.3">
      <c r="A41" s="112" t="s">
        <v>434</v>
      </c>
    </row>
    <row r="42" spans="1:19" x14ac:dyDescent="0.3">
      <c r="A42" s="14" t="s">
        <v>340</v>
      </c>
    </row>
  </sheetData>
  <sheetProtection algorithmName="SHA-512" hashValue="kmIPxuXmc7ClAXnLX4iEMXsyRSjF0SZaGxovVzVPcuUelbslkQeK6IKdDyZtkMGmuZLcRTQ/k/3hH+/mZSRXhw==" saltValue="VMjm+9ej8BLN5nM8gShreg==" spinCount="100000" sheet="1" objects="1" scenarios="1"/>
  <mergeCells count="11">
    <mergeCell ref="L5:M5"/>
    <mergeCell ref="P5:Q5"/>
    <mergeCell ref="R5:S5"/>
    <mergeCell ref="A2:A3"/>
    <mergeCell ref="B5:B6"/>
    <mergeCell ref="C5:C6"/>
    <mergeCell ref="D5:E5"/>
    <mergeCell ref="F5:G5"/>
    <mergeCell ref="H5:I5"/>
    <mergeCell ref="J5:K5"/>
    <mergeCell ref="N5:O5"/>
  </mergeCells>
  <hyperlinks>
    <hyperlink ref="A2" location="Index!A1" display="Back To Index" xr:uid="{00000000-0004-0000-0700-000000000000}"/>
  </hyperlink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S4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0.441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8" t="s">
        <v>347</v>
      </c>
    </row>
    <row r="3" spans="1:19" ht="15" thickBot="1" x14ac:dyDescent="0.35">
      <c r="A3" s="149"/>
    </row>
    <row r="4" spans="1:19" ht="15" thickBot="1" x14ac:dyDescent="0.35"/>
    <row r="5" spans="1:19" x14ac:dyDescent="0.3">
      <c r="A5" s="29" t="s">
        <v>349</v>
      </c>
      <c r="B5" s="146" t="s">
        <v>8</v>
      </c>
      <c r="C5" s="146" t="s">
        <v>9</v>
      </c>
      <c r="D5" s="152" t="s">
        <v>48</v>
      </c>
      <c r="E5" s="152"/>
      <c r="F5" s="152" t="s">
        <v>1</v>
      </c>
      <c r="G5" s="152"/>
      <c r="H5" s="152" t="s">
        <v>2</v>
      </c>
      <c r="I5" s="152"/>
      <c r="J5" s="152" t="s">
        <v>3</v>
      </c>
      <c r="K5" s="152"/>
      <c r="L5" s="152" t="s">
        <v>4</v>
      </c>
      <c r="M5" s="152"/>
      <c r="N5" s="152" t="s">
        <v>382</v>
      </c>
      <c r="O5" s="152"/>
      <c r="P5" s="152" t="s">
        <v>5</v>
      </c>
      <c r="Q5" s="152"/>
      <c r="R5" s="152" t="s">
        <v>46</v>
      </c>
      <c r="S5" s="155"/>
    </row>
    <row r="6" spans="1:19" x14ac:dyDescent="0.3">
      <c r="A6" s="17" t="s">
        <v>7</v>
      </c>
      <c r="B6" s="147"/>
      <c r="C6" s="147"/>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5"/>
      <c r="C7" s="5"/>
      <c r="D7" s="5"/>
      <c r="E7" s="5"/>
      <c r="F7" s="5"/>
      <c r="G7" s="5"/>
      <c r="H7" s="5"/>
      <c r="I7" s="5"/>
      <c r="J7" s="5"/>
      <c r="K7" s="5"/>
      <c r="L7" s="5"/>
      <c r="M7" s="5"/>
      <c r="N7" s="5"/>
      <c r="O7" s="5"/>
      <c r="P7" s="5"/>
      <c r="Q7" s="5"/>
      <c r="R7" s="5"/>
      <c r="S7" s="42"/>
    </row>
    <row r="8" spans="1:19" x14ac:dyDescent="0.3">
      <c r="A8" s="82" t="s">
        <v>82</v>
      </c>
      <c r="B8" s="64">
        <f>VLOOKUP($A8,'Return Data'!$B$7:$R$2700,3,0)</f>
        <v>44118</v>
      </c>
      <c r="C8" s="65">
        <f>VLOOKUP($A8,'Return Data'!$B$7:$R$2700,4,0)</f>
        <v>23.404299999999999</v>
      </c>
      <c r="D8" s="65">
        <f>VLOOKUP($A8,'Return Data'!$B$7:$R$2700,9,0)</f>
        <v>15.8779</v>
      </c>
      <c r="E8" s="66">
        <f t="shared" ref="E8:E40" si="0">RANK(D8,D$8:D$40,0)</f>
        <v>13</v>
      </c>
      <c r="F8" s="65">
        <f>VLOOKUP($A8,'Return Data'!$B$7:$R$2700,10,0)</f>
        <v>7.7161</v>
      </c>
      <c r="G8" s="66">
        <f t="shared" ref="G8:G40" si="1">RANK(F8,F$8:F$40,0)</f>
        <v>3</v>
      </c>
      <c r="H8" s="65">
        <f>VLOOKUP($A8,'Return Data'!$B$7:$R$2700,11,0)</f>
        <v>14.593500000000001</v>
      </c>
      <c r="I8" s="66">
        <f t="shared" ref="I8:I40" si="2">RANK(H8,H$8:H$40,0)</f>
        <v>9</v>
      </c>
      <c r="J8" s="65">
        <f>VLOOKUP($A8,'Return Data'!$B$7:$R$2700,12,0)</f>
        <v>10.9726</v>
      </c>
      <c r="K8" s="66">
        <f t="shared" ref="K8:K38" si="3">RANK(J8,J$8:J$40,0)</f>
        <v>15</v>
      </c>
      <c r="L8" s="65">
        <f>VLOOKUP($A8,'Return Data'!$B$7:$R$2700,13,0)</f>
        <v>3.8089</v>
      </c>
      <c r="M8" s="66">
        <f>RANK(L8,L$8:L$40,0)</f>
        <v>29</v>
      </c>
      <c r="N8" s="65">
        <f>VLOOKUP($A8,'Return Data'!$B$7:$R$2700,17,0)</f>
        <v>5.5483000000000002</v>
      </c>
      <c r="O8" s="66">
        <f>RANK(N8,N$8:N$40,0)</f>
        <v>26</v>
      </c>
      <c r="P8" s="65">
        <f>VLOOKUP($A8,'Return Data'!$B$7:$R$2700,14,0)</f>
        <v>3.7637999999999998</v>
      </c>
      <c r="Q8" s="66">
        <f>RANK(P8,P$8:P$40,0)</f>
        <v>26</v>
      </c>
      <c r="R8" s="65">
        <f>VLOOKUP($A8,'Return Data'!$B$7:$R$2700,16,0)</f>
        <v>7.6565000000000003</v>
      </c>
      <c r="S8" s="67">
        <f t="shared" ref="S8:S40" si="4">RANK(R8,R$8:R$40,0)</f>
        <v>19</v>
      </c>
    </row>
    <row r="9" spans="1:19" x14ac:dyDescent="0.3">
      <c r="A9" s="82" t="s">
        <v>83</v>
      </c>
      <c r="B9" s="64">
        <f>VLOOKUP($A9,'Return Data'!$B$7:$R$2700,3,0)</f>
        <v>44118</v>
      </c>
      <c r="C9" s="65">
        <f>VLOOKUP($A9,'Return Data'!$B$7:$R$2700,4,0)</f>
        <v>33.836100000000002</v>
      </c>
      <c r="D9" s="65">
        <f>VLOOKUP($A9,'Return Data'!$B$7:$R$2700,9,0)</f>
        <v>15.8933</v>
      </c>
      <c r="E9" s="66">
        <f t="shared" si="0"/>
        <v>12</v>
      </c>
      <c r="F9" s="65">
        <f>VLOOKUP($A9,'Return Data'!$B$7:$R$2700,10,0)</f>
        <v>7.7232000000000003</v>
      </c>
      <c r="G9" s="66">
        <f t="shared" si="1"/>
        <v>2</v>
      </c>
      <c r="H9" s="65">
        <f>VLOOKUP($A9,'Return Data'!$B$7:$R$2700,11,0)</f>
        <v>14.5992</v>
      </c>
      <c r="I9" s="66">
        <f t="shared" si="2"/>
        <v>8</v>
      </c>
      <c r="J9" s="65">
        <f>VLOOKUP($A9,'Return Data'!$B$7:$R$2700,12,0)</f>
        <v>10.981999999999999</v>
      </c>
      <c r="K9" s="66">
        <f t="shared" si="3"/>
        <v>14</v>
      </c>
      <c r="L9" s="65">
        <f>VLOOKUP($A9,'Return Data'!$B$7:$R$2700,13,0)</f>
        <v>3.8157000000000001</v>
      </c>
      <c r="M9" s="66">
        <f>RANK(L9,L$8:L$40,0)</f>
        <v>28</v>
      </c>
      <c r="N9" s="65">
        <f>VLOOKUP($A9,'Return Data'!$B$7:$R$2700,17,0)</f>
        <v>5.5519999999999996</v>
      </c>
      <c r="O9" s="66">
        <f>RANK(N9,N$8:N$40,0)</f>
        <v>25</v>
      </c>
      <c r="P9" s="65">
        <f>VLOOKUP($A9,'Return Data'!$B$7:$R$2700,14,0)</f>
        <v>3.7664</v>
      </c>
      <c r="Q9" s="66">
        <f>RANK(P9,P$8:P$40,0)</f>
        <v>25</v>
      </c>
      <c r="R9" s="65">
        <f>VLOOKUP($A9,'Return Data'!$B$7:$R$2700,16,0)</f>
        <v>7.8867000000000003</v>
      </c>
      <c r="S9" s="67">
        <f t="shared" si="4"/>
        <v>17</v>
      </c>
    </row>
    <row r="10" spans="1:19" x14ac:dyDescent="0.3">
      <c r="A10" s="82" t="s">
        <v>84</v>
      </c>
      <c r="B10" s="64">
        <f>VLOOKUP($A10,'Return Data'!$B$7:$R$2700,3,0)</f>
        <v>44118</v>
      </c>
      <c r="C10" s="65">
        <f>VLOOKUP($A10,'Return Data'!$B$7:$R$2700,4,0)</f>
        <v>0.96740000000000004</v>
      </c>
      <c r="D10" s="65">
        <f>VLOOKUP($A10,'Return Data'!$B$7:$R$2700,9,0)</f>
        <v>0</v>
      </c>
      <c r="E10" s="66">
        <f t="shared" si="0"/>
        <v>32</v>
      </c>
      <c r="F10" s="65">
        <f>VLOOKUP($A10,'Return Data'!$B$7:$R$2700,10,0)</f>
        <v>0</v>
      </c>
      <c r="G10" s="66">
        <f t="shared" si="1"/>
        <v>31</v>
      </c>
      <c r="H10" s="65">
        <f>VLOOKUP($A10,'Return Data'!$B$7:$R$2700,11,0)</f>
        <v>0</v>
      </c>
      <c r="I10" s="66">
        <f t="shared" si="2"/>
        <v>31</v>
      </c>
      <c r="J10" s="65">
        <f>VLOOKUP($A10,'Return Data'!$B$7:$R$2700,12,0)</f>
        <v>-33.165900000000001</v>
      </c>
      <c r="K10" s="66">
        <f t="shared" si="3"/>
        <v>32</v>
      </c>
      <c r="L10" s="65"/>
      <c r="M10" s="66"/>
      <c r="N10" s="65"/>
      <c r="O10" s="66"/>
      <c r="P10" s="65"/>
      <c r="Q10" s="66"/>
      <c r="R10" s="65">
        <f>VLOOKUP($A10,'Return Data'!$B$7:$R$2700,16,0)</f>
        <v>-26.9633</v>
      </c>
      <c r="S10" s="67">
        <f t="shared" si="4"/>
        <v>32</v>
      </c>
    </row>
    <row r="11" spans="1:19" x14ac:dyDescent="0.3">
      <c r="A11" s="82" t="s">
        <v>85</v>
      </c>
      <c r="B11" s="64">
        <f>VLOOKUP($A11,'Return Data'!$B$7:$R$2700,3,0)</f>
        <v>44118</v>
      </c>
      <c r="C11" s="65">
        <f>VLOOKUP($A11,'Return Data'!$B$7:$R$2700,4,0)</f>
        <v>1.3985000000000001</v>
      </c>
      <c r="D11" s="65">
        <f>VLOOKUP($A11,'Return Data'!$B$7:$R$2700,9,0)</f>
        <v>0</v>
      </c>
      <c r="E11" s="66">
        <f t="shared" si="0"/>
        <v>32</v>
      </c>
      <c r="F11" s="65">
        <f>VLOOKUP($A11,'Return Data'!$B$7:$R$2700,10,0)</f>
        <v>0</v>
      </c>
      <c r="G11" s="66">
        <f t="shared" si="1"/>
        <v>31</v>
      </c>
      <c r="H11" s="65">
        <f>VLOOKUP($A11,'Return Data'!$B$7:$R$2700,11,0)</f>
        <v>0</v>
      </c>
      <c r="I11" s="66">
        <f t="shared" si="2"/>
        <v>31</v>
      </c>
      <c r="J11" s="65">
        <f>VLOOKUP($A11,'Return Data'!$B$7:$R$2700,12,0)</f>
        <v>-33.165199999999999</v>
      </c>
      <c r="K11" s="66">
        <f t="shared" si="3"/>
        <v>31</v>
      </c>
      <c r="L11" s="65"/>
      <c r="M11" s="66"/>
      <c r="N11" s="65"/>
      <c r="O11" s="66"/>
      <c r="P11" s="65"/>
      <c r="Q11" s="66"/>
      <c r="R11" s="65">
        <f>VLOOKUP($A11,'Return Data'!$B$7:$R$2700,16,0)</f>
        <v>-26.965699999999998</v>
      </c>
      <c r="S11" s="67">
        <f t="shared" si="4"/>
        <v>33</v>
      </c>
    </row>
    <row r="12" spans="1:19" x14ac:dyDescent="0.3">
      <c r="A12" s="82" t="s">
        <v>86</v>
      </c>
      <c r="B12" s="64">
        <f>VLOOKUP($A12,'Return Data'!$B$7:$R$2700,3,0)</f>
        <v>44118</v>
      </c>
      <c r="C12" s="65">
        <f>VLOOKUP($A12,'Return Data'!$B$7:$R$2700,4,0)</f>
        <v>22.690999999999999</v>
      </c>
      <c r="D12" s="65">
        <f>VLOOKUP($A12,'Return Data'!$B$7:$R$2700,9,0)</f>
        <v>12.6995</v>
      </c>
      <c r="E12" s="66">
        <f t="shared" si="0"/>
        <v>23</v>
      </c>
      <c r="F12" s="65">
        <f>VLOOKUP($A12,'Return Data'!$B$7:$R$2700,10,0)</f>
        <v>2.3567999999999998</v>
      </c>
      <c r="G12" s="66">
        <f t="shared" si="1"/>
        <v>24</v>
      </c>
      <c r="H12" s="65">
        <f>VLOOKUP($A12,'Return Data'!$B$7:$R$2700,11,0)</f>
        <v>18.710799999999999</v>
      </c>
      <c r="I12" s="66">
        <f t="shared" si="2"/>
        <v>1</v>
      </c>
      <c r="J12" s="65">
        <f>VLOOKUP($A12,'Return Data'!$B$7:$R$2700,12,0)</f>
        <v>14.3461</v>
      </c>
      <c r="K12" s="66">
        <f t="shared" si="3"/>
        <v>3</v>
      </c>
      <c r="L12" s="65">
        <f>VLOOKUP($A12,'Return Data'!$B$7:$R$2700,13,0)</f>
        <v>12.9574</v>
      </c>
      <c r="M12" s="66">
        <f t="shared" ref="M12:M38" si="5">RANK(L12,L$8:L$40,0)</f>
        <v>1</v>
      </c>
      <c r="N12" s="65">
        <f>VLOOKUP($A12,'Return Data'!$B$7:$R$2700,17,0)</f>
        <v>12.5982</v>
      </c>
      <c r="O12" s="66">
        <f t="shared" ref="O12:O26" si="6">RANK(N12,N$8:N$40,0)</f>
        <v>3</v>
      </c>
      <c r="P12" s="65">
        <f>VLOOKUP($A12,'Return Data'!$B$7:$R$2700,14,0)</f>
        <v>9.0068999999999999</v>
      </c>
      <c r="Q12" s="66">
        <f t="shared" ref="Q12:Q26" si="7">RANK(P12,P$8:P$40,0)</f>
        <v>3</v>
      </c>
      <c r="R12" s="65">
        <f>VLOOKUP($A12,'Return Data'!$B$7:$R$2700,16,0)</f>
        <v>9.0337999999999994</v>
      </c>
      <c r="S12" s="67">
        <f t="shared" si="4"/>
        <v>3</v>
      </c>
    </row>
    <row r="13" spans="1:19" x14ac:dyDescent="0.3">
      <c r="A13" s="82" t="s">
        <v>87</v>
      </c>
      <c r="B13" s="64">
        <f>VLOOKUP($A13,'Return Data'!$B$7:$R$2700,3,0)</f>
        <v>44118</v>
      </c>
      <c r="C13" s="65">
        <f>VLOOKUP($A13,'Return Data'!$B$7:$R$2700,4,0)</f>
        <v>17.6753</v>
      </c>
      <c r="D13" s="65">
        <f>VLOOKUP($A13,'Return Data'!$B$7:$R$2700,9,0)</f>
        <v>16.726400000000002</v>
      </c>
      <c r="E13" s="66">
        <f t="shared" si="0"/>
        <v>8</v>
      </c>
      <c r="F13" s="65">
        <f>VLOOKUP($A13,'Return Data'!$B$7:$R$2700,10,0)</f>
        <v>2.4049999999999998</v>
      </c>
      <c r="G13" s="66">
        <f t="shared" si="1"/>
        <v>23</v>
      </c>
      <c r="H13" s="65">
        <f>VLOOKUP($A13,'Return Data'!$B$7:$R$2700,11,0)</f>
        <v>8.4517000000000007</v>
      </c>
      <c r="I13" s="66">
        <f t="shared" si="2"/>
        <v>26</v>
      </c>
      <c r="J13" s="65">
        <f>VLOOKUP($A13,'Return Data'!$B$7:$R$2700,12,0)</f>
        <v>8.6768999999999998</v>
      </c>
      <c r="K13" s="66">
        <f t="shared" si="3"/>
        <v>23</v>
      </c>
      <c r="L13" s="65">
        <f>VLOOKUP($A13,'Return Data'!$B$7:$R$2700,13,0)</f>
        <v>7.1580000000000004</v>
      </c>
      <c r="M13" s="66">
        <f t="shared" si="5"/>
        <v>23</v>
      </c>
      <c r="N13" s="65">
        <f>VLOOKUP($A13,'Return Data'!$B$7:$R$2700,17,0)</f>
        <v>3.3323999999999998</v>
      </c>
      <c r="O13" s="66">
        <f t="shared" si="6"/>
        <v>27</v>
      </c>
      <c r="P13" s="65">
        <f>VLOOKUP($A13,'Return Data'!$B$7:$R$2700,14,0)</f>
        <v>3.0464000000000002</v>
      </c>
      <c r="Q13" s="66">
        <f t="shared" si="7"/>
        <v>28</v>
      </c>
      <c r="R13" s="65">
        <f>VLOOKUP($A13,'Return Data'!$B$7:$R$2700,16,0)</f>
        <v>7.1070000000000002</v>
      </c>
      <c r="S13" s="67">
        <f t="shared" si="4"/>
        <v>23</v>
      </c>
    </row>
    <row r="14" spans="1:19" x14ac:dyDescent="0.3">
      <c r="A14" s="82" t="s">
        <v>88</v>
      </c>
      <c r="B14" s="64">
        <f>VLOOKUP($A14,'Return Data'!$B$7:$R$2700,3,0)</f>
        <v>44118</v>
      </c>
      <c r="C14" s="65">
        <f>VLOOKUP($A14,'Return Data'!$B$7:$R$2700,4,0)</f>
        <v>35.817700000000002</v>
      </c>
      <c r="D14" s="65">
        <f>VLOOKUP($A14,'Return Data'!$B$7:$R$2700,9,0)</f>
        <v>16.798500000000001</v>
      </c>
      <c r="E14" s="66">
        <f t="shared" si="0"/>
        <v>6</v>
      </c>
      <c r="F14" s="65">
        <f>VLOOKUP($A14,'Return Data'!$B$7:$R$2700,10,0)</f>
        <v>2.6067</v>
      </c>
      <c r="G14" s="66">
        <f t="shared" si="1"/>
        <v>21</v>
      </c>
      <c r="H14" s="65">
        <f>VLOOKUP($A14,'Return Data'!$B$7:$R$2700,11,0)</f>
        <v>10.833500000000001</v>
      </c>
      <c r="I14" s="66">
        <f t="shared" si="2"/>
        <v>24</v>
      </c>
      <c r="J14" s="65">
        <f>VLOOKUP($A14,'Return Data'!$B$7:$R$2700,12,0)</f>
        <v>11.128399999999999</v>
      </c>
      <c r="K14" s="66">
        <f t="shared" si="3"/>
        <v>13</v>
      </c>
      <c r="L14" s="65">
        <f>VLOOKUP($A14,'Return Data'!$B$7:$R$2700,13,0)</f>
        <v>9.1629000000000005</v>
      </c>
      <c r="M14" s="66">
        <f t="shared" si="5"/>
        <v>17</v>
      </c>
      <c r="N14" s="65">
        <f>VLOOKUP($A14,'Return Data'!$B$7:$R$2700,17,0)</f>
        <v>9.3956</v>
      </c>
      <c r="O14" s="66">
        <f t="shared" si="6"/>
        <v>16</v>
      </c>
      <c r="P14" s="65">
        <f>VLOOKUP($A14,'Return Data'!$B$7:$R$2700,14,0)</f>
        <v>6.4856999999999996</v>
      </c>
      <c r="Q14" s="66">
        <f t="shared" si="7"/>
        <v>18</v>
      </c>
      <c r="R14" s="65">
        <f>VLOOKUP($A14,'Return Data'!$B$7:$R$2700,16,0)</f>
        <v>8.2638999999999996</v>
      </c>
      <c r="S14" s="67">
        <f t="shared" si="4"/>
        <v>13</v>
      </c>
    </row>
    <row r="15" spans="1:19" x14ac:dyDescent="0.3">
      <c r="A15" s="82" t="s">
        <v>89</v>
      </c>
      <c r="B15" s="64">
        <f>VLOOKUP($A15,'Return Data'!$B$7:$R$2700,3,0)</f>
        <v>44118</v>
      </c>
      <c r="C15" s="65">
        <f>VLOOKUP($A15,'Return Data'!$B$7:$R$2700,4,0)</f>
        <v>23.7898</v>
      </c>
      <c r="D15" s="65">
        <f>VLOOKUP($A15,'Return Data'!$B$7:$R$2700,9,0)</f>
        <v>16.016200000000001</v>
      </c>
      <c r="E15" s="66">
        <f t="shared" si="0"/>
        <v>11</v>
      </c>
      <c r="F15" s="65">
        <f>VLOOKUP($A15,'Return Data'!$B$7:$R$2700,10,0)</f>
        <v>2.6846999999999999</v>
      </c>
      <c r="G15" s="66">
        <f t="shared" si="1"/>
        <v>20</v>
      </c>
      <c r="H15" s="65">
        <f>VLOOKUP($A15,'Return Data'!$B$7:$R$2700,11,0)</f>
        <v>13.3256</v>
      </c>
      <c r="I15" s="66">
        <f t="shared" si="2"/>
        <v>14</v>
      </c>
      <c r="J15" s="65">
        <f>VLOOKUP($A15,'Return Data'!$B$7:$R$2700,12,0)</f>
        <v>11.3255</v>
      </c>
      <c r="K15" s="66">
        <f t="shared" si="3"/>
        <v>12</v>
      </c>
      <c r="L15" s="65">
        <f>VLOOKUP($A15,'Return Data'!$B$7:$R$2700,13,0)</f>
        <v>9.2790999999999997</v>
      </c>
      <c r="M15" s="66">
        <f t="shared" si="5"/>
        <v>13</v>
      </c>
      <c r="N15" s="65">
        <f>VLOOKUP($A15,'Return Data'!$B$7:$R$2700,17,0)</f>
        <v>9.8513999999999999</v>
      </c>
      <c r="O15" s="66">
        <f t="shared" si="6"/>
        <v>15</v>
      </c>
      <c r="P15" s="65">
        <f>VLOOKUP($A15,'Return Data'!$B$7:$R$2700,14,0)</f>
        <v>6.7275</v>
      </c>
      <c r="Q15" s="66">
        <f t="shared" si="7"/>
        <v>16</v>
      </c>
      <c r="R15" s="65">
        <f>VLOOKUP($A15,'Return Data'!$B$7:$R$2700,16,0)</f>
        <v>7.9086999999999996</v>
      </c>
      <c r="S15" s="67">
        <f t="shared" si="4"/>
        <v>16</v>
      </c>
    </row>
    <row r="16" spans="1:19" x14ac:dyDescent="0.3">
      <c r="A16" s="82" t="s">
        <v>90</v>
      </c>
      <c r="B16" s="64">
        <f>VLOOKUP($A16,'Return Data'!$B$7:$R$2700,3,0)</f>
        <v>44118</v>
      </c>
      <c r="C16" s="65">
        <f>VLOOKUP($A16,'Return Data'!$B$7:$R$2700,4,0)</f>
        <v>2595.6596</v>
      </c>
      <c r="D16" s="65">
        <f>VLOOKUP($A16,'Return Data'!$B$7:$R$2700,9,0)</f>
        <v>20.2973</v>
      </c>
      <c r="E16" s="66">
        <f t="shared" si="0"/>
        <v>3</v>
      </c>
      <c r="F16" s="65">
        <f>VLOOKUP($A16,'Return Data'!$B$7:$R$2700,10,0)</f>
        <v>2.9074</v>
      </c>
      <c r="G16" s="66">
        <f t="shared" si="1"/>
        <v>19</v>
      </c>
      <c r="H16" s="65">
        <f>VLOOKUP($A16,'Return Data'!$B$7:$R$2700,11,0)</f>
        <v>14.944100000000001</v>
      </c>
      <c r="I16" s="66">
        <f t="shared" si="2"/>
        <v>5</v>
      </c>
      <c r="J16" s="65">
        <f>VLOOKUP($A16,'Return Data'!$B$7:$R$2700,12,0)</f>
        <v>15.1995</v>
      </c>
      <c r="K16" s="66">
        <f t="shared" si="3"/>
        <v>2</v>
      </c>
      <c r="L16" s="65">
        <f>VLOOKUP($A16,'Return Data'!$B$7:$R$2700,13,0)</f>
        <v>12.1441</v>
      </c>
      <c r="M16" s="66">
        <f t="shared" si="5"/>
        <v>4</v>
      </c>
      <c r="N16" s="65">
        <f>VLOOKUP($A16,'Return Data'!$B$7:$R$2700,17,0)</f>
        <v>12.850300000000001</v>
      </c>
      <c r="O16" s="66">
        <f t="shared" si="6"/>
        <v>2</v>
      </c>
      <c r="P16" s="65">
        <f>VLOOKUP($A16,'Return Data'!$B$7:$R$2700,14,0)</f>
        <v>8.6527999999999992</v>
      </c>
      <c r="Q16" s="66">
        <f t="shared" si="7"/>
        <v>4</v>
      </c>
      <c r="R16" s="65">
        <f>VLOOKUP($A16,'Return Data'!$B$7:$R$2700,16,0)</f>
        <v>7.3528000000000002</v>
      </c>
      <c r="S16" s="67">
        <f t="shared" si="4"/>
        <v>22</v>
      </c>
    </row>
    <row r="17" spans="1:19" x14ac:dyDescent="0.3">
      <c r="A17" s="82" t="s">
        <v>91</v>
      </c>
      <c r="B17" s="64">
        <f>VLOOKUP($A17,'Return Data'!$B$7:$R$2700,3,0)</f>
        <v>44118</v>
      </c>
      <c r="C17" s="65">
        <f>VLOOKUP($A17,'Return Data'!$B$7:$R$2700,4,0)</f>
        <v>22.486499999999999</v>
      </c>
      <c r="D17" s="65">
        <f>VLOOKUP($A17,'Return Data'!$B$7:$R$2700,9,0)</f>
        <v>3.5217000000000001</v>
      </c>
      <c r="E17" s="66">
        <f t="shared" si="0"/>
        <v>31</v>
      </c>
      <c r="F17" s="65">
        <f>VLOOKUP($A17,'Return Data'!$B$7:$R$2700,10,0)</f>
        <v>2.0608</v>
      </c>
      <c r="G17" s="66">
        <f t="shared" si="1"/>
        <v>25</v>
      </c>
      <c r="H17" s="65">
        <f>VLOOKUP($A17,'Return Data'!$B$7:$R$2700,11,0)</f>
        <v>5.24</v>
      </c>
      <c r="I17" s="66">
        <f t="shared" si="2"/>
        <v>29</v>
      </c>
      <c r="J17" s="65">
        <f>VLOOKUP($A17,'Return Data'!$B$7:$R$2700,12,0)</f>
        <v>7.7792000000000003</v>
      </c>
      <c r="K17" s="66">
        <f t="shared" si="3"/>
        <v>26</v>
      </c>
      <c r="L17" s="65">
        <f>VLOOKUP($A17,'Return Data'!$B$7:$R$2700,13,0)</f>
        <v>7.0628000000000002</v>
      </c>
      <c r="M17" s="66">
        <f t="shared" si="5"/>
        <v>24</v>
      </c>
      <c r="N17" s="65">
        <f>VLOOKUP($A17,'Return Data'!$B$7:$R$2700,17,0)</f>
        <v>11.264699999999999</v>
      </c>
      <c r="O17" s="66">
        <f t="shared" si="6"/>
        <v>11</v>
      </c>
      <c r="P17" s="65">
        <f>VLOOKUP($A17,'Return Data'!$B$7:$R$2700,14,0)</f>
        <v>7.7908999999999997</v>
      </c>
      <c r="Q17" s="66">
        <f t="shared" si="7"/>
        <v>10</v>
      </c>
      <c r="R17" s="65">
        <f>VLOOKUP($A17,'Return Data'!$B$7:$R$2700,16,0)</f>
        <v>6.806</v>
      </c>
      <c r="S17" s="67">
        <f t="shared" si="4"/>
        <v>27</v>
      </c>
    </row>
    <row r="18" spans="1:19" x14ac:dyDescent="0.3">
      <c r="A18" s="82" t="s">
        <v>92</v>
      </c>
      <c r="B18" s="64">
        <f>VLOOKUP($A18,'Return Data'!$B$7:$R$2700,3,0)</f>
        <v>44118</v>
      </c>
      <c r="C18" s="65">
        <f>VLOOKUP($A18,'Return Data'!$B$7:$R$2700,4,0)</f>
        <v>65.559100000000001</v>
      </c>
      <c r="D18" s="65">
        <f>VLOOKUP($A18,'Return Data'!$B$7:$R$2700,9,0)</f>
        <v>15.7742</v>
      </c>
      <c r="E18" s="66">
        <f t="shared" si="0"/>
        <v>14</v>
      </c>
      <c r="F18" s="65">
        <f>VLOOKUP($A18,'Return Data'!$B$7:$R$2700,10,0)</f>
        <v>-6.4187000000000003</v>
      </c>
      <c r="G18" s="66">
        <f t="shared" si="1"/>
        <v>33</v>
      </c>
      <c r="H18" s="65">
        <f>VLOOKUP($A18,'Return Data'!$B$7:$R$2700,11,0)</f>
        <v>-3.3285</v>
      </c>
      <c r="I18" s="66">
        <f t="shared" si="2"/>
        <v>33</v>
      </c>
      <c r="J18" s="65">
        <f>VLOOKUP($A18,'Return Data'!$B$7:$R$2700,12,0)</f>
        <v>-7.8535000000000004</v>
      </c>
      <c r="K18" s="66">
        <f t="shared" si="3"/>
        <v>30</v>
      </c>
      <c r="L18" s="65">
        <f>VLOOKUP($A18,'Return Data'!$B$7:$R$2700,13,0)</f>
        <v>-4.4063999999999997</v>
      </c>
      <c r="M18" s="66">
        <f t="shared" si="5"/>
        <v>30</v>
      </c>
      <c r="N18" s="65">
        <f>VLOOKUP($A18,'Return Data'!$B$7:$R$2700,17,0)</f>
        <v>2.0102000000000002</v>
      </c>
      <c r="O18" s="66">
        <f t="shared" si="6"/>
        <v>28</v>
      </c>
      <c r="P18" s="65">
        <f>VLOOKUP($A18,'Return Data'!$B$7:$R$2700,14,0)</f>
        <v>3.1785000000000001</v>
      </c>
      <c r="Q18" s="66">
        <f t="shared" si="7"/>
        <v>27</v>
      </c>
      <c r="R18" s="65">
        <f>VLOOKUP($A18,'Return Data'!$B$7:$R$2700,16,0)</f>
        <v>8.2836999999999996</v>
      </c>
      <c r="S18" s="67">
        <f t="shared" si="4"/>
        <v>12</v>
      </c>
    </row>
    <row r="19" spans="1:19" x14ac:dyDescent="0.3">
      <c r="A19" s="82" t="s">
        <v>93</v>
      </c>
      <c r="B19" s="64">
        <f>VLOOKUP($A19,'Return Data'!$B$7:$R$2700,3,0)</f>
        <v>44118</v>
      </c>
      <c r="C19" s="65">
        <f>VLOOKUP($A19,'Return Data'!$B$7:$R$2700,4,0)</f>
        <v>67.153099999999995</v>
      </c>
      <c r="D19" s="65">
        <f>VLOOKUP($A19,'Return Data'!$B$7:$R$2700,9,0)</f>
        <v>14.2943</v>
      </c>
      <c r="E19" s="66">
        <f t="shared" si="0"/>
        <v>17</v>
      </c>
      <c r="F19" s="65">
        <f>VLOOKUP($A19,'Return Data'!$B$7:$R$2700,10,0)</f>
        <v>5.3299000000000003</v>
      </c>
      <c r="G19" s="66">
        <f t="shared" si="1"/>
        <v>7</v>
      </c>
      <c r="H19" s="65">
        <f>VLOOKUP($A19,'Return Data'!$B$7:$R$2700,11,0)</f>
        <v>12.2522</v>
      </c>
      <c r="I19" s="66">
        <f t="shared" si="2"/>
        <v>16</v>
      </c>
      <c r="J19" s="65">
        <f>VLOOKUP($A19,'Return Data'!$B$7:$R$2700,12,0)</f>
        <v>9.7330000000000005</v>
      </c>
      <c r="K19" s="66">
        <f t="shared" si="3"/>
        <v>20</v>
      </c>
      <c r="L19" s="65">
        <f>VLOOKUP($A19,'Return Data'!$B$7:$R$2700,13,0)</f>
        <v>9.2083999999999993</v>
      </c>
      <c r="M19" s="66">
        <f t="shared" si="5"/>
        <v>14</v>
      </c>
      <c r="N19" s="65">
        <f>VLOOKUP($A19,'Return Data'!$B$7:$R$2700,17,0)</f>
        <v>6.7148000000000003</v>
      </c>
      <c r="O19" s="66">
        <f t="shared" si="6"/>
        <v>22</v>
      </c>
      <c r="P19" s="65">
        <f>VLOOKUP($A19,'Return Data'!$B$7:$R$2700,14,0)</f>
        <v>4.5892999999999997</v>
      </c>
      <c r="Q19" s="66">
        <f t="shared" si="7"/>
        <v>21</v>
      </c>
      <c r="R19" s="65">
        <f>VLOOKUP($A19,'Return Data'!$B$7:$R$2700,16,0)</f>
        <v>8.4489000000000001</v>
      </c>
      <c r="S19" s="67">
        <f t="shared" si="4"/>
        <v>9</v>
      </c>
    </row>
    <row r="20" spans="1:19" x14ac:dyDescent="0.3">
      <c r="A20" s="82" t="s">
        <v>94</v>
      </c>
      <c r="B20" s="64">
        <f>VLOOKUP($A20,'Return Data'!$B$7:$R$2700,3,0)</f>
        <v>44118</v>
      </c>
      <c r="C20" s="65">
        <f>VLOOKUP($A20,'Return Data'!$B$7:$R$2700,4,0)</f>
        <v>67.153099999999995</v>
      </c>
      <c r="D20" s="65">
        <f>VLOOKUP($A20,'Return Data'!$B$7:$R$2700,9,0)</f>
        <v>14.2943</v>
      </c>
      <c r="E20" s="66">
        <f t="shared" si="0"/>
        <v>17</v>
      </c>
      <c r="F20" s="65">
        <f>VLOOKUP($A20,'Return Data'!$B$7:$R$2700,10,0)</f>
        <v>5.3299000000000003</v>
      </c>
      <c r="G20" s="66">
        <f t="shared" si="1"/>
        <v>7</v>
      </c>
      <c r="H20" s="65">
        <f>VLOOKUP($A20,'Return Data'!$B$7:$R$2700,11,0)</f>
        <v>12.2522</v>
      </c>
      <c r="I20" s="66">
        <f t="shared" si="2"/>
        <v>16</v>
      </c>
      <c r="J20" s="65">
        <f>VLOOKUP($A20,'Return Data'!$B$7:$R$2700,12,0)</f>
        <v>9.7330000000000005</v>
      </c>
      <c r="K20" s="66">
        <f t="shared" si="3"/>
        <v>20</v>
      </c>
      <c r="L20" s="65">
        <f>VLOOKUP($A20,'Return Data'!$B$7:$R$2700,13,0)</f>
        <v>9.2083999999999993</v>
      </c>
      <c r="M20" s="66">
        <f t="shared" si="5"/>
        <v>14</v>
      </c>
      <c r="N20" s="65">
        <f>VLOOKUP($A20,'Return Data'!$B$7:$R$2700,17,0)</f>
        <v>6.7148000000000003</v>
      </c>
      <c r="O20" s="66">
        <f t="shared" si="6"/>
        <v>22</v>
      </c>
      <c r="P20" s="65">
        <f>VLOOKUP($A20,'Return Data'!$B$7:$R$2700,14,0)</f>
        <v>4.5892999999999997</v>
      </c>
      <c r="Q20" s="66">
        <f t="shared" si="7"/>
        <v>21</v>
      </c>
      <c r="R20" s="65">
        <f>VLOOKUP($A20,'Return Data'!$B$7:$R$2700,16,0)</f>
        <v>8.4489000000000001</v>
      </c>
      <c r="S20" s="67">
        <f t="shared" si="4"/>
        <v>9</v>
      </c>
    </row>
    <row r="21" spans="1:19" x14ac:dyDescent="0.3">
      <c r="A21" s="82" t="s">
        <v>95</v>
      </c>
      <c r="B21" s="64">
        <f>VLOOKUP($A21,'Return Data'!$B$7:$R$2700,3,0)</f>
        <v>44118</v>
      </c>
      <c r="C21" s="65">
        <f>VLOOKUP($A21,'Return Data'!$B$7:$R$2700,4,0)</f>
        <v>67.153099999999995</v>
      </c>
      <c r="D21" s="65">
        <f>VLOOKUP($A21,'Return Data'!$B$7:$R$2700,9,0)</f>
        <v>14.2943</v>
      </c>
      <c r="E21" s="66">
        <f t="shared" si="0"/>
        <v>17</v>
      </c>
      <c r="F21" s="65">
        <f>VLOOKUP($A21,'Return Data'!$B$7:$R$2700,10,0)</f>
        <v>5.3299000000000003</v>
      </c>
      <c r="G21" s="66">
        <f t="shared" si="1"/>
        <v>7</v>
      </c>
      <c r="H21" s="65">
        <f>VLOOKUP($A21,'Return Data'!$B$7:$R$2700,11,0)</f>
        <v>12.2522</v>
      </c>
      <c r="I21" s="66">
        <f t="shared" si="2"/>
        <v>16</v>
      </c>
      <c r="J21" s="65">
        <f>VLOOKUP($A21,'Return Data'!$B$7:$R$2700,12,0)</f>
        <v>9.7330000000000005</v>
      </c>
      <c r="K21" s="66">
        <f t="shared" si="3"/>
        <v>20</v>
      </c>
      <c r="L21" s="65">
        <f>VLOOKUP($A21,'Return Data'!$B$7:$R$2700,13,0)</f>
        <v>9.2083999999999993</v>
      </c>
      <c r="M21" s="66">
        <f t="shared" si="5"/>
        <v>14</v>
      </c>
      <c r="N21" s="65">
        <f>VLOOKUP($A21,'Return Data'!$B$7:$R$2700,17,0)</f>
        <v>6.7148000000000003</v>
      </c>
      <c r="O21" s="66">
        <f t="shared" si="6"/>
        <v>22</v>
      </c>
      <c r="P21" s="65">
        <f>VLOOKUP($A21,'Return Data'!$B$7:$R$2700,14,0)</f>
        <v>4.5892999999999997</v>
      </c>
      <c r="Q21" s="66">
        <f t="shared" si="7"/>
        <v>21</v>
      </c>
      <c r="R21" s="65">
        <f>VLOOKUP($A21,'Return Data'!$B$7:$R$2700,16,0)</f>
        <v>8.4489000000000001</v>
      </c>
      <c r="S21" s="67">
        <f t="shared" si="4"/>
        <v>9</v>
      </c>
    </row>
    <row r="22" spans="1:19" x14ac:dyDescent="0.3">
      <c r="A22" s="82" t="s">
        <v>96</v>
      </c>
      <c r="B22" s="64">
        <f>VLOOKUP($A22,'Return Data'!$B$7:$R$2700,3,0)</f>
        <v>44118</v>
      </c>
      <c r="C22" s="65">
        <f>VLOOKUP($A22,'Return Data'!$B$7:$R$2700,4,0)</f>
        <v>27.9832</v>
      </c>
      <c r="D22" s="65">
        <f>VLOOKUP($A22,'Return Data'!$B$7:$R$2700,9,0)</f>
        <v>18.024100000000001</v>
      </c>
      <c r="E22" s="66">
        <f t="shared" si="0"/>
        <v>4</v>
      </c>
      <c r="F22" s="65">
        <f>VLOOKUP($A22,'Return Data'!$B$7:$R$2700,10,0)</f>
        <v>1.4229000000000001</v>
      </c>
      <c r="G22" s="66">
        <f t="shared" si="1"/>
        <v>28</v>
      </c>
      <c r="H22" s="65">
        <f>VLOOKUP($A22,'Return Data'!$B$7:$R$2700,11,0)</f>
        <v>11.099500000000001</v>
      </c>
      <c r="I22" s="66">
        <f t="shared" si="2"/>
        <v>21</v>
      </c>
      <c r="J22" s="65">
        <f>VLOOKUP($A22,'Return Data'!$B$7:$R$2700,12,0)</f>
        <v>9.8522999999999996</v>
      </c>
      <c r="K22" s="66">
        <f t="shared" si="3"/>
        <v>19</v>
      </c>
      <c r="L22" s="65">
        <f>VLOOKUP($A22,'Return Data'!$B$7:$R$2700,13,0)</f>
        <v>8.3526000000000007</v>
      </c>
      <c r="M22" s="66">
        <f t="shared" si="5"/>
        <v>20</v>
      </c>
      <c r="N22" s="65">
        <f>VLOOKUP($A22,'Return Data'!$B$7:$R$2700,17,0)</f>
        <v>10.467599999999999</v>
      </c>
      <c r="O22" s="66">
        <f t="shared" si="6"/>
        <v>14</v>
      </c>
      <c r="P22" s="65">
        <f>VLOOKUP($A22,'Return Data'!$B$7:$R$2700,14,0)</f>
        <v>6.9013999999999998</v>
      </c>
      <c r="Q22" s="66">
        <f t="shared" si="7"/>
        <v>15</v>
      </c>
      <c r="R22" s="65">
        <f>VLOOKUP($A22,'Return Data'!$B$7:$R$2700,16,0)</f>
        <v>8.2138000000000009</v>
      </c>
      <c r="S22" s="67">
        <f t="shared" si="4"/>
        <v>14</v>
      </c>
    </row>
    <row r="23" spans="1:19" x14ac:dyDescent="0.3">
      <c r="A23" s="82" t="s">
        <v>97</v>
      </c>
      <c r="B23" s="64">
        <f>VLOOKUP($A23,'Return Data'!$B$7:$R$2700,3,0)</f>
        <v>44118</v>
      </c>
      <c r="C23" s="65">
        <f>VLOOKUP($A23,'Return Data'!$B$7:$R$2700,4,0)</f>
        <v>27.383800000000001</v>
      </c>
      <c r="D23" s="65">
        <f>VLOOKUP($A23,'Return Data'!$B$7:$R$2700,9,0)</f>
        <v>15.3918</v>
      </c>
      <c r="E23" s="66">
        <f t="shared" si="0"/>
        <v>15</v>
      </c>
      <c r="F23" s="65">
        <f>VLOOKUP($A23,'Return Data'!$B$7:$R$2700,10,0)</f>
        <v>6.8472999999999997</v>
      </c>
      <c r="G23" s="66">
        <f t="shared" si="1"/>
        <v>5</v>
      </c>
      <c r="H23" s="65">
        <f>VLOOKUP($A23,'Return Data'!$B$7:$R$2700,11,0)</f>
        <v>15.3148</v>
      </c>
      <c r="I23" s="66">
        <f t="shared" si="2"/>
        <v>4</v>
      </c>
      <c r="J23" s="65">
        <f>VLOOKUP($A23,'Return Data'!$B$7:$R$2700,12,0)</f>
        <v>13.637700000000001</v>
      </c>
      <c r="K23" s="66">
        <f t="shared" si="3"/>
        <v>4</v>
      </c>
      <c r="L23" s="65">
        <f>VLOOKUP($A23,'Return Data'!$B$7:$R$2700,13,0)</f>
        <v>12.7216</v>
      </c>
      <c r="M23" s="66">
        <f t="shared" si="5"/>
        <v>2</v>
      </c>
      <c r="N23" s="65">
        <f>VLOOKUP($A23,'Return Data'!$B$7:$R$2700,17,0)</f>
        <v>11.440300000000001</v>
      </c>
      <c r="O23" s="66">
        <f t="shared" si="6"/>
        <v>8</v>
      </c>
      <c r="P23" s="65">
        <f>VLOOKUP($A23,'Return Data'!$B$7:$R$2700,14,0)</f>
        <v>8.5594000000000001</v>
      </c>
      <c r="Q23" s="66">
        <f t="shared" si="7"/>
        <v>5</v>
      </c>
      <c r="R23" s="65">
        <f>VLOOKUP($A23,'Return Data'!$B$7:$R$2700,16,0)</f>
        <v>9.8338000000000001</v>
      </c>
      <c r="S23" s="67">
        <f t="shared" si="4"/>
        <v>1</v>
      </c>
    </row>
    <row r="24" spans="1:19" x14ac:dyDescent="0.3">
      <c r="A24" s="82" t="s">
        <v>98</v>
      </c>
      <c r="B24" s="64">
        <f>VLOOKUP($A24,'Return Data'!$B$7:$R$2700,3,0)</f>
        <v>44118</v>
      </c>
      <c r="C24" s="65">
        <f>VLOOKUP($A24,'Return Data'!$B$7:$R$2700,4,0)</f>
        <v>16.875299999999999</v>
      </c>
      <c r="D24" s="65">
        <f>VLOOKUP($A24,'Return Data'!$B$7:$R$2700,9,0)</f>
        <v>10.068099999999999</v>
      </c>
      <c r="E24" s="66">
        <f t="shared" si="0"/>
        <v>27</v>
      </c>
      <c r="F24" s="65">
        <f>VLOOKUP($A24,'Return Data'!$B$7:$R$2700,10,0)</f>
        <v>5.2140000000000004</v>
      </c>
      <c r="G24" s="66">
        <f t="shared" si="1"/>
        <v>10</v>
      </c>
      <c r="H24" s="65">
        <f>VLOOKUP($A24,'Return Data'!$B$7:$R$2700,11,0)</f>
        <v>13.0068</v>
      </c>
      <c r="I24" s="66">
        <f t="shared" si="2"/>
        <v>15</v>
      </c>
      <c r="J24" s="65">
        <f>VLOOKUP($A24,'Return Data'!$B$7:$R$2700,12,0)</f>
        <v>10.271100000000001</v>
      </c>
      <c r="K24" s="66">
        <f t="shared" si="3"/>
        <v>17</v>
      </c>
      <c r="L24" s="65">
        <f>VLOOKUP($A24,'Return Data'!$B$7:$R$2700,13,0)</f>
        <v>10.2011</v>
      </c>
      <c r="M24" s="66">
        <f t="shared" si="5"/>
        <v>10</v>
      </c>
      <c r="N24" s="65">
        <f>VLOOKUP($A24,'Return Data'!$B$7:$R$2700,17,0)</f>
        <v>8.2927999999999997</v>
      </c>
      <c r="O24" s="66">
        <f t="shared" si="6"/>
        <v>18</v>
      </c>
      <c r="P24" s="65">
        <f>VLOOKUP($A24,'Return Data'!$B$7:$R$2700,14,0)</f>
        <v>5.3276000000000003</v>
      </c>
      <c r="Q24" s="66">
        <f t="shared" si="7"/>
        <v>20</v>
      </c>
      <c r="R24" s="65">
        <f>VLOOKUP($A24,'Return Data'!$B$7:$R$2700,16,0)</f>
        <v>6.2344999999999997</v>
      </c>
      <c r="S24" s="67">
        <f t="shared" si="4"/>
        <v>29</v>
      </c>
    </row>
    <row r="25" spans="1:19" x14ac:dyDescent="0.3">
      <c r="A25" s="82" t="s">
        <v>99</v>
      </c>
      <c r="B25" s="64">
        <f>VLOOKUP($A25,'Return Data'!$B$7:$R$2700,3,0)</f>
        <v>44118</v>
      </c>
      <c r="C25" s="65">
        <f>VLOOKUP($A25,'Return Data'!$B$7:$R$2700,4,0)</f>
        <v>26.945</v>
      </c>
      <c r="D25" s="65">
        <f>VLOOKUP($A25,'Return Data'!$B$7:$R$2700,9,0)</f>
        <v>24.327100000000002</v>
      </c>
      <c r="E25" s="66">
        <f t="shared" si="0"/>
        <v>1</v>
      </c>
      <c r="F25" s="65">
        <f>VLOOKUP($A25,'Return Data'!$B$7:$R$2700,10,0)</f>
        <v>3.1926000000000001</v>
      </c>
      <c r="G25" s="66">
        <f t="shared" si="1"/>
        <v>16</v>
      </c>
      <c r="H25" s="65">
        <f>VLOOKUP($A25,'Return Data'!$B$7:$R$2700,11,0)</f>
        <v>16.238399999999999</v>
      </c>
      <c r="I25" s="66">
        <f t="shared" si="2"/>
        <v>3</v>
      </c>
      <c r="J25" s="65">
        <f>VLOOKUP($A25,'Return Data'!$B$7:$R$2700,12,0)</f>
        <v>16.2453</v>
      </c>
      <c r="K25" s="66">
        <f t="shared" si="3"/>
        <v>1</v>
      </c>
      <c r="L25" s="65">
        <f>VLOOKUP($A25,'Return Data'!$B$7:$R$2700,13,0)</f>
        <v>12.436400000000001</v>
      </c>
      <c r="M25" s="66">
        <f t="shared" si="5"/>
        <v>3</v>
      </c>
      <c r="N25" s="65">
        <f>VLOOKUP($A25,'Return Data'!$B$7:$R$2700,17,0)</f>
        <v>13.302300000000001</v>
      </c>
      <c r="O25" s="66">
        <f t="shared" si="6"/>
        <v>1</v>
      </c>
      <c r="P25" s="65">
        <f>VLOOKUP($A25,'Return Data'!$B$7:$R$2700,14,0)</f>
        <v>9.1004000000000005</v>
      </c>
      <c r="Q25" s="66">
        <f t="shared" si="7"/>
        <v>2</v>
      </c>
      <c r="R25" s="65">
        <f>VLOOKUP($A25,'Return Data'!$B$7:$R$2700,16,0)</f>
        <v>8.7040000000000006</v>
      </c>
      <c r="S25" s="67">
        <f t="shared" si="4"/>
        <v>6</v>
      </c>
    </row>
    <row r="26" spans="1:19" x14ac:dyDescent="0.3">
      <c r="A26" s="82" t="s">
        <v>100</v>
      </c>
      <c r="B26" s="64">
        <f>VLOOKUP($A26,'Return Data'!$B$7:$R$2700,3,0)</f>
        <v>44118</v>
      </c>
      <c r="C26" s="65">
        <f>VLOOKUP($A26,'Return Data'!$B$7:$R$2700,4,0)</f>
        <v>16.482099999999999</v>
      </c>
      <c r="D26" s="65">
        <f>VLOOKUP($A26,'Return Data'!$B$7:$R$2700,9,0)</f>
        <v>13.3886</v>
      </c>
      <c r="E26" s="66">
        <f t="shared" si="0"/>
        <v>22</v>
      </c>
      <c r="F26" s="65">
        <f>VLOOKUP($A26,'Return Data'!$B$7:$R$2700,10,0)</f>
        <v>6.4930000000000003</v>
      </c>
      <c r="G26" s="66">
        <f t="shared" si="1"/>
        <v>6</v>
      </c>
      <c r="H26" s="65">
        <f>VLOOKUP($A26,'Return Data'!$B$7:$R$2700,11,0)</f>
        <v>7.7652999999999999</v>
      </c>
      <c r="I26" s="66">
        <f t="shared" si="2"/>
        <v>28</v>
      </c>
      <c r="J26" s="65">
        <f>VLOOKUP($A26,'Return Data'!$B$7:$R$2700,12,0)</f>
        <v>7.8063000000000002</v>
      </c>
      <c r="K26" s="66">
        <f t="shared" si="3"/>
        <v>25</v>
      </c>
      <c r="L26" s="65">
        <f>VLOOKUP($A26,'Return Data'!$B$7:$R$2700,13,0)</f>
        <v>7.5704000000000002</v>
      </c>
      <c r="M26" s="66">
        <f t="shared" si="5"/>
        <v>21</v>
      </c>
      <c r="N26" s="65">
        <f>VLOOKUP($A26,'Return Data'!$B$7:$R$2700,17,0)</f>
        <v>7.9741</v>
      </c>
      <c r="O26" s="66">
        <f t="shared" si="6"/>
        <v>19</v>
      </c>
      <c r="P26" s="65">
        <f>VLOOKUP($A26,'Return Data'!$B$7:$R$2700,14,0)</f>
        <v>6.5606</v>
      </c>
      <c r="Q26" s="66">
        <f t="shared" si="7"/>
        <v>17</v>
      </c>
      <c r="R26" s="65">
        <f>VLOOKUP($A26,'Return Data'!$B$7:$R$2700,16,0)</f>
        <v>7.0724</v>
      </c>
      <c r="S26" s="67">
        <f t="shared" si="4"/>
        <v>24</v>
      </c>
    </row>
    <row r="27" spans="1:19" x14ac:dyDescent="0.3">
      <c r="A27" s="82" t="s">
        <v>101</v>
      </c>
      <c r="B27" s="64">
        <f>VLOOKUP($A27,'Return Data'!$B$7:$R$2700,3,0)</f>
        <v>44118</v>
      </c>
      <c r="C27" s="65">
        <f>VLOOKUP($A27,'Return Data'!$B$7:$R$2700,4,0)</f>
        <v>1155.136</v>
      </c>
      <c r="D27" s="65">
        <f>VLOOKUP($A27,'Return Data'!$B$7:$R$2700,9,0)</f>
        <v>11.799200000000001</v>
      </c>
      <c r="E27" s="66">
        <f t="shared" si="0"/>
        <v>24</v>
      </c>
      <c r="F27" s="65">
        <f>VLOOKUP($A27,'Return Data'!$B$7:$R$2700,10,0)</f>
        <v>1.7742</v>
      </c>
      <c r="G27" s="66">
        <f t="shared" si="1"/>
        <v>27</v>
      </c>
      <c r="H27" s="65">
        <f>VLOOKUP($A27,'Return Data'!$B$7:$R$2700,11,0)</f>
        <v>7.7976999999999999</v>
      </c>
      <c r="I27" s="66">
        <f t="shared" si="2"/>
        <v>27</v>
      </c>
      <c r="J27" s="65">
        <f>VLOOKUP($A27,'Return Data'!$B$7:$R$2700,12,0)</f>
        <v>6.1386000000000003</v>
      </c>
      <c r="K27" s="66">
        <f t="shared" si="3"/>
        <v>28</v>
      </c>
      <c r="L27" s="65">
        <f>VLOOKUP($A27,'Return Data'!$B$7:$R$2700,13,0)</f>
        <v>5.9389000000000003</v>
      </c>
      <c r="M27" s="66">
        <f t="shared" si="5"/>
        <v>25</v>
      </c>
      <c r="N27" s="65"/>
      <c r="O27" s="66"/>
      <c r="P27" s="65"/>
      <c r="Q27" s="66"/>
      <c r="R27" s="65">
        <f>VLOOKUP($A27,'Return Data'!$B$7:$R$2700,16,0)</f>
        <v>8.0486000000000004</v>
      </c>
      <c r="S27" s="67">
        <f t="shared" si="4"/>
        <v>15</v>
      </c>
    </row>
    <row r="28" spans="1:19" x14ac:dyDescent="0.3">
      <c r="A28" s="82" t="s">
        <v>102</v>
      </c>
      <c r="B28" s="64">
        <f>VLOOKUP($A28,'Return Data'!$B$7:$R$2700,3,0)</f>
        <v>44118</v>
      </c>
      <c r="C28" s="65">
        <f>VLOOKUP($A28,'Return Data'!$B$7:$R$2700,4,0)</f>
        <v>31.946999999999999</v>
      </c>
      <c r="D28" s="65">
        <f>VLOOKUP($A28,'Return Data'!$B$7:$R$2700,9,0)</f>
        <v>13.885899999999999</v>
      </c>
      <c r="E28" s="66">
        <f t="shared" si="0"/>
        <v>20</v>
      </c>
      <c r="F28" s="65">
        <f>VLOOKUP($A28,'Return Data'!$B$7:$R$2700,10,0)</f>
        <v>3.6686000000000001</v>
      </c>
      <c r="G28" s="66">
        <f t="shared" si="1"/>
        <v>14</v>
      </c>
      <c r="H28" s="65">
        <f>VLOOKUP($A28,'Return Data'!$B$7:$R$2700,11,0)</f>
        <v>11.5962</v>
      </c>
      <c r="I28" s="66">
        <f t="shared" si="2"/>
        <v>19</v>
      </c>
      <c r="J28" s="65">
        <f>VLOOKUP($A28,'Return Data'!$B$7:$R$2700,12,0)</f>
        <v>8.1911000000000005</v>
      </c>
      <c r="K28" s="66">
        <f t="shared" si="3"/>
        <v>24</v>
      </c>
      <c r="L28" s="65">
        <f>VLOOKUP($A28,'Return Data'!$B$7:$R$2700,13,0)</f>
        <v>7.3007</v>
      </c>
      <c r="M28" s="66">
        <f t="shared" si="5"/>
        <v>22</v>
      </c>
      <c r="N28" s="65">
        <f>VLOOKUP($A28,'Return Data'!$B$7:$R$2700,17,0)</f>
        <v>7.0629999999999997</v>
      </c>
      <c r="O28" s="66">
        <f t="shared" ref="O28:O38" si="8">RANK(N28,N$8:N$40,0)</f>
        <v>21</v>
      </c>
      <c r="P28" s="65">
        <f>VLOOKUP($A28,'Return Data'!$B$7:$R$2700,14,0)</f>
        <v>7.1288</v>
      </c>
      <c r="Q28" s="66">
        <f t="shared" ref="Q28:Q38" si="9">RANK(P28,P$8:P$40,0)</f>
        <v>13</v>
      </c>
      <c r="R28" s="65">
        <f>VLOOKUP($A28,'Return Data'!$B$7:$R$2700,16,0)</f>
        <v>6.9370000000000003</v>
      </c>
      <c r="S28" s="67">
        <f t="shared" si="4"/>
        <v>26</v>
      </c>
    </row>
    <row r="29" spans="1:19" x14ac:dyDescent="0.3">
      <c r="A29" s="82" t="s">
        <v>103</v>
      </c>
      <c r="B29" s="64">
        <f>VLOOKUP($A29,'Return Data'!$B$7:$R$2700,3,0)</f>
        <v>44118</v>
      </c>
      <c r="C29" s="65">
        <f>VLOOKUP($A29,'Return Data'!$B$7:$R$2700,4,0)</f>
        <v>28.6919</v>
      </c>
      <c r="D29" s="65">
        <f>VLOOKUP($A29,'Return Data'!$B$7:$R$2700,9,0)</f>
        <v>16.748200000000001</v>
      </c>
      <c r="E29" s="66">
        <f t="shared" si="0"/>
        <v>7</v>
      </c>
      <c r="F29" s="65">
        <f>VLOOKUP($A29,'Return Data'!$B$7:$R$2700,10,0)</f>
        <v>5.1234000000000002</v>
      </c>
      <c r="G29" s="66">
        <f t="shared" si="1"/>
        <v>11</v>
      </c>
      <c r="H29" s="65">
        <f>VLOOKUP($A29,'Return Data'!$B$7:$R$2700,11,0)</f>
        <v>16.940799999999999</v>
      </c>
      <c r="I29" s="66">
        <f t="shared" si="2"/>
        <v>2</v>
      </c>
      <c r="J29" s="65">
        <f>VLOOKUP($A29,'Return Data'!$B$7:$R$2700,12,0)</f>
        <v>12.805300000000001</v>
      </c>
      <c r="K29" s="66">
        <f t="shared" si="3"/>
        <v>7</v>
      </c>
      <c r="L29" s="65">
        <f>VLOOKUP($A29,'Return Data'!$B$7:$R$2700,13,0)</f>
        <v>11.4148</v>
      </c>
      <c r="M29" s="66">
        <f t="shared" si="5"/>
        <v>5</v>
      </c>
      <c r="N29" s="65">
        <f>VLOOKUP($A29,'Return Data'!$B$7:$R$2700,17,0)</f>
        <v>12.2125</v>
      </c>
      <c r="O29" s="66">
        <f t="shared" si="8"/>
        <v>5</v>
      </c>
      <c r="P29" s="65">
        <f>VLOOKUP($A29,'Return Data'!$B$7:$R$2700,14,0)</f>
        <v>9.2904</v>
      </c>
      <c r="Q29" s="66">
        <f t="shared" si="9"/>
        <v>1</v>
      </c>
      <c r="R29" s="65">
        <f>VLOOKUP($A29,'Return Data'!$B$7:$R$2700,16,0)</f>
        <v>8.8780000000000001</v>
      </c>
      <c r="S29" s="67">
        <f t="shared" si="4"/>
        <v>4</v>
      </c>
    </row>
    <row r="30" spans="1:19" x14ac:dyDescent="0.3">
      <c r="A30" s="82" t="s">
        <v>104</v>
      </c>
      <c r="B30" s="64">
        <f>VLOOKUP($A30,'Return Data'!$B$7:$R$2700,3,0)</f>
        <v>44118</v>
      </c>
      <c r="C30" s="65">
        <f>VLOOKUP($A30,'Return Data'!$B$7:$R$2700,4,0)</f>
        <v>23.3123</v>
      </c>
      <c r="D30" s="65">
        <f>VLOOKUP($A30,'Return Data'!$B$7:$R$2700,9,0)</f>
        <v>22.305700000000002</v>
      </c>
      <c r="E30" s="66">
        <f t="shared" si="0"/>
        <v>2</v>
      </c>
      <c r="F30" s="65">
        <f>VLOOKUP($A30,'Return Data'!$B$7:$R$2700,10,0)</f>
        <v>4.2625000000000002</v>
      </c>
      <c r="G30" s="66">
        <f t="shared" si="1"/>
        <v>13</v>
      </c>
      <c r="H30" s="65">
        <f>VLOOKUP($A30,'Return Data'!$B$7:$R$2700,11,0)</f>
        <v>14.894</v>
      </c>
      <c r="I30" s="66">
        <f t="shared" si="2"/>
        <v>6</v>
      </c>
      <c r="J30" s="65">
        <f>VLOOKUP($A30,'Return Data'!$B$7:$R$2700,12,0)</f>
        <v>12.275600000000001</v>
      </c>
      <c r="K30" s="66">
        <f t="shared" si="3"/>
        <v>8</v>
      </c>
      <c r="L30" s="65">
        <f>VLOOKUP($A30,'Return Data'!$B$7:$R$2700,13,0)</f>
        <v>10.4771</v>
      </c>
      <c r="M30" s="66">
        <f t="shared" si="5"/>
        <v>9</v>
      </c>
      <c r="N30" s="65">
        <f>VLOOKUP($A30,'Return Data'!$B$7:$R$2700,17,0)</f>
        <v>11.2837</v>
      </c>
      <c r="O30" s="66">
        <f t="shared" si="8"/>
        <v>10</v>
      </c>
      <c r="P30" s="65">
        <f>VLOOKUP($A30,'Return Data'!$B$7:$R$2700,14,0)</f>
        <v>8.2629999999999999</v>
      </c>
      <c r="Q30" s="66">
        <f t="shared" si="9"/>
        <v>7</v>
      </c>
      <c r="R30" s="65">
        <f>VLOOKUP($A30,'Return Data'!$B$7:$R$2700,16,0)</f>
        <v>6.1711999999999998</v>
      </c>
      <c r="S30" s="67">
        <f t="shared" si="4"/>
        <v>31</v>
      </c>
    </row>
    <row r="31" spans="1:19" x14ac:dyDescent="0.3">
      <c r="A31" s="82" t="s">
        <v>105</v>
      </c>
      <c r="B31" s="64">
        <f>VLOOKUP($A31,'Return Data'!$B$7:$R$2700,3,0)</f>
        <v>44118</v>
      </c>
      <c r="C31" s="65">
        <f>VLOOKUP($A31,'Return Data'!$B$7:$R$2700,4,0)</f>
        <v>13.069900000000001</v>
      </c>
      <c r="D31" s="65">
        <f>VLOOKUP($A31,'Return Data'!$B$7:$R$2700,9,0)</f>
        <v>10.696099999999999</v>
      </c>
      <c r="E31" s="66">
        <f t="shared" si="0"/>
        <v>25</v>
      </c>
      <c r="F31" s="65">
        <f>VLOOKUP($A31,'Return Data'!$B$7:$R$2700,10,0)</f>
        <v>1.9124000000000001</v>
      </c>
      <c r="G31" s="66">
        <f t="shared" si="1"/>
        <v>26</v>
      </c>
      <c r="H31" s="65">
        <f>VLOOKUP($A31,'Return Data'!$B$7:$R$2700,11,0)</f>
        <v>11.476599999999999</v>
      </c>
      <c r="I31" s="66">
        <f t="shared" si="2"/>
        <v>20</v>
      </c>
      <c r="J31" s="65">
        <f>VLOOKUP($A31,'Return Data'!$B$7:$R$2700,12,0)</f>
        <v>12.0779</v>
      </c>
      <c r="K31" s="66">
        <f t="shared" si="3"/>
        <v>9</v>
      </c>
      <c r="L31" s="65">
        <f>VLOOKUP($A31,'Return Data'!$B$7:$R$2700,13,0)</f>
        <v>10.1097</v>
      </c>
      <c r="M31" s="66">
        <f t="shared" si="5"/>
        <v>11</v>
      </c>
      <c r="N31" s="65">
        <f>VLOOKUP($A31,'Return Data'!$B$7:$R$2700,17,0)</f>
        <v>11.801500000000001</v>
      </c>
      <c r="O31" s="66">
        <f t="shared" si="8"/>
        <v>6</v>
      </c>
      <c r="P31" s="65">
        <f>VLOOKUP($A31,'Return Data'!$B$7:$R$2700,14,0)</f>
        <v>8.1090999999999998</v>
      </c>
      <c r="Q31" s="66">
        <f t="shared" si="9"/>
        <v>8</v>
      </c>
      <c r="R31" s="65">
        <f>VLOOKUP($A31,'Return Data'!$B$7:$R$2700,16,0)</f>
        <v>7.8067000000000002</v>
      </c>
      <c r="S31" s="67">
        <f t="shared" si="4"/>
        <v>18</v>
      </c>
    </row>
    <row r="32" spans="1:19" x14ac:dyDescent="0.3">
      <c r="A32" s="82" t="s">
        <v>106</v>
      </c>
      <c r="B32" s="64">
        <f>VLOOKUP($A32,'Return Data'!$B$7:$R$2700,3,0)</f>
        <v>44118</v>
      </c>
      <c r="C32" s="65">
        <f>VLOOKUP($A32,'Return Data'!$B$7:$R$2700,4,0)</f>
        <v>28.487100000000002</v>
      </c>
      <c r="D32" s="65">
        <f>VLOOKUP($A32,'Return Data'!$B$7:$R$2700,9,0)</f>
        <v>7.7236000000000002</v>
      </c>
      <c r="E32" s="66">
        <f t="shared" si="0"/>
        <v>29</v>
      </c>
      <c r="F32" s="65">
        <f>VLOOKUP($A32,'Return Data'!$B$7:$R$2700,10,0)</f>
        <v>0.78280000000000005</v>
      </c>
      <c r="G32" s="66">
        <f t="shared" si="1"/>
        <v>30</v>
      </c>
      <c r="H32" s="65">
        <f>VLOOKUP($A32,'Return Data'!$B$7:$R$2700,11,0)</f>
        <v>13.8034</v>
      </c>
      <c r="I32" s="66">
        <f t="shared" si="2"/>
        <v>10</v>
      </c>
      <c r="J32" s="65">
        <f>VLOOKUP($A32,'Return Data'!$B$7:$R$2700,12,0)</f>
        <v>12.853999999999999</v>
      </c>
      <c r="K32" s="66">
        <f t="shared" si="3"/>
        <v>6</v>
      </c>
      <c r="L32" s="65">
        <f>VLOOKUP($A32,'Return Data'!$B$7:$R$2700,13,0)</f>
        <v>9.4916999999999998</v>
      </c>
      <c r="M32" s="66">
        <f t="shared" si="5"/>
        <v>12</v>
      </c>
      <c r="N32" s="65">
        <f>VLOOKUP($A32,'Return Data'!$B$7:$R$2700,17,0)</f>
        <v>10.645799999999999</v>
      </c>
      <c r="O32" s="66">
        <f t="shared" si="8"/>
        <v>13</v>
      </c>
      <c r="P32" s="65">
        <f>VLOOKUP($A32,'Return Data'!$B$7:$R$2700,14,0)</f>
        <v>6.9409999999999998</v>
      </c>
      <c r="Q32" s="66">
        <f t="shared" si="9"/>
        <v>14</v>
      </c>
      <c r="R32" s="65">
        <f>VLOOKUP($A32,'Return Data'!$B$7:$R$2700,16,0)</f>
        <v>6.7953999999999999</v>
      </c>
      <c r="S32" s="67">
        <f t="shared" si="4"/>
        <v>28</v>
      </c>
    </row>
    <row r="33" spans="1:19" x14ac:dyDescent="0.3">
      <c r="A33" s="82" t="s">
        <v>107</v>
      </c>
      <c r="B33" s="64">
        <f>VLOOKUP($A33,'Return Data'!$B$7:$R$2700,3,0)</f>
        <v>44118</v>
      </c>
      <c r="C33" s="65">
        <f>VLOOKUP($A33,'Return Data'!$B$7:$R$2700,4,0)</f>
        <v>2065.5086999999999</v>
      </c>
      <c r="D33" s="65">
        <f>VLOOKUP($A33,'Return Data'!$B$7:$R$2700,9,0)</f>
        <v>14.452</v>
      </c>
      <c r="E33" s="66">
        <f t="shared" si="0"/>
        <v>16</v>
      </c>
      <c r="F33" s="65">
        <f>VLOOKUP($A33,'Return Data'!$B$7:$R$2700,10,0)</f>
        <v>4.3983999999999996</v>
      </c>
      <c r="G33" s="66">
        <f t="shared" si="1"/>
        <v>12</v>
      </c>
      <c r="H33" s="65">
        <f>VLOOKUP($A33,'Return Data'!$B$7:$R$2700,11,0)</f>
        <v>13.4314</v>
      </c>
      <c r="I33" s="66">
        <f t="shared" si="2"/>
        <v>13</v>
      </c>
      <c r="J33" s="65">
        <f>VLOOKUP($A33,'Return Data'!$B$7:$R$2700,12,0)</f>
        <v>10.2502</v>
      </c>
      <c r="K33" s="66">
        <f t="shared" si="3"/>
        <v>18</v>
      </c>
      <c r="L33" s="65">
        <f>VLOOKUP($A33,'Return Data'!$B$7:$R$2700,13,0)</f>
        <v>9.1003000000000007</v>
      </c>
      <c r="M33" s="66">
        <f t="shared" si="5"/>
        <v>18</v>
      </c>
      <c r="N33" s="65">
        <f>VLOOKUP($A33,'Return Data'!$B$7:$R$2700,17,0)</f>
        <v>11.311199999999999</v>
      </c>
      <c r="O33" s="66">
        <f t="shared" si="8"/>
        <v>9</v>
      </c>
      <c r="P33" s="65">
        <f>VLOOKUP($A33,'Return Data'!$B$7:$R$2700,14,0)</f>
        <v>7.8602999999999996</v>
      </c>
      <c r="Q33" s="66">
        <f t="shared" si="9"/>
        <v>9</v>
      </c>
      <c r="R33" s="65">
        <f>VLOOKUP($A33,'Return Data'!$B$7:$R$2700,16,0)</f>
        <v>8.6313999999999993</v>
      </c>
      <c r="S33" s="67">
        <f t="shared" si="4"/>
        <v>7</v>
      </c>
    </row>
    <row r="34" spans="1:19" x14ac:dyDescent="0.3">
      <c r="A34" s="82" t="s">
        <v>109</v>
      </c>
      <c r="B34" s="64">
        <f>VLOOKUP($A34,'Return Data'!$B$7:$R$2700,3,0)</f>
        <v>44118</v>
      </c>
      <c r="C34" s="65">
        <f>VLOOKUP($A34,'Return Data'!$B$7:$R$2700,4,0)</f>
        <v>63.867699999999999</v>
      </c>
      <c r="D34" s="65">
        <f>VLOOKUP($A34,'Return Data'!$B$7:$R$2700,9,0)</f>
        <v>3.9255</v>
      </c>
      <c r="E34" s="66">
        <f t="shared" si="0"/>
        <v>30</v>
      </c>
      <c r="F34" s="65">
        <f>VLOOKUP($A34,'Return Data'!$B$7:$R$2700,10,0)</f>
        <v>3.2157</v>
      </c>
      <c r="G34" s="66">
        <f t="shared" si="1"/>
        <v>15</v>
      </c>
      <c r="H34" s="65">
        <f>VLOOKUP($A34,'Return Data'!$B$7:$R$2700,11,0)</f>
        <v>4.7098000000000004</v>
      </c>
      <c r="I34" s="66">
        <f t="shared" si="2"/>
        <v>30</v>
      </c>
      <c r="J34" s="65">
        <f>VLOOKUP($A34,'Return Data'!$B$7:$R$2700,12,0)</f>
        <v>5.2554999999999996</v>
      </c>
      <c r="K34" s="66">
        <f t="shared" si="3"/>
        <v>29</v>
      </c>
      <c r="L34" s="65">
        <f>VLOOKUP($A34,'Return Data'!$B$7:$R$2700,13,0)</f>
        <v>5.3800999999999997</v>
      </c>
      <c r="M34" s="66">
        <f t="shared" si="5"/>
        <v>27</v>
      </c>
      <c r="N34" s="65">
        <f>VLOOKUP($A34,'Return Data'!$B$7:$R$2700,17,0)</f>
        <v>7.1829999999999998</v>
      </c>
      <c r="O34" s="66">
        <f t="shared" si="8"/>
        <v>20</v>
      </c>
      <c r="P34" s="65">
        <f>VLOOKUP($A34,'Return Data'!$B$7:$R$2700,14,0)</f>
        <v>4.4908999999999999</v>
      </c>
      <c r="Q34" s="66">
        <f t="shared" si="9"/>
        <v>24</v>
      </c>
      <c r="R34" s="65">
        <f>VLOOKUP($A34,'Return Data'!$B$7:$R$2700,16,0)</f>
        <v>8.6245999999999992</v>
      </c>
      <c r="S34" s="67">
        <f t="shared" si="4"/>
        <v>8</v>
      </c>
    </row>
    <row r="35" spans="1:19" x14ac:dyDescent="0.3">
      <c r="A35" s="82" t="s">
        <v>110</v>
      </c>
      <c r="B35" s="64">
        <f>VLOOKUP($A35,'Return Data'!$B$7:$R$2700,3,0)</f>
        <v>44118</v>
      </c>
      <c r="C35" s="65">
        <f>VLOOKUP($A35,'Return Data'!$B$7:$R$2700,4,0)</f>
        <v>16.118099999999998</v>
      </c>
      <c r="D35" s="65">
        <f>VLOOKUP($A35,'Return Data'!$B$7:$R$2700,9,0)</f>
        <v>16.123000000000001</v>
      </c>
      <c r="E35" s="66">
        <f t="shared" si="0"/>
        <v>9</v>
      </c>
      <c r="F35" s="65">
        <f>VLOOKUP($A35,'Return Data'!$B$7:$R$2700,10,0)</f>
        <v>7.1056999999999997</v>
      </c>
      <c r="G35" s="66">
        <f t="shared" si="1"/>
        <v>4</v>
      </c>
      <c r="H35" s="65">
        <f>VLOOKUP($A35,'Return Data'!$B$7:$R$2700,11,0)</f>
        <v>11.062799999999999</v>
      </c>
      <c r="I35" s="66">
        <f t="shared" si="2"/>
        <v>22</v>
      </c>
      <c r="J35" s="65">
        <f>VLOOKUP($A35,'Return Data'!$B$7:$R$2700,12,0)</f>
        <v>11.391999999999999</v>
      </c>
      <c r="K35" s="66">
        <f t="shared" si="3"/>
        <v>11</v>
      </c>
      <c r="L35" s="65">
        <f>VLOOKUP($A35,'Return Data'!$B$7:$R$2700,13,0)</f>
        <v>10.560700000000001</v>
      </c>
      <c r="M35" s="66">
        <f t="shared" si="5"/>
        <v>8</v>
      </c>
      <c r="N35" s="65">
        <f>VLOOKUP($A35,'Return Data'!$B$7:$R$2700,17,0)</f>
        <v>10.920999999999999</v>
      </c>
      <c r="O35" s="66">
        <f t="shared" si="8"/>
        <v>12</v>
      </c>
      <c r="P35" s="65">
        <f>VLOOKUP($A35,'Return Data'!$B$7:$R$2700,14,0)</f>
        <v>7.6025</v>
      </c>
      <c r="Q35" s="66">
        <f t="shared" si="9"/>
        <v>11</v>
      </c>
      <c r="R35" s="65">
        <f>VLOOKUP($A35,'Return Data'!$B$7:$R$2700,16,0)</f>
        <v>9.1852</v>
      </c>
      <c r="S35" s="67">
        <f t="shared" si="4"/>
        <v>2</v>
      </c>
    </row>
    <row r="36" spans="1:19" x14ac:dyDescent="0.3">
      <c r="A36" s="82" t="s">
        <v>111</v>
      </c>
      <c r="B36" s="64">
        <f>VLOOKUP($A36,'Return Data'!$B$7:$R$2700,3,0)</f>
        <v>44118</v>
      </c>
      <c r="C36" s="65">
        <f>VLOOKUP($A36,'Return Data'!$B$7:$R$2700,4,0)</f>
        <v>27.421500000000002</v>
      </c>
      <c r="D36" s="65">
        <f>VLOOKUP($A36,'Return Data'!$B$7:$R$2700,9,0)</f>
        <v>16.117000000000001</v>
      </c>
      <c r="E36" s="66">
        <f t="shared" si="0"/>
        <v>10</v>
      </c>
      <c r="F36" s="65">
        <f>VLOOKUP($A36,'Return Data'!$B$7:$R$2700,10,0)</f>
        <v>3.1926000000000001</v>
      </c>
      <c r="G36" s="66">
        <f t="shared" si="1"/>
        <v>16</v>
      </c>
      <c r="H36" s="65">
        <f>VLOOKUP($A36,'Return Data'!$B$7:$R$2700,11,0)</f>
        <v>13.73</v>
      </c>
      <c r="I36" s="66">
        <f t="shared" si="2"/>
        <v>11</v>
      </c>
      <c r="J36" s="65">
        <f>VLOOKUP($A36,'Return Data'!$B$7:$R$2700,12,0)</f>
        <v>11.9864</v>
      </c>
      <c r="K36" s="66">
        <f t="shared" si="3"/>
        <v>10</v>
      </c>
      <c r="L36" s="65">
        <f>VLOOKUP($A36,'Return Data'!$B$7:$R$2700,13,0)</f>
        <v>11.149699999999999</v>
      </c>
      <c r="M36" s="66">
        <f t="shared" si="5"/>
        <v>6</v>
      </c>
      <c r="N36" s="65">
        <f>VLOOKUP($A36,'Return Data'!$B$7:$R$2700,17,0)</f>
        <v>12.4832</v>
      </c>
      <c r="O36" s="66">
        <f t="shared" si="8"/>
        <v>4</v>
      </c>
      <c r="P36" s="65">
        <f>VLOOKUP($A36,'Return Data'!$B$7:$R$2700,14,0)</f>
        <v>8.5591000000000008</v>
      </c>
      <c r="Q36" s="66">
        <f t="shared" si="9"/>
        <v>6</v>
      </c>
      <c r="R36" s="65">
        <f>VLOOKUP($A36,'Return Data'!$B$7:$R$2700,16,0)</f>
        <v>6.2019000000000002</v>
      </c>
      <c r="S36" s="67">
        <f t="shared" si="4"/>
        <v>30</v>
      </c>
    </row>
    <row r="37" spans="1:19" x14ac:dyDescent="0.3">
      <c r="A37" s="82" t="s">
        <v>112</v>
      </c>
      <c r="B37" s="64">
        <f>VLOOKUP($A37,'Return Data'!$B$7:$R$2700,3,0)</f>
        <v>44118</v>
      </c>
      <c r="C37" s="65">
        <f>VLOOKUP($A37,'Return Data'!$B$7:$R$2700,4,0)</f>
        <v>31.645099999999999</v>
      </c>
      <c r="D37" s="65">
        <f>VLOOKUP($A37,'Return Data'!$B$7:$R$2700,9,0)</f>
        <v>13.882300000000001</v>
      </c>
      <c r="E37" s="66">
        <f t="shared" si="0"/>
        <v>21</v>
      </c>
      <c r="F37" s="65">
        <f>VLOOKUP($A37,'Return Data'!$B$7:$R$2700,10,0)</f>
        <v>2.5106999999999999</v>
      </c>
      <c r="G37" s="66">
        <f t="shared" si="1"/>
        <v>22</v>
      </c>
      <c r="H37" s="65">
        <f>VLOOKUP($A37,'Return Data'!$B$7:$R$2700,11,0)</f>
        <v>10.9917</v>
      </c>
      <c r="I37" s="66">
        <f t="shared" si="2"/>
        <v>23</v>
      </c>
      <c r="J37" s="65">
        <f>VLOOKUP($A37,'Return Data'!$B$7:$R$2700,12,0)</f>
        <v>10.566700000000001</v>
      </c>
      <c r="K37" s="66">
        <f t="shared" si="3"/>
        <v>16</v>
      </c>
      <c r="L37" s="65">
        <f>VLOOKUP($A37,'Return Data'!$B$7:$R$2700,13,0)</f>
        <v>9.0848999999999993</v>
      </c>
      <c r="M37" s="66">
        <f t="shared" si="5"/>
        <v>19</v>
      </c>
      <c r="N37" s="65">
        <f>VLOOKUP($A37,'Return Data'!$B$7:$R$2700,17,0)</f>
        <v>8.6638000000000002</v>
      </c>
      <c r="O37" s="66">
        <f t="shared" si="8"/>
        <v>17</v>
      </c>
      <c r="P37" s="65">
        <f>VLOOKUP($A37,'Return Data'!$B$7:$R$2700,14,0)</f>
        <v>6.2426000000000004</v>
      </c>
      <c r="Q37" s="66">
        <f t="shared" si="9"/>
        <v>19</v>
      </c>
      <c r="R37" s="65">
        <f>VLOOKUP($A37,'Return Data'!$B$7:$R$2700,16,0)</f>
        <v>6.9580000000000002</v>
      </c>
      <c r="S37" s="67">
        <f t="shared" si="4"/>
        <v>25</v>
      </c>
    </row>
    <row r="38" spans="1:19" x14ac:dyDescent="0.3">
      <c r="A38" s="82" t="s">
        <v>113</v>
      </c>
      <c r="B38" s="64">
        <f>VLOOKUP($A38,'Return Data'!$B$7:$R$2700,3,0)</f>
        <v>44118</v>
      </c>
      <c r="C38" s="65">
        <f>VLOOKUP($A38,'Return Data'!$B$7:$R$2700,4,0)</f>
        <v>18.732700000000001</v>
      </c>
      <c r="D38" s="65">
        <f>VLOOKUP($A38,'Return Data'!$B$7:$R$2700,9,0)</f>
        <v>17.371500000000001</v>
      </c>
      <c r="E38" s="66">
        <f t="shared" si="0"/>
        <v>5</v>
      </c>
      <c r="F38" s="65">
        <f>VLOOKUP($A38,'Return Data'!$B$7:$R$2700,10,0)</f>
        <v>3.1573000000000002</v>
      </c>
      <c r="G38" s="66">
        <f t="shared" si="1"/>
        <v>18</v>
      </c>
      <c r="H38" s="65">
        <f>VLOOKUP($A38,'Return Data'!$B$7:$R$2700,11,0)</f>
        <v>14.8431</v>
      </c>
      <c r="I38" s="66">
        <f t="shared" si="2"/>
        <v>7</v>
      </c>
      <c r="J38" s="65">
        <f>VLOOKUP($A38,'Return Data'!$B$7:$R$2700,12,0)</f>
        <v>12.8599</v>
      </c>
      <c r="K38" s="66">
        <f t="shared" si="3"/>
        <v>5</v>
      </c>
      <c r="L38" s="65">
        <f>VLOOKUP($A38,'Return Data'!$B$7:$R$2700,13,0)</f>
        <v>10.9726</v>
      </c>
      <c r="M38" s="66">
        <f t="shared" si="5"/>
        <v>7</v>
      </c>
      <c r="N38" s="65">
        <f>VLOOKUP($A38,'Return Data'!$B$7:$R$2700,17,0)</f>
        <v>11.513500000000001</v>
      </c>
      <c r="O38" s="66">
        <f t="shared" si="8"/>
        <v>7</v>
      </c>
      <c r="P38" s="65">
        <f>VLOOKUP($A38,'Return Data'!$B$7:$R$2700,14,0)</f>
        <v>7.5957999999999997</v>
      </c>
      <c r="Q38" s="66">
        <f t="shared" si="9"/>
        <v>12</v>
      </c>
      <c r="R38" s="65">
        <f>VLOOKUP($A38,'Return Data'!$B$7:$R$2700,16,0)</f>
        <v>7.5046999999999997</v>
      </c>
      <c r="S38" s="67">
        <f t="shared" si="4"/>
        <v>20</v>
      </c>
    </row>
    <row r="39" spans="1:19" x14ac:dyDescent="0.3">
      <c r="A39" s="82" t="s">
        <v>367</v>
      </c>
      <c r="B39" s="64">
        <f>VLOOKUP($A39,'Return Data'!$B$7:$R$2700,3,0)</f>
        <v>44118</v>
      </c>
      <c r="C39" s="65">
        <f>VLOOKUP($A39,'Return Data'!$B$7:$R$2700,4,0)</f>
        <v>0.37780000000000002</v>
      </c>
      <c r="D39" s="65">
        <f>VLOOKUP($A39,'Return Data'!$B$7:$R$2700,9,0)</f>
        <v>8.4311000000000007</v>
      </c>
      <c r="E39" s="66">
        <f t="shared" si="0"/>
        <v>28</v>
      </c>
      <c r="F39" s="65">
        <f>VLOOKUP($A39,'Return Data'!$B$7:$R$2700,10,0)</f>
        <v>8.5828000000000007</v>
      </c>
      <c r="G39" s="66">
        <f t="shared" si="1"/>
        <v>1</v>
      </c>
      <c r="H39" s="65">
        <f>VLOOKUP($A39,'Return Data'!$B$7:$R$2700,11,0)</f>
        <v>8.7726000000000006</v>
      </c>
      <c r="I39" s="66">
        <f t="shared" si="2"/>
        <v>25</v>
      </c>
      <c r="J39" s="65"/>
      <c r="K39" s="66"/>
      <c r="L39" s="65"/>
      <c r="M39" s="66"/>
      <c r="N39" s="65"/>
      <c r="O39" s="66"/>
      <c r="P39" s="65"/>
      <c r="Q39" s="66"/>
      <c r="R39" s="65">
        <f>VLOOKUP($A39,'Return Data'!$B$7:$R$2700,16,0)</f>
        <v>8.8609000000000009</v>
      </c>
      <c r="S39" s="67">
        <f t="shared" si="4"/>
        <v>5</v>
      </c>
    </row>
    <row r="40" spans="1:19" x14ac:dyDescent="0.3">
      <c r="A40" s="82" t="s">
        <v>114</v>
      </c>
      <c r="B40" s="64">
        <f>VLOOKUP($A40,'Return Data'!$B$7:$R$2700,3,0)</f>
        <v>44118</v>
      </c>
      <c r="C40" s="65">
        <f>VLOOKUP($A40,'Return Data'!$B$7:$R$2700,4,0)</f>
        <v>20.934699999999999</v>
      </c>
      <c r="D40" s="65">
        <f>VLOOKUP($A40,'Return Data'!$B$7:$R$2700,9,0)</f>
        <v>10.108499999999999</v>
      </c>
      <c r="E40" s="66">
        <f t="shared" si="0"/>
        <v>26</v>
      </c>
      <c r="F40" s="65">
        <f>VLOOKUP($A40,'Return Data'!$B$7:$R$2700,10,0)</f>
        <v>0.93459999999999999</v>
      </c>
      <c r="G40" s="66">
        <f t="shared" si="1"/>
        <v>29</v>
      </c>
      <c r="H40" s="65">
        <f>VLOOKUP($A40,'Return Data'!$B$7:$R$2700,11,0)</f>
        <v>13.6457</v>
      </c>
      <c r="I40" s="66">
        <f t="shared" si="2"/>
        <v>12</v>
      </c>
      <c r="J40" s="65">
        <f>VLOOKUP($A40,'Return Data'!$B$7:$R$2700,12,0)</f>
        <v>6.8003999999999998</v>
      </c>
      <c r="K40" s="66">
        <f>RANK(J40,J$8:J$40,0)</f>
        <v>27</v>
      </c>
      <c r="L40" s="65">
        <f>VLOOKUP($A40,'Return Data'!$B$7:$R$2700,13,0)</f>
        <v>5.8323999999999998</v>
      </c>
      <c r="M40" s="66">
        <f>RANK(L40,L$8:L$40,0)</f>
        <v>26</v>
      </c>
      <c r="N40" s="65">
        <f>VLOOKUP($A40,'Return Data'!$B$7:$R$2700,17,0)</f>
        <v>1.6324000000000001</v>
      </c>
      <c r="O40" s="66">
        <f>RANK(N40,N$8:N$40,0)</f>
        <v>29</v>
      </c>
      <c r="P40" s="65">
        <f>VLOOKUP($A40,'Return Data'!$B$7:$R$2700,14,0)</f>
        <v>1.6188</v>
      </c>
      <c r="Q40" s="66">
        <f>RANK(P40,P$8:P$40,0)</f>
        <v>29</v>
      </c>
      <c r="R40" s="65">
        <f>VLOOKUP($A40,'Return Data'!$B$7:$R$2700,16,0)</f>
        <v>7.4233000000000002</v>
      </c>
      <c r="S40" s="67">
        <f t="shared" si="4"/>
        <v>21</v>
      </c>
    </row>
    <row r="41" spans="1:19" x14ac:dyDescent="0.3">
      <c r="A41" s="83"/>
      <c r="B41" s="84"/>
      <c r="C41" s="84"/>
      <c r="D41" s="85"/>
      <c r="E41" s="84"/>
      <c r="F41" s="85"/>
      <c r="G41" s="84"/>
      <c r="H41" s="85"/>
      <c r="I41" s="84"/>
      <c r="J41" s="85"/>
      <c r="K41" s="84"/>
      <c r="L41" s="85"/>
      <c r="M41" s="84"/>
      <c r="N41" s="85"/>
      <c r="O41" s="84"/>
      <c r="P41" s="85"/>
      <c r="Q41" s="84"/>
      <c r="R41" s="85"/>
      <c r="S41" s="86"/>
    </row>
    <row r="42" spans="1:19" x14ac:dyDescent="0.3">
      <c r="A42" s="87" t="s">
        <v>27</v>
      </c>
      <c r="B42" s="88"/>
      <c r="C42" s="88"/>
      <c r="D42" s="89">
        <f>AVERAGE(D8:D40)</f>
        <v>13.371430303030301</v>
      </c>
      <c r="E42" s="88"/>
      <c r="F42" s="89">
        <f>AVERAGE(F8:F40)</f>
        <v>3.4491878787878787</v>
      </c>
      <c r="G42" s="88"/>
      <c r="H42" s="89">
        <f>AVERAGE(H8:H40)</f>
        <v>11.068093939393938</v>
      </c>
      <c r="I42" s="88"/>
      <c r="J42" s="89">
        <f>AVERAGE(J8:J40)</f>
        <v>7.396590625</v>
      </c>
      <c r="K42" s="88"/>
      <c r="L42" s="89">
        <f>AVERAGE(L8:L40)</f>
        <v>8.5567799999999998</v>
      </c>
      <c r="M42" s="88"/>
      <c r="N42" s="89">
        <f>AVERAGE(N8:N40)</f>
        <v>8.9910068965517258</v>
      </c>
      <c r="O42" s="88"/>
      <c r="P42" s="89">
        <f>AVERAGE(P8:P40)</f>
        <v>6.4254655172413795</v>
      </c>
      <c r="Q42" s="88"/>
      <c r="R42" s="89">
        <f>AVERAGE(R8:R40)</f>
        <v>5.7515818181818199</v>
      </c>
      <c r="S42" s="90"/>
    </row>
    <row r="43" spans="1:19" x14ac:dyDescent="0.3">
      <c r="A43" s="87" t="s">
        <v>28</v>
      </c>
      <c r="B43" s="88"/>
      <c r="C43" s="88"/>
      <c r="D43" s="89">
        <f>MIN(D8:D40)</f>
        <v>0</v>
      </c>
      <c r="E43" s="88"/>
      <c r="F43" s="89">
        <f>MIN(F8:F40)</f>
        <v>-6.4187000000000003</v>
      </c>
      <c r="G43" s="88"/>
      <c r="H43" s="89">
        <f>MIN(H8:H40)</f>
        <v>-3.3285</v>
      </c>
      <c r="I43" s="88"/>
      <c r="J43" s="89">
        <f>MIN(J8:J40)</f>
        <v>-33.165900000000001</v>
      </c>
      <c r="K43" s="88"/>
      <c r="L43" s="89">
        <f>MIN(L8:L40)</f>
        <v>-4.4063999999999997</v>
      </c>
      <c r="M43" s="88"/>
      <c r="N43" s="89">
        <f>MIN(N8:N40)</f>
        <v>1.6324000000000001</v>
      </c>
      <c r="O43" s="88"/>
      <c r="P43" s="89">
        <f>MIN(P8:P40)</f>
        <v>1.6188</v>
      </c>
      <c r="Q43" s="88"/>
      <c r="R43" s="89">
        <f>MIN(R8:R40)</f>
        <v>-26.965699999999998</v>
      </c>
      <c r="S43" s="90"/>
    </row>
    <row r="44" spans="1:19" ht="15" thickBot="1" x14ac:dyDescent="0.35">
      <c r="A44" s="91" t="s">
        <v>29</v>
      </c>
      <c r="B44" s="92"/>
      <c r="C44" s="92"/>
      <c r="D44" s="93">
        <f>MAX(D8:D40)</f>
        <v>24.327100000000002</v>
      </c>
      <c r="E44" s="92"/>
      <c r="F44" s="93">
        <f>MAX(F8:F40)</f>
        <v>8.5828000000000007</v>
      </c>
      <c r="G44" s="92"/>
      <c r="H44" s="93">
        <f>MAX(H8:H40)</f>
        <v>18.710799999999999</v>
      </c>
      <c r="I44" s="92"/>
      <c r="J44" s="93">
        <f>MAX(J8:J40)</f>
        <v>16.2453</v>
      </c>
      <c r="K44" s="92"/>
      <c r="L44" s="93">
        <f>MAX(L8:L40)</f>
        <v>12.9574</v>
      </c>
      <c r="M44" s="92"/>
      <c r="N44" s="93">
        <f>MAX(N8:N40)</f>
        <v>13.302300000000001</v>
      </c>
      <c r="O44" s="92"/>
      <c r="P44" s="93">
        <f>MAX(P8:P40)</f>
        <v>9.2904</v>
      </c>
      <c r="Q44" s="92"/>
      <c r="R44" s="93">
        <f>MAX(R8:R40)</f>
        <v>9.8338000000000001</v>
      </c>
      <c r="S44" s="94"/>
    </row>
    <row r="45" spans="1:19" x14ac:dyDescent="0.3">
      <c r="A45" s="112" t="s">
        <v>434</v>
      </c>
    </row>
    <row r="46" spans="1:19" x14ac:dyDescent="0.3">
      <c r="A46" s="14" t="s">
        <v>340</v>
      </c>
    </row>
  </sheetData>
  <sheetProtection algorithmName="SHA-512" hashValue="82OimOE3SBhZcjOhIR1hmfTezZtwK7hXh7haZj6qBEim57xjCvgc0BKm+nmcSMXThx8CAFeXbFY6rRGepVPU9A==" saltValue="MGi26RZaphOx3c5E3fmHaw==" spinCount="100000" sheet="1" objects="1" scenarios="1"/>
  <mergeCells count="11">
    <mergeCell ref="A2:A3"/>
    <mergeCell ref="B5:B6"/>
    <mergeCell ref="C5:C6"/>
    <mergeCell ref="R5:S5"/>
    <mergeCell ref="L5:M5"/>
    <mergeCell ref="P5:Q5"/>
    <mergeCell ref="D5:E5"/>
    <mergeCell ref="F5:G5"/>
    <mergeCell ref="H5:I5"/>
    <mergeCell ref="J5:K5"/>
    <mergeCell ref="N5:O5"/>
  </mergeCells>
  <hyperlinks>
    <hyperlink ref="A2" location="Index!A1" display="Back To Index" xr:uid="{00000000-0004-0000-0800-000000000000}"/>
  </hyperlinks>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79E0E2-62B9-4EBB-8FF6-CCE8ED55F4B0}">
  <sheetPr codeName="Sheet59"/>
  <dimension ref="A1:AA4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0"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48" t="s">
        <v>347</v>
      </c>
    </row>
    <row r="3" spans="1:27" ht="15" customHeight="1" thickBot="1" x14ac:dyDescent="0.35">
      <c r="A3" s="149"/>
    </row>
    <row r="4" spans="1:27" ht="15" thickBot="1" x14ac:dyDescent="0.35"/>
    <row r="5" spans="1:27" s="4" customFormat="1" x14ac:dyDescent="0.3">
      <c r="A5" s="29" t="s">
        <v>1673</v>
      </c>
      <c r="B5" s="146" t="s">
        <v>8</v>
      </c>
      <c r="C5" s="146" t="s">
        <v>9</v>
      </c>
      <c r="D5" s="152" t="s">
        <v>115</v>
      </c>
      <c r="E5" s="152"/>
      <c r="F5" s="152" t="s">
        <v>116</v>
      </c>
      <c r="G5" s="152"/>
      <c r="H5" s="152" t="s">
        <v>117</v>
      </c>
      <c r="I5" s="152"/>
      <c r="J5" s="152" t="s">
        <v>47</v>
      </c>
      <c r="K5" s="152"/>
      <c r="L5" s="152" t="s">
        <v>48</v>
      </c>
      <c r="M5" s="152"/>
      <c r="N5" s="152" t="s">
        <v>1</v>
      </c>
      <c r="O5" s="152"/>
      <c r="P5" s="152" t="s">
        <v>2</v>
      </c>
      <c r="Q5" s="152"/>
      <c r="R5" s="152" t="s">
        <v>3</v>
      </c>
      <c r="S5" s="152"/>
      <c r="T5" s="152" t="s">
        <v>4</v>
      </c>
      <c r="U5" s="152"/>
      <c r="V5" s="152" t="s">
        <v>382</v>
      </c>
      <c r="W5" s="152"/>
      <c r="X5" s="152" t="s">
        <v>5</v>
      </c>
      <c r="Y5" s="152"/>
      <c r="Z5" s="152" t="s">
        <v>46</v>
      </c>
      <c r="AA5" s="155"/>
    </row>
    <row r="6" spans="1:27" s="4" customFormat="1" x14ac:dyDescent="0.3">
      <c r="A6" s="17" t="s">
        <v>7</v>
      </c>
      <c r="B6" s="147"/>
      <c r="C6" s="147"/>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1371</v>
      </c>
      <c r="B8" s="64">
        <f>VLOOKUP($A8,'Return Data'!$B$7:$R$2700,3,0)</f>
        <v>44118</v>
      </c>
      <c r="C8" s="65">
        <f>VLOOKUP($A8,'Return Data'!$B$7:$R$2700,4,0)</f>
        <v>1097.7465</v>
      </c>
      <c r="D8" s="65">
        <f>VLOOKUP($A8,'Return Data'!$B$7:$R$2700,5,0)</f>
        <v>3.0659000000000001</v>
      </c>
      <c r="E8" s="66">
        <f t="shared" ref="E8:E37" si="0">RANK(D8,D$8:D$37,0)</f>
        <v>24</v>
      </c>
      <c r="F8" s="65">
        <f>VLOOKUP($A8,'Return Data'!$B$7:$R$2700,6,0)</f>
        <v>3.1097000000000001</v>
      </c>
      <c r="G8" s="66">
        <f t="shared" ref="G8:G37" si="1">RANK(F8,F$8:F$37,0)</f>
        <v>19</v>
      </c>
      <c r="H8" s="65">
        <f>VLOOKUP($A8,'Return Data'!$B$7:$R$2700,7,0)</f>
        <v>3.1431</v>
      </c>
      <c r="I8" s="66">
        <f t="shared" ref="I8:I37" si="2">RANK(H8,H$8:H$37,0)</f>
        <v>12</v>
      </c>
      <c r="J8" s="65">
        <f>VLOOKUP($A8,'Return Data'!$B$7:$R$2700,8,0)</f>
        <v>3.1551999999999998</v>
      </c>
      <c r="K8" s="66">
        <f t="shared" ref="K8:K37" si="3">RANK(J8,J$8:J$37,0)</f>
        <v>14</v>
      </c>
      <c r="L8" s="65">
        <f>VLOOKUP($A8,'Return Data'!$B$7:$R$2700,9,0)</f>
        <v>3.1631999999999998</v>
      </c>
      <c r="M8" s="66">
        <f t="shared" ref="M8:M37" si="4">RANK(L8,L$8:L$37,0)</f>
        <v>10</v>
      </c>
      <c r="N8" s="65">
        <f>VLOOKUP($A8,'Return Data'!$B$7:$R$2700,10,0)</f>
        <v>3.0821999999999998</v>
      </c>
      <c r="O8" s="66">
        <f t="shared" ref="O8:O37" si="5">RANK(N8,N$8:N$37,0)</f>
        <v>18</v>
      </c>
      <c r="P8" s="65">
        <f>VLOOKUP($A8,'Return Data'!$B$7:$R$2700,11,0)</f>
        <v>3.0491000000000001</v>
      </c>
      <c r="Q8" s="66">
        <f>RANK(P8,P$8:P$37,0)</f>
        <v>19</v>
      </c>
      <c r="R8" s="65">
        <f>VLOOKUP($A8,'Return Data'!$B$7:$R$2700,12,0)</f>
        <v>3.4371999999999998</v>
      </c>
      <c r="S8" s="66">
        <f>RANK(R8,R$8:R$37,0)</f>
        <v>17</v>
      </c>
      <c r="T8" s="65">
        <f>VLOOKUP($A8,'Return Data'!$B$7:$R$2700,13,0)</f>
        <v>3.8014999999999999</v>
      </c>
      <c r="U8" s="66">
        <f>RANK(T8,T$8:T$37,0)</f>
        <v>15</v>
      </c>
      <c r="V8" s="65"/>
      <c r="W8" s="66"/>
      <c r="X8" s="65"/>
      <c r="Y8" s="66"/>
      <c r="Z8" s="65">
        <f>VLOOKUP($A8,'Return Data'!$B$7:$R$2700,16,0)</f>
        <v>4.8898999999999999</v>
      </c>
      <c r="AA8" s="67">
        <f t="shared" ref="AA8:AA37" si="6">RANK(Z8,Z$8:Z$37,0)</f>
        <v>6</v>
      </c>
    </row>
    <row r="9" spans="1:27" x14ac:dyDescent="0.3">
      <c r="A9" s="63" t="s">
        <v>1373</v>
      </c>
      <c r="B9" s="64">
        <f>VLOOKUP($A9,'Return Data'!$B$7:$R$2700,3,0)</f>
        <v>44118</v>
      </c>
      <c r="C9" s="65">
        <f>VLOOKUP($A9,'Return Data'!$B$7:$R$2700,4,0)</f>
        <v>1072.981</v>
      </c>
      <c r="D9" s="65">
        <f>VLOOKUP($A9,'Return Data'!$B$7:$R$2700,5,0)</f>
        <v>3.1162999999999998</v>
      </c>
      <c r="E9" s="66">
        <f t="shared" si="0"/>
        <v>13</v>
      </c>
      <c r="F9" s="65">
        <f>VLOOKUP($A9,'Return Data'!$B$7:$R$2700,6,0)</f>
        <v>3.1303999999999998</v>
      </c>
      <c r="G9" s="66">
        <f t="shared" si="1"/>
        <v>12</v>
      </c>
      <c r="H9" s="65">
        <f>VLOOKUP($A9,'Return Data'!$B$7:$R$2700,7,0)</f>
        <v>3.1484999999999999</v>
      </c>
      <c r="I9" s="66">
        <f t="shared" si="2"/>
        <v>9</v>
      </c>
      <c r="J9" s="65">
        <f>VLOOKUP($A9,'Return Data'!$B$7:$R$2700,8,0)</f>
        <v>3.1482000000000001</v>
      </c>
      <c r="K9" s="66">
        <f t="shared" si="3"/>
        <v>16</v>
      </c>
      <c r="L9" s="65">
        <f>VLOOKUP($A9,'Return Data'!$B$7:$R$2700,9,0)</f>
        <v>3.1562000000000001</v>
      </c>
      <c r="M9" s="66">
        <f t="shared" si="4"/>
        <v>12</v>
      </c>
      <c r="N9" s="65">
        <f>VLOOKUP($A9,'Return Data'!$B$7:$R$2700,10,0)</f>
        <v>3.1091000000000002</v>
      </c>
      <c r="O9" s="66">
        <f t="shared" si="5"/>
        <v>11</v>
      </c>
      <c r="P9" s="65">
        <f>VLOOKUP($A9,'Return Data'!$B$7:$R$2700,11,0)</f>
        <v>3.1044999999999998</v>
      </c>
      <c r="Q9" s="66">
        <f>RANK(P9,P$8:P$37,0)</f>
        <v>8</v>
      </c>
      <c r="R9" s="65">
        <f>VLOOKUP($A9,'Return Data'!$B$7:$R$2700,12,0)</f>
        <v>3.4628000000000001</v>
      </c>
      <c r="S9" s="66">
        <f>RANK(R9,R$8:R$37,0)</f>
        <v>12</v>
      </c>
      <c r="T9" s="65">
        <f>VLOOKUP($A9,'Return Data'!$B$7:$R$2700,13,0)</f>
        <v>3.8241999999999998</v>
      </c>
      <c r="U9" s="66">
        <f>RANK(T9,T$8:T$37,0)</f>
        <v>12</v>
      </c>
      <c r="V9" s="65"/>
      <c r="W9" s="66"/>
      <c r="X9" s="65"/>
      <c r="Y9" s="66"/>
      <c r="Z9" s="65">
        <f>VLOOKUP($A9,'Return Data'!$B$7:$R$2700,16,0)</f>
        <v>4.5406000000000004</v>
      </c>
      <c r="AA9" s="67">
        <f t="shared" si="6"/>
        <v>12</v>
      </c>
    </row>
    <row r="10" spans="1:27" x14ac:dyDescent="0.3">
      <c r="A10" s="63" t="s">
        <v>1375</v>
      </c>
      <c r="B10" s="64">
        <f>VLOOKUP($A10,'Return Data'!$B$7:$R$2700,3,0)</f>
        <v>44118</v>
      </c>
      <c r="C10" s="65">
        <f>VLOOKUP($A10,'Return Data'!$B$7:$R$2700,4,0)</f>
        <v>1065.9989</v>
      </c>
      <c r="D10" s="65">
        <f>VLOOKUP($A10,'Return Data'!$B$7:$R$2700,5,0)</f>
        <v>3.1263999999999998</v>
      </c>
      <c r="E10" s="66">
        <f t="shared" si="0"/>
        <v>10</v>
      </c>
      <c r="F10" s="65">
        <f>VLOOKUP($A10,'Return Data'!$B$7:$R$2700,6,0)</f>
        <v>3.1292</v>
      </c>
      <c r="G10" s="66">
        <f t="shared" si="1"/>
        <v>13</v>
      </c>
      <c r="H10" s="65">
        <f>VLOOKUP($A10,'Return Data'!$B$7:$R$2700,7,0)</f>
        <v>3.1442000000000001</v>
      </c>
      <c r="I10" s="66">
        <f t="shared" si="2"/>
        <v>11</v>
      </c>
      <c r="J10" s="65">
        <f>VLOOKUP($A10,'Return Data'!$B$7:$R$2700,8,0)</f>
        <v>3.1680999999999999</v>
      </c>
      <c r="K10" s="66">
        <f t="shared" si="3"/>
        <v>9</v>
      </c>
      <c r="L10" s="65">
        <f>VLOOKUP($A10,'Return Data'!$B$7:$R$2700,9,0)</f>
        <v>3.1736</v>
      </c>
      <c r="M10" s="66">
        <f t="shared" si="4"/>
        <v>9</v>
      </c>
      <c r="N10" s="65">
        <f>VLOOKUP($A10,'Return Data'!$B$7:$R$2700,10,0)</f>
        <v>3.1164999999999998</v>
      </c>
      <c r="O10" s="66">
        <f t="shared" si="5"/>
        <v>8</v>
      </c>
      <c r="P10" s="65">
        <f>VLOOKUP($A10,'Return Data'!$B$7:$R$2700,11,0)</f>
        <v>3.0933999999999999</v>
      </c>
      <c r="Q10" s="66">
        <f>RANK(P10,P$8:P$37,0)</f>
        <v>10</v>
      </c>
      <c r="R10" s="65">
        <f>VLOOKUP($A10,'Return Data'!$B$7:$R$2700,12,0)</f>
        <v>3.5065</v>
      </c>
      <c r="S10" s="66">
        <f>RANK(R10,R$8:R$37,0)</f>
        <v>6</v>
      </c>
      <c r="T10" s="65">
        <f>VLOOKUP($A10,'Return Data'!$B$7:$R$2700,13,0)</f>
        <v>3.8694999999999999</v>
      </c>
      <c r="U10" s="66">
        <f>RANK(T10,T$8:T$37,0)</f>
        <v>5</v>
      </c>
      <c r="V10" s="65"/>
      <c r="W10" s="66"/>
      <c r="X10" s="65"/>
      <c r="Y10" s="66"/>
      <c r="Z10" s="65">
        <f>VLOOKUP($A10,'Return Data'!$B$7:$R$2700,16,0)</f>
        <v>4.4192999999999998</v>
      </c>
      <c r="AA10" s="67">
        <f t="shared" si="6"/>
        <v>15</v>
      </c>
    </row>
    <row r="11" spans="1:27" x14ac:dyDescent="0.3">
      <c r="A11" s="63" t="s">
        <v>1377</v>
      </c>
      <c r="B11" s="64">
        <f>VLOOKUP($A11,'Return Data'!$B$7:$R$2700,3,0)</f>
        <v>44118</v>
      </c>
      <c r="C11" s="65">
        <f>VLOOKUP($A11,'Return Data'!$B$7:$R$2700,4,0)</f>
        <v>1068.3009</v>
      </c>
      <c r="D11" s="65">
        <f>VLOOKUP($A11,'Return Data'!$B$7:$R$2700,5,0)</f>
        <v>3.0855000000000001</v>
      </c>
      <c r="E11" s="66">
        <f t="shared" si="0"/>
        <v>21</v>
      </c>
      <c r="F11" s="65">
        <f>VLOOKUP($A11,'Return Data'!$B$7:$R$2700,6,0)</f>
        <v>3.0893999999999999</v>
      </c>
      <c r="G11" s="66">
        <f t="shared" si="1"/>
        <v>21</v>
      </c>
      <c r="H11" s="65">
        <f>VLOOKUP($A11,'Return Data'!$B$7:$R$2700,7,0)</f>
        <v>3.0983000000000001</v>
      </c>
      <c r="I11" s="66">
        <f t="shared" si="2"/>
        <v>24</v>
      </c>
      <c r="J11" s="65">
        <f>VLOOKUP($A11,'Return Data'!$B$7:$R$2700,8,0)</f>
        <v>3.1131000000000002</v>
      </c>
      <c r="K11" s="66">
        <f t="shared" si="3"/>
        <v>26</v>
      </c>
      <c r="L11" s="65">
        <f>VLOOKUP($A11,'Return Data'!$B$7:$R$2700,9,0)</f>
        <v>3.1196000000000002</v>
      </c>
      <c r="M11" s="66">
        <f t="shared" si="4"/>
        <v>27</v>
      </c>
      <c r="N11" s="65">
        <f>VLOOKUP($A11,'Return Data'!$B$7:$R$2700,10,0)</f>
        <v>3.0787</v>
      </c>
      <c r="O11" s="66">
        <f t="shared" si="5"/>
        <v>19</v>
      </c>
      <c r="P11" s="65">
        <f>VLOOKUP($A11,'Return Data'!$B$7:$R$2700,11,0)</f>
        <v>3.0653999999999999</v>
      </c>
      <c r="Q11" s="66">
        <f>RANK(P11,P$8:P$37,0)</f>
        <v>15</v>
      </c>
      <c r="R11" s="65">
        <f>VLOOKUP($A11,'Return Data'!$B$7:$R$2700,12,0)</f>
        <v>3.484</v>
      </c>
      <c r="S11" s="66">
        <f>RANK(R11,R$8:R$37,0)</f>
        <v>9</v>
      </c>
      <c r="T11" s="65">
        <f>VLOOKUP($A11,'Return Data'!$B$7:$R$2700,13,0)</f>
        <v>3.8420999999999998</v>
      </c>
      <c r="U11" s="66">
        <f>RANK(T11,T$8:T$37,0)</f>
        <v>9</v>
      </c>
      <c r="V11" s="65"/>
      <c r="W11" s="66"/>
      <c r="X11" s="65"/>
      <c r="Y11" s="66"/>
      <c r="Z11" s="65">
        <f>VLOOKUP($A11,'Return Data'!$B$7:$R$2700,16,0)</f>
        <v>4.4587000000000003</v>
      </c>
      <c r="AA11" s="67">
        <f t="shared" si="6"/>
        <v>14</v>
      </c>
    </row>
    <row r="12" spans="1:27" x14ac:dyDescent="0.3">
      <c r="A12" s="63" t="s">
        <v>1379</v>
      </c>
      <c r="B12" s="64">
        <f>VLOOKUP($A12,'Return Data'!$B$7:$R$2700,3,0)</f>
        <v>44118</v>
      </c>
      <c r="C12" s="65">
        <f>VLOOKUP($A12,'Return Data'!$B$7:$R$2700,4,0)</f>
        <v>1026.249</v>
      </c>
      <c r="D12" s="65">
        <f>VLOOKUP($A12,'Return Data'!$B$7:$R$2700,5,0)</f>
        <v>3.2511000000000001</v>
      </c>
      <c r="E12" s="66">
        <f t="shared" si="0"/>
        <v>2</v>
      </c>
      <c r="F12" s="65">
        <f>VLOOKUP($A12,'Return Data'!$B$7:$R$2700,6,0)</f>
        <v>3.2433000000000001</v>
      </c>
      <c r="G12" s="66">
        <f t="shared" si="1"/>
        <v>2</v>
      </c>
      <c r="H12" s="65">
        <f>VLOOKUP($A12,'Return Data'!$B$7:$R$2700,7,0)</f>
        <v>3.2406000000000001</v>
      </c>
      <c r="I12" s="66">
        <f t="shared" si="2"/>
        <v>2</v>
      </c>
      <c r="J12" s="65">
        <f>VLOOKUP($A12,'Return Data'!$B$7:$R$2700,8,0)</f>
        <v>3.2616999999999998</v>
      </c>
      <c r="K12" s="66">
        <f t="shared" si="3"/>
        <v>2</v>
      </c>
      <c r="L12" s="65">
        <f>VLOOKUP($A12,'Return Data'!$B$7:$R$2700,9,0)</f>
        <v>3.2789000000000001</v>
      </c>
      <c r="M12" s="66">
        <f t="shared" si="4"/>
        <v>2</v>
      </c>
      <c r="N12" s="65">
        <f>VLOOKUP($A12,'Return Data'!$B$7:$R$2700,10,0)</f>
        <v>3.2277</v>
      </c>
      <c r="O12" s="66">
        <f t="shared" si="5"/>
        <v>1</v>
      </c>
      <c r="P12" s="65">
        <f>VLOOKUP($A12,'Return Data'!$B$7:$R$2700,11,0)</f>
        <v>3.3195000000000001</v>
      </c>
      <c r="Q12" s="66">
        <f t="shared" ref="Q12:Q37" si="7">RANK(P12,P$8:P$37,0)</f>
        <v>1</v>
      </c>
      <c r="R12" s="65"/>
      <c r="S12" s="66"/>
      <c r="T12" s="65"/>
      <c r="U12" s="66"/>
      <c r="V12" s="65"/>
      <c r="W12" s="66"/>
      <c r="X12" s="65"/>
      <c r="Y12" s="66"/>
      <c r="Z12" s="65">
        <f>VLOOKUP($A12,'Return Data'!$B$7:$R$2700,16,0)</f>
        <v>3.6665000000000001</v>
      </c>
      <c r="AA12" s="67">
        <f t="shared" si="6"/>
        <v>28</v>
      </c>
    </row>
    <row r="13" spans="1:27" x14ac:dyDescent="0.3">
      <c r="A13" s="63" t="s">
        <v>1381</v>
      </c>
      <c r="B13" s="64">
        <f>VLOOKUP($A13,'Return Data'!$B$7:$R$2700,3,0)</f>
        <v>44118</v>
      </c>
      <c r="C13" s="65">
        <f>VLOOKUP($A13,'Return Data'!$B$7:$R$2700,4,0)</f>
        <v>1051.2751000000001</v>
      </c>
      <c r="D13" s="65">
        <f>VLOOKUP($A13,'Return Data'!$B$7:$R$2700,5,0)</f>
        <v>3.0868000000000002</v>
      </c>
      <c r="E13" s="66">
        <f t="shared" si="0"/>
        <v>20</v>
      </c>
      <c r="F13" s="65">
        <f>VLOOKUP($A13,'Return Data'!$B$7:$R$2700,6,0)</f>
        <v>3.0676999999999999</v>
      </c>
      <c r="G13" s="66">
        <f t="shared" si="1"/>
        <v>22</v>
      </c>
      <c r="H13" s="65">
        <f>VLOOKUP($A13,'Return Data'!$B$7:$R$2700,7,0)</f>
        <v>3.1107999999999998</v>
      </c>
      <c r="I13" s="66">
        <f t="shared" si="2"/>
        <v>23</v>
      </c>
      <c r="J13" s="65">
        <f>VLOOKUP($A13,'Return Data'!$B$7:$R$2700,8,0)</f>
        <v>3.1545999999999998</v>
      </c>
      <c r="K13" s="66">
        <f t="shared" si="3"/>
        <v>15</v>
      </c>
      <c r="L13" s="65">
        <f>VLOOKUP($A13,'Return Data'!$B$7:$R$2700,9,0)</f>
        <v>3.1419999999999999</v>
      </c>
      <c r="M13" s="66">
        <f t="shared" si="4"/>
        <v>16</v>
      </c>
      <c r="N13" s="65">
        <f>VLOOKUP($A13,'Return Data'!$B$7:$R$2700,10,0)</f>
        <v>3.0880999999999998</v>
      </c>
      <c r="O13" s="66">
        <f t="shared" si="5"/>
        <v>15</v>
      </c>
      <c r="P13" s="65">
        <f>VLOOKUP($A13,'Return Data'!$B$7:$R$2700,11,0)</f>
        <v>3.1133999999999999</v>
      </c>
      <c r="Q13" s="66">
        <f t="shared" si="7"/>
        <v>7</v>
      </c>
      <c r="R13" s="65">
        <f>VLOOKUP($A13,'Return Data'!$B$7:$R$2700,12,0)</f>
        <v>3.5259</v>
      </c>
      <c r="S13" s="66">
        <f t="shared" ref="S13:S37" si="8">RANK(R13,R$8:R$37,0)</f>
        <v>5</v>
      </c>
      <c r="T13" s="65">
        <f>VLOOKUP($A13,'Return Data'!$B$7:$R$2700,13,0)</f>
        <v>3.8727999999999998</v>
      </c>
      <c r="U13" s="66">
        <f t="shared" ref="U13:U37" si="9">RANK(T13,T$8:T$37,0)</f>
        <v>4</v>
      </c>
      <c r="V13" s="65"/>
      <c r="W13" s="66"/>
      <c r="X13" s="65"/>
      <c r="Y13" s="66"/>
      <c r="Z13" s="65">
        <f>VLOOKUP($A13,'Return Data'!$B$7:$R$2700,16,0)</f>
        <v>4.1486000000000001</v>
      </c>
      <c r="AA13" s="67">
        <f t="shared" si="6"/>
        <v>21</v>
      </c>
    </row>
    <row r="14" spans="1:27" x14ac:dyDescent="0.3">
      <c r="A14" s="63" t="s">
        <v>1383</v>
      </c>
      <c r="B14" s="64">
        <f>VLOOKUP($A14,'Return Data'!$B$7:$R$2700,3,0)</f>
        <v>44118</v>
      </c>
      <c r="C14" s="65">
        <f>VLOOKUP($A14,'Return Data'!$B$7:$R$2700,4,0)</f>
        <v>1087.1249</v>
      </c>
      <c r="D14" s="65">
        <f>VLOOKUP($A14,'Return Data'!$B$7:$R$2700,5,0)</f>
        <v>3.1429</v>
      </c>
      <c r="E14" s="66">
        <f t="shared" si="0"/>
        <v>7</v>
      </c>
      <c r="F14" s="65">
        <f>VLOOKUP($A14,'Return Data'!$B$7:$R$2700,6,0)</f>
        <v>3.1345000000000001</v>
      </c>
      <c r="G14" s="66">
        <f t="shared" si="1"/>
        <v>11</v>
      </c>
      <c r="H14" s="65">
        <f>VLOOKUP($A14,'Return Data'!$B$7:$R$2700,7,0)</f>
        <v>3.1613000000000002</v>
      </c>
      <c r="I14" s="66">
        <f t="shared" si="2"/>
        <v>7</v>
      </c>
      <c r="J14" s="65">
        <f>VLOOKUP($A14,'Return Data'!$B$7:$R$2700,8,0)</f>
        <v>3.1724000000000001</v>
      </c>
      <c r="K14" s="66">
        <f t="shared" si="3"/>
        <v>7</v>
      </c>
      <c r="L14" s="65">
        <f>VLOOKUP($A14,'Return Data'!$B$7:$R$2700,9,0)</f>
        <v>3.1766000000000001</v>
      </c>
      <c r="M14" s="66">
        <f t="shared" si="4"/>
        <v>7</v>
      </c>
      <c r="N14" s="65">
        <f>VLOOKUP($A14,'Return Data'!$B$7:$R$2700,10,0)</f>
        <v>3.1282000000000001</v>
      </c>
      <c r="O14" s="66">
        <f t="shared" si="5"/>
        <v>6</v>
      </c>
      <c r="P14" s="65">
        <f>VLOOKUP($A14,'Return Data'!$B$7:$R$2700,11,0)</f>
        <v>3.1755</v>
      </c>
      <c r="Q14" s="66">
        <f t="shared" si="7"/>
        <v>5</v>
      </c>
      <c r="R14" s="65">
        <f>VLOOKUP($A14,'Return Data'!$B$7:$R$2700,12,0)</f>
        <v>3.6183000000000001</v>
      </c>
      <c r="S14" s="66">
        <f t="shared" si="8"/>
        <v>3</v>
      </c>
      <c r="T14" s="65">
        <f>VLOOKUP($A14,'Return Data'!$B$7:$R$2700,13,0)</f>
        <v>3.9586000000000001</v>
      </c>
      <c r="U14" s="66">
        <f t="shared" si="9"/>
        <v>3</v>
      </c>
      <c r="V14" s="65"/>
      <c r="W14" s="66"/>
      <c r="X14" s="65"/>
      <c r="Y14" s="66"/>
      <c r="Z14" s="65">
        <f>VLOOKUP($A14,'Return Data'!$B$7:$R$2700,16,0)</f>
        <v>4.8379000000000003</v>
      </c>
      <c r="AA14" s="67">
        <f t="shared" si="6"/>
        <v>7</v>
      </c>
    </row>
    <row r="15" spans="1:27" x14ac:dyDescent="0.3">
      <c r="A15" s="63" t="s">
        <v>1385</v>
      </c>
      <c r="B15" s="64">
        <f>VLOOKUP($A15,'Return Data'!$B$7:$R$2700,3,0)</f>
        <v>44118</v>
      </c>
      <c r="C15" s="65">
        <f>VLOOKUP($A15,'Return Data'!$B$7:$R$2700,4,0)</f>
        <v>1052.8809000000001</v>
      </c>
      <c r="D15" s="65">
        <f>VLOOKUP($A15,'Return Data'!$B$7:$R$2700,5,0)</f>
        <v>5.3083</v>
      </c>
      <c r="E15" s="66">
        <f t="shared" si="0"/>
        <v>1</v>
      </c>
      <c r="F15" s="65">
        <f>VLOOKUP($A15,'Return Data'!$B$7:$R$2700,6,0)</f>
        <v>3.9117000000000002</v>
      </c>
      <c r="G15" s="66">
        <f t="shared" si="1"/>
        <v>1</v>
      </c>
      <c r="H15" s="65">
        <f>VLOOKUP($A15,'Return Data'!$B$7:$R$2700,7,0)</f>
        <v>3.5186000000000002</v>
      </c>
      <c r="I15" s="66">
        <f t="shared" si="2"/>
        <v>1</v>
      </c>
      <c r="J15" s="65">
        <f>VLOOKUP($A15,'Return Data'!$B$7:$R$2700,8,0)</f>
        <v>3.3988</v>
      </c>
      <c r="K15" s="66">
        <f t="shared" si="3"/>
        <v>1</v>
      </c>
      <c r="L15" s="65">
        <f>VLOOKUP($A15,'Return Data'!$B$7:$R$2700,9,0)</f>
        <v>3.3258999999999999</v>
      </c>
      <c r="M15" s="66">
        <f t="shared" si="4"/>
        <v>1</v>
      </c>
      <c r="N15" s="65">
        <f>VLOOKUP($A15,'Return Data'!$B$7:$R$2700,10,0)</f>
        <v>3.2044999999999999</v>
      </c>
      <c r="O15" s="66">
        <f t="shared" si="5"/>
        <v>2</v>
      </c>
      <c r="P15" s="65">
        <f>VLOOKUP($A15,'Return Data'!$B$7:$R$2700,11,0)</f>
        <v>3.234</v>
      </c>
      <c r="Q15" s="66">
        <f t="shared" si="7"/>
        <v>2</v>
      </c>
      <c r="R15" s="65">
        <f>VLOOKUP($A15,'Return Data'!$B$7:$R$2700,12,0)</f>
        <v>3.6686000000000001</v>
      </c>
      <c r="S15" s="66">
        <f t="shared" si="8"/>
        <v>1</v>
      </c>
      <c r="T15" s="65">
        <f>VLOOKUP($A15,'Return Data'!$B$7:$R$2700,13,0)</f>
        <v>4.0231000000000003</v>
      </c>
      <c r="U15" s="66">
        <f t="shared" si="9"/>
        <v>1</v>
      </c>
      <c r="V15" s="65"/>
      <c r="W15" s="66"/>
      <c r="X15" s="65"/>
      <c r="Y15" s="66"/>
      <c r="Z15" s="65">
        <f>VLOOKUP($A15,'Return Data'!$B$7:$R$2700,16,0)</f>
        <v>4.2778999999999998</v>
      </c>
      <c r="AA15" s="67">
        <f t="shared" si="6"/>
        <v>18</v>
      </c>
    </row>
    <row r="16" spans="1:27" x14ac:dyDescent="0.3">
      <c r="A16" s="63" t="s">
        <v>1388</v>
      </c>
      <c r="B16" s="64">
        <f>VLOOKUP($A16,'Return Data'!$B$7:$R$2700,3,0)</f>
        <v>44118</v>
      </c>
      <c r="C16" s="65">
        <f>VLOOKUP($A16,'Return Data'!$B$7:$R$2700,4,0)</f>
        <v>1061.1683</v>
      </c>
      <c r="D16" s="65">
        <f>VLOOKUP($A16,'Return Data'!$B$7:$R$2700,5,0)</f>
        <v>3.0615000000000001</v>
      </c>
      <c r="E16" s="66">
        <f t="shared" si="0"/>
        <v>25</v>
      </c>
      <c r="F16" s="65">
        <f>VLOOKUP($A16,'Return Data'!$B$7:$R$2700,6,0)</f>
        <v>3.0539999999999998</v>
      </c>
      <c r="G16" s="66">
        <f t="shared" si="1"/>
        <v>25</v>
      </c>
      <c r="H16" s="65">
        <f>VLOOKUP($A16,'Return Data'!$B$7:$R$2700,7,0)</f>
        <v>3.0743999999999998</v>
      </c>
      <c r="I16" s="66">
        <f t="shared" si="2"/>
        <v>26</v>
      </c>
      <c r="J16" s="65">
        <f>VLOOKUP($A16,'Return Data'!$B$7:$R$2700,8,0)</f>
        <v>3.1562000000000001</v>
      </c>
      <c r="K16" s="66">
        <f t="shared" si="3"/>
        <v>13</v>
      </c>
      <c r="L16" s="65">
        <f>VLOOKUP($A16,'Return Data'!$B$7:$R$2700,9,0)</f>
        <v>3.1303000000000001</v>
      </c>
      <c r="M16" s="66">
        <f t="shared" si="4"/>
        <v>21</v>
      </c>
      <c r="N16" s="65">
        <f>VLOOKUP($A16,'Return Data'!$B$7:$R$2700,10,0)</f>
        <v>3.0510000000000002</v>
      </c>
      <c r="O16" s="66">
        <f t="shared" si="5"/>
        <v>26</v>
      </c>
      <c r="P16" s="65">
        <f>VLOOKUP($A16,'Return Data'!$B$7:$R$2700,11,0)</f>
        <v>2.9384999999999999</v>
      </c>
      <c r="Q16" s="66">
        <f t="shared" si="7"/>
        <v>29</v>
      </c>
      <c r="R16" s="65">
        <f>VLOOKUP($A16,'Return Data'!$B$7:$R$2700,12,0)</f>
        <v>3.2926000000000002</v>
      </c>
      <c r="S16" s="66">
        <f t="shared" si="8"/>
        <v>27</v>
      </c>
      <c r="T16" s="65">
        <f>VLOOKUP($A16,'Return Data'!$B$7:$R$2700,13,0)</f>
        <v>3.6678000000000002</v>
      </c>
      <c r="U16" s="66">
        <f t="shared" si="9"/>
        <v>25</v>
      </c>
      <c r="V16" s="65"/>
      <c r="W16" s="66"/>
      <c r="X16" s="65"/>
      <c r="Y16" s="66"/>
      <c r="Z16" s="65">
        <f>VLOOKUP($A16,'Return Data'!$B$7:$R$2700,16,0)</f>
        <v>4.2140000000000004</v>
      </c>
      <c r="AA16" s="67">
        <f t="shared" si="6"/>
        <v>19</v>
      </c>
    </row>
    <row r="17" spans="1:27" x14ac:dyDescent="0.3">
      <c r="A17" s="63" t="s">
        <v>1390</v>
      </c>
      <c r="B17" s="64">
        <f>VLOOKUP($A17,'Return Data'!$B$7:$R$2700,3,0)</f>
        <v>44118</v>
      </c>
      <c r="C17" s="65">
        <f>VLOOKUP($A17,'Return Data'!$B$7:$R$2700,4,0)</f>
        <v>3016.7809999999999</v>
      </c>
      <c r="D17" s="65">
        <f>VLOOKUP($A17,'Return Data'!$B$7:$R$2700,5,0)</f>
        <v>3.1303000000000001</v>
      </c>
      <c r="E17" s="66">
        <f t="shared" si="0"/>
        <v>8</v>
      </c>
      <c r="F17" s="65">
        <f>VLOOKUP($A17,'Return Data'!$B$7:$R$2700,6,0)</f>
        <v>3.1429</v>
      </c>
      <c r="G17" s="66">
        <f t="shared" si="1"/>
        <v>9</v>
      </c>
      <c r="H17" s="65">
        <f>VLOOKUP($A17,'Return Data'!$B$7:$R$2700,7,0)</f>
        <v>3.1295999999999999</v>
      </c>
      <c r="I17" s="66">
        <f t="shared" si="2"/>
        <v>19</v>
      </c>
      <c r="J17" s="65">
        <f>VLOOKUP($A17,'Return Data'!$B$7:$R$2700,8,0)</f>
        <v>3.1293000000000002</v>
      </c>
      <c r="K17" s="66">
        <f t="shared" si="3"/>
        <v>23</v>
      </c>
      <c r="L17" s="65">
        <f>VLOOKUP($A17,'Return Data'!$B$7:$R$2700,9,0)</f>
        <v>3.13</v>
      </c>
      <c r="M17" s="66">
        <f t="shared" si="4"/>
        <v>22</v>
      </c>
      <c r="N17" s="65">
        <f>VLOOKUP($A17,'Return Data'!$B$7:$R$2700,10,0)</f>
        <v>3.0691999999999999</v>
      </c>
      <c r="O17" s="66">
        <f t="shared" si="5"/>
        <v>24</v>
      </c>
      <c r="P17" s="65">
        <f>VLOOKUP($A17,'Return Data'!$B$7:$R$2700,11,0)</f>
        <v>3.0200999999999998</v>
      </c>
      <c r="Q17" s="66">
        <f t="shared" si="7"/>
        <v>24</v>
      </c>
      <c r="R17" s="65">
        <f>VLOOKUP($A17,'Return Data'!$B$7:$R$2700,12,0)</f>
        <v>3.3866000000000001</v>
      </c>
      <c r="S17" s="66">
        <f t="shared" si="8"/>
        <v>22</v>
      </c>
      <c r="T17" s="65">
        <f>VLOOKUP($A17,'Return Data'!$B$7:$R$2700,13,0)</f>
        <v>3.7568000000000001</v>
      </c>
      <c r="U17" s="66">
        <f t="shared" si="9"/>
        <v>21</v>
      </c>
      <c r="V17" s="65">
        <f>VLOOKUP($A17,'Return Data'!$B$7:$R$2700,17,0)</f>
        <v>4.8678999999999997</v>
      </c>
      <c r="W17" s="66">
        <f>RANK(V17,V$8:V$37,0)</f>
        <v>4</v>
      </c>
      <c r="X17" s="65">
        <f>VLOOKUP($A17,'Return Data'!$B$7:$R$2700,14,0)</f>
        <v>5.2679999999999998</v>
      </c>
      <c r="Y17" s="66">
        <f>RANK(X17,X$8:X$37,0)</f>
        <v>3</v>
      </c>
      <c r="Z17" s="65">
        <f>VLOOKUP($A17,'Return Data'!$B$7:$R$2700,16,0)</f>
        <v>6.5179999999999998</v>
      </c>
      <c r="AA17" s="67">
        <f t="shared" si="6"/>
        <v>4</v>
      </c>
    </row>
    <row r="18" spans="1:27" x14ac:dyDescent="0.3">
      <c r="A18" s="63" t="s">
        <v>1391</v>
      </c>
      <c r="B18" s="64">
        <f>VLOOKUP($A18,'Return Data'!$B$7:$R$2700,3,0)</f>
        <v>44118</v>
      </c>
      <c r="C18" s="65">
        <f>VLOOKUP($A18,'Return Data'!$B$7:$R$2700,4,0)</f>
        <v>1061.1479999999999</v>
      </c>
      <c r="D18" s="65">
        <f>VLOOKUP($A18,'Return Data'!$B$7:$R$2700,5,0)</f>
        <v>3.1854</v>
      </c>
      <c r="E18" s="66">
        <f t="shared" si="0"/>
        <v>4</v>
      </c>
      <c r="F18" s="65">
        <f>VLOOKUP($A18,'Return Data'!$B$7:$R$2700,6,0)</f>
        <v>3.194</v>
      </c>
      <c r="G18" s="66">
        <f t="shared" si="1"/>
        <v>5</v>
      </c>
      <c r="H18" s="65">
        <f>VLOOKUP($A18,'Return Data'!$B$7:$R$2700,7,0)</f>
        <v>3.1595</v>
      </c>
      <c r="I18" s="66">
        <f t="shared" si="2"/>
        <v>8</v>
      </c>
      <c r="J18" s="65">
        <f>VLOOKUP($A18,'Return Data'!$B$7:$R$2700,8,0)</f>
        <v>3.1884999999999999</v>
      </c>
      <c r="K18" s="66">
        <f t="shared" si="3"/>
        <v>4</v>
      </c>
      <c r="L18" s="65">
        <f>VLOOKUP($A18,'Return Data'!$B$7:$R$2700,9,0)</f>
        <v>3.2042999999999999</v>
      </c>
      <c r="M18" s="66">
        <f t="shared" si="4"/>
        <v>4</v>
      </c>
      <c r="N18" s="65">
        <f>VLOOKUP($A18,'Return Data'!$B$7:$R$2700,10,0)</f>
        <v>3.1474000000000002</v>
      </c>
      <c r="O18" s="66">
        <f t="shared" si="5"/>
        <v>5</v>
      </c>
      <c r="P18" s="65">
        <f>VLOOKUP($A18,'Return Data'!$B$7:$R$2700,11,0)</f>
        <v>3.1194999999999999</v>
      </c>
      <c r="Q18" s="66">
        <f t="shared" si="7"/>
        <v>6</v>
      </c>
      <c r="R18" s="65">
        <f>VLOOKUP($A18,'Return Data'!$B$7:$R$2700,12,0)</f>
        <v>3.4903</v>
      </c>
      <c r="S18" s="66">
        <f t="shared" si="8"/>
        <v>7</v>
      </c>
      <c r="T18" s="65">
        <f>VLOOKUP($A18,'Return Data'!$B$7:$R$2700,13,0)</f>
        <v>3.8519000000000001</v>
      </c>
      <c r="U18" s="66">
        <f t="shared" si="9"/>
        <v>8</v>
      </c>
      <c r="V18" s="65"/>
      <c r="W18" s="66"/>
      <c r="X18" s="65"/>
      <c r="Y18" s="66"/>
      <c r="Z18" s="65">
        <f>VLOOKUP($A18,'Return Data'!$B$7:$R$2700,16,0)</f>
        <v>4.3186</v>
      </c>
      <c r="AA18" s="67">
        <f t="shared" si="6"/>
        <v>17</v>
      </c>
    </row>
    <row r="19" spans="1:27" x14ac:dyDescent="0.3">
      <c r="A19" s="63" t="s">
        <v>1394</v>
      </c>
      <c r="B19" s="64">
        <f>VLOOKUP($A19,'Return Data'!$B$7:$R$2700,3,0)</f>
        <v>44118</v>
      </c>
      <c r="C19" s="65">
        <f>VLOOKUP($A19,'Return Data'!$B$7:$R$2700,4,0)</f>
        <v>109.4755</v>
      </c>
      <c r="D19" s="65">
        <f>VLOOKUP($A19,'Return Data'!$B$7:$R$2700,5,0)</f>
        <v>3.101</v>
      </c>
      <c r="E19" s="66">
        <f t="shared" si="0"/>
        <v>18</v>
      </c>
      <c r="F19" s="65">
        <f>VLOOKUP($A19,'Return Data'!$B$7:$R$2700,6,0)</f>
        <v>3.1236999999999999</v>
      </c>
      <c r="G19" s="66">
        <f t="shared" si="1"/>
        <v>14</v>
      </c>
      <c r="H19" s="65">
        <f>VLOOKUP($A19,'Return Data'!$B$7:$R$2700,7,0)</f>
        <v>3.1358999999999999</v>
      </c>
      <c r="I19" s="66">
        <f t="shared" si="2"/>
        <v>16</v>
      </c>
      <c r="J19" s="65">
        <f>VLOOKUP($A19,'Return Data'!$B$7:$R$2700,8,0)</f>
        <v>3.1474000000000002</v>
      </c>
      <c r="K19" s="66">
        <f t="shared" si="3"/>
        <v>18</v>
      </c>
      <c r="L19" s="65">
        <f>VLOOKUP($A19,'Return Data'!$B$7:$R$2700,9,0)</f>
        <v>3.1387999999999998</v>
      </c>
      <c r="M19" s="66">
        <f t="shared" si="4"/>
        <v>18</v>
      </c>
      <c r="N19" s="65">
        <f>VLOOKUP($A19,'Return Data'!$B$7:$R$2700,10,0)</f>
        <v>3.0735999999999999</v>
      </c>
      <c r="O19" s="66">
        <f t="shared" si="5"/>
        <v>22</v>
      </c>
      <c r="P19" s="65">
        <f>VLOOKUP($A19,'Return Data'!$B$7:$R$2700,11,0)</f>
        <v>3.0215000000000001</v>
      </c>
      <c r="Q19" s="66">
        <f t="shared" si="7"/>
        <v>23</v>
      </c>
      <c r="R19" s="65">
        <f>VLOOKUP($A19,'Return Data'!$B$7:$R$2700,12,0)</f>
        <v>3.3992</v>
      </c>
      <c r="S19" s="66">
        <f t="shared" si="8"/>
        <v>19</v>
      </c>
      <c r="T19" s="65">
        <f>VLOOKUP($A19,'Return Data'!$B$7:$R$2700,13,0)</f>
        <v>3.7648000000000001</v>
      </c>
      <c r="U19" s="66">
        <f t="shared" si="9"/>
        <v>20</v>
      </c>
      <c r="V19" s="65"/>
      <c r="W19" s="66"/>
      <c r="X19" s="65"/>
      <c r="Y19" s="66"/>
      <c r="Z19" s="65">
        <f>VLOOKUP($A19,'Return Data'!$B$7:$R$2700,16,0)</f>
        <v>4.8320999999999996</v>
      </c>
      <c r="AA19" s="67">
        <f t="shared" si="6"/>
        <v>8</v>
      </c>
    </row>
    <row r="20" spans="1:27" x14ac:dyDescent="0.3">
      <c r="A20" s="63" t="s">
        <v>1395</v>
      </c>
      <c r="B20" s="64">
        <f>VLOOKUP($A20,'Return Data'!$B$7:$R$2700,3,0)</f>
        <v>44118</v>
      </c>
      <c r="C20" s="65">
        <f>VLOOKUP($A20,'Return Data'!$B$7:$R$2700,4,0)</f>
        <v>1083.0078000000001</v>
      </c>
      <c r="D20" s="65">
        <f>VLOOKUP($A20,'Return Data'!$B$7:$R$2700,5,0)</f>
        <v>3.1278999999999999</v>
      </c>
      <c r="E20" s="66">
        <f t="shared" si="0"/>
        <v>9</v>
      </c>
      <c r="F20" s="65">
        <f>VLOOKUP($A20,'Return Data'!$B$7:$R$2700,6,0)</f>
        <v>3.1126999999999998</v>
      </c>
      <c r="G20" s="66">
        <f t="shared" si="1"/>
        <v>18</v>
      </c>
      <c r="H20" s="65">
        <f>VLOOKUP($A20,'Return Data'!$B$7:$R$2700,7,0)</f>
        <v>3.1419999999999999</v>
      </c>
      <c r="I20" s="66">
        <f t="shared" si="2"/>
        <v>13</v>
      </c>
      <c r="J20" s="65">
        <f>VLOOKUP($A20,'Return Data'!$B$7:$R$2700,8,0)</f>
        <v>3.1583999999999999</v>
      </c>
      <c r="K20" s="66">
        <f t="shared" si="3"/>
        <v>12</v>
      </c>
      <c r="L20" s="65">
        <f>VLOOKUP($A20,'Return Data'!$B$7:$R$2700,9,0)</f>
        <v>3.1606999999999998</v>
      </c>
      <c r="M20" s="66">
        <f t="shared" si="4"/>
        <v>11</v>
      </c>
      <c r="N20" s="65">
        <f>VLOOKUP($A20,'Return Data'!$B$7:$R$2700,10,0)</f>
        <v>3.1044</v>
      </c>
      <c r="O20" s="66">
        <f t="shared" si="5"/>
        <v>12</v>
      </c>
      <c r="P20" s="65">
        <f>VLOOKUP($A20,'Return Data'!$B$7:$R$2700,11,0)</f>
        <v>3.0592000000000001</v>
      </c>
      <c r="Q20" s="66">
        <f t="shared" si="7"/>
        <v>17</v>
      </c>
      <c r="R20" s="65">
        <f>VLOOKUP($A20,'Return Data'!$B$7:$R$2700,12,0)</f>
        <v>3.3980000000000001</v>
      </c>
      <c r="S20" s="66">
        <f t="shared" si="8"/>
        <v>21</v>
      </c>
      <c r="T20" s="65">
        <f>VLOOKUP($A20,'Return Data'!$B$7:$R$2700,13,0)</f>
        <v>3.7799</v>
      </c>
      <c r="U20" s="66">
        <f t="shared" si="9"/>
        <v>17</v>
      </c>
      <c r="V20" s="65"/>
      <c r="W20" s="66"/>
      <c r="X20" s="65"/>
      <c r="Y20" s="66"/>
      <c r="Z20" s="65">
        <f>VLOOKUP($A20,'Return Data'!$B$7:$R$2700,16,0)</f>
        <v>4.6902999999999997</v>
      </c>
      <c r="AA20" s="67">
        <f t="shared" si="6"/>
        <v>10</v>
      </c>
    </row>
    <row r="21" spans="1:27" x14ac:dyDescent="0.3">
      <c r="A21" s="63" t="s">
        <v>1397</v>
      </c>
      <c r="B21" s="64">
        <f>VLOOKUP($A21,'Return Data'!$B$7:$R$2700,3,0)</f>
        <v>44118</v>
      </c>
      <c r="C21" s="65">
        <f>VLOOKUP($A21,'Return Data'!$B$7:$R$2700,4,0)</f>
        <v>1052.9567999999999</v>
      </c>
      <c r="D21" s="65">
        <f>VLOOKUP($A21,'Return Data'!$B$7:$R$2700,5,0)</f>
        <v>3.0299</v>
      </c>
      <c r="E21" s="66">
        <f t="shared" si="0"/>
        <v>28</v>
      </c>
      <c r="F21" s="65">
        <f>VLOOKUP($A21,'Return Data'!$B$7:$R$2700,6,0)</f>
        <v>3.0246</v>
      </c>
      <c r="G21" s="66">
        <f t="shared" si="1"/>
        <v>27</v>
      </c>
      <c r="H21" s="65">
        <f>VLOOKUP($A21,'Return Data'!$B$7:$R$2700,7,0)</f>
        <v>3.0567000000000002</v>
      </c>
      <c r="I21" s="66">
        <f t="shared" si="2"/>
        <v>29</v>
      </c>
      <c r="J21" s="65">
        <f>VLOOKUP($A21,'Return Data'!$B$7:$R$2700,8,0)</f>
        <v>3.0649999999999999</v>
      </c>
      <c r="K21" s="66">
        <f t="shared" si="3"/>
        <v>29</v>
      </c>
      <c r="L21" s="65">
        <f>VLOOKUP($A21,'Return Data'!$B$7:$R$2700,9,0)</f>
        <v>3.0731999999999999</v>
      </c>
      <c r="M21" s="66">
        <f t="shared" si="4"/>
        <v>29</v>
      </c>
      <c r="N21" s="65">
        <f>VLOOKUP($A21,'Return Data'!$B$7:$R$2700,10,0)</f>
        <v>3.032</v>
      </c>
      <c r="O21" s="66">
        <f t="shared" si="5"/>
        <v>28</v>
      </c>
      <c r="P21" s="65">
        <f>VLOOKUP($A21,'Return Data'!$B$7:$R$2700,11,0)</f>
        <v>2.9887999999999999</v>
      </c>
      <c r="Q21" s="66">
        <f t="shared" si="7"/>
        <v>28</v>
      </c>
      <c r="R21" s="65">
        <f>VLOOKUP($A21,'Return Data'!$B$7:$R$2700,12,0)</f>
        <v>3.3696000000000002</v>
      </c>
      <c r="S21" s="66">
        <f t="shared" si="8"/>
        <v>24</v>
      </c>
      <c r="T21" s="65">
        <f>VLOOKUP($A21,'Return Data'!$B$7:$R$2700,13,0)</f>
        <v>3.7393000000000001</v>
      </c>
      <c r="U21" s="66">
        <f t="shared" si="9"/>
        <v>23</v>
      </c>
      <c r="V21" s="65"/>
      <c r="W21" s="66"/>
      <c r="X21" s="65"/>
      <c r="Y21" s="66"/>
      <c r="Z21" s="65">
        <f>VLOOKUP($A21,'Return Data'!$B$7:$R$2700,16,0)</f>
        <v>4.1426999999999996</v>
      </c>
      <c r="AA21" s="67">
        <f t="shared" si="6"/>
        <v>22</v>
      </c>
    </row>
    <row r="22" spans="1:27" x14ac:dyDescent="0.3">
      <c r="A22" s="63" t="s">
        <v>1399</v>
      </c>
      <c r="B22" s="64">
        <f>VLOOKUP($A22,'Return Data'!$B$7:$R$2700,3,0)</f>
        <v>44118</v>
      </c>
      <c r="C22" s="65">
        <f>VLOOKUP($A22,'Return Data'!$B$7:$R$2700,4,0)</f>
        <v>1026.3308</v>
      </c>
      <c r="D22" s="65">
        <f>VLOOKUP($A22,'Return Data'!$B$7:$R$2700,5,0)</f>
        <v>3.0872000000000002</v>
      </c>
      <c r="E22" s="66">
        <f t="shared" si="0"/>
        <v>19</v>
      </c>
      <c r="F22" s="65">
        <f>VLOOKUP($A22,'Return Data'!$B$7:$R$2700,6,0)</f>
        <v>3.2406999999999999</v>
      </c>
      <c r="G22" s="66">
        <f t="shared" si="1"/>
        <v>3</v>
      </c>
      <c r="H22" s="65">
        <f>VLOOKUP($A22,'Return Data'!$B$7:$R$2700,7,0)</f>
        <v>3.1726999999999999</v>
      </c>
      <c r="I22" s="66">
        <f t="shared" si="2"/>
        <v>5</v>
      </c>
      <c r="J22" s="65">
        <f>VLOOKUP($A22,'Return Data'!$B$7:$R$2700,8,0)</f>
        <v>3.1381999999999999</v>
      </c>
      <c r="K22" s="66">
        <f t="shared" si="3"/>
        <v>21</v>
      </c>
      <c r="L22" s="65">
        <f>VLOOKUP($A22,'Return Data'!$B$7:$R$2700,9,0)</f>
        <v>3.1255000000000002</v>
      </c>
      <c r="M22" s="66">
        <f t="shared" si="4"/>
        <v>24</v>
      </c>
      <c r="N22" s="65">
        <f>VLOOKUP($A22,'Return Data'!$B$7:$R$2700,10,0)</f>
        <v>3.0615000000000001</v>
      </c>
      <c r="O22" s="66">
        <f t="shared" si="5"/>
        <v>25</v>
      </c>
      <c r="P22" s="65">
        <f>VLOOKUP($A22,'Return Data'!$B$7:$R$2700,11,0)</f>
        <v>3.0133000000000001</v>
      </c>
      <c r="Q22" s="66">
        <f t="shared" si="7"/>
        <v>26</v>
      </c>
      <c r="R22" s="65"/>
      <c r="S22" s="66"/>
      <c r="T22" s="65"/>
      <c r="U22" s="66"/>
      <c r="V22" s="65"/>
      <c r="W22" s="66"/>
      <c r="X22" s="65"/>
      <c r="Y22" s="66"/>
      <c r="Z22" s="65">
        <f>VLOOKUP($A22,'Return Data'!$B$7:$R$2700,16,0)</f>
        <v>3.4323999999999999</v>
      </c>
      <c r="AA22" s="67">
        <f t="shared" si="6"/>
        <v>30</v>
      </c>
    </row>
    <row r="23" spans="1:27" x14ac:dyDescent="0.3">
      <c r="A23" s="63" t="s">
        <v>1401</v>
      </c>
      <c r="B23" s="64">
        <f>VLOOKUP($A23,'Return Data'!$B$7:$R$2700,3,0)</f>
        <v>44118</v>
      </c>
      <c r="C23" s="65">
        <f>VLOOKUP($A23,'Return Data'!$B$7:$R$2700,4,0)</f>
        <v>1036.5730000000001</v>
      </c>
      <c r="D23" s="65">
        <f>VLOOKUP($A23,'Return Data'!$B$7:$R$2700,5,0)</f>
        <v>3.0215000000000001</v>
      </c>
      <c r="E23" s="66">
        <f t="shared" si="0"/>
        <v>29</v>
      </c>
      <c r="F23" s="65">
        <f>VLOOKUP($A23,'Return Data'!$B$7:$R$2700,6,0)</f>
        <v>3.0243000000000002</v>
      </c>
      <c r="G23" s="66">
        <f t="shared" si="1"/>
        <v>28</v>
      </c>
      <c r="H23" s="65">
        <f>VLOOKUP($A23,'Return Data'!$B$7:$R$2700,7,0)</f>
        <v>3.0592000000000001</v>
      </c>
      <c r="I23" s="66">
        <f t="shared" si="2"/>
        <v>28</v>
      </c>
      <c r="J23" s="65">
        <f>VLOOKUP($A23,'Return Data'!$B$7:$R$2700,8,0)</f>
        <v>3.0794000000000001</v>
      </c>
      <c r="K23" s="66">
        <f t="shared" si="3"/>
        <v>28</v>
      </c>
      <c r="L23" s="65">
        <f>VLOOKUP($A23,'Return Data'!$B$7:$R$2700,9,0)</f>
        <v>3.0876000000000001</v>
      </c>
      <c r="M23" s="66">
        <f t="shared" si="4"/>
        <v>28</v>
      </c>
      <c r="N23" s="65">
        <f>VLOOKUP($A23,'Return Data'!$B$7:$R$2700,10,0)</f>
        <v>3.0293000000000001</v>
      </c>
      <c r="O23" s="66">
        <f t="shared" si="5"/>
        <v>29</v>
      </c>
      <c r="P23" s="65">
        <f>VLOOKUP($A23,'Return Data'!$B$7:$R$2700,11,0)</f>
        <v>3.0011000000000001</v>
      </c>
      <c r="Q23" s="66">
        <f t="shared" si="7"/>
        <v>27</v>
      </c>
      <c r="R23" s="65">
        <f>VLOOKUP($A23,'Return Data'!$B$7:$R$2700,12,0)</f>
        <v>3.3851</v>
      </c>
      <c r="S23" s="66">
        <f t="shared" si="8"/>
        <v>23</v>
      </c>
      <c r="T23" s="65"/>
      <c r="U23" s="66"/>
      <c r="V23" s="65"/>
      <c r="W23" s="66"/>
      <c r="X23" s="65"/>
      <c r="Y23" s="66"/>
      <c r="Z23" s="65">
        <f>VLOOKUP($A23,'Return Data'!$B$7:$R$2700,16,0)</f>
        <v>3.7498</v>
      </c>
      <c r="AA23" s="67">
        <f t="shared" si="6"/>
        <v>27</v>
      </c>
    </row>
    <row r="24" spans="1:27" x14ac:dyDescent="0.3">
      <c r="A24" s="63" t="s">
        <v>1403</v>
      </c>
      <c r="B24" s="64">
        <f>VLOOKUP($A24,'Return Data'!$B$7:$R$2700,3,0)</f>
        <v>44118</v>
      </c>
      <c r="C24" s="65">
        <f>VLOOKUP($A24,'Return Data'!$B$7:$R$2700,4,0)</f>
        <v>1031.5266999999999</v>
      </c>
      <c r="D24" s="65">
        <f>VLOOKUP($A24,'Return Data'!$B$7:$R$2700,5,0)</f>
        <v>3.0752000000000002</v>
      </c>
      <c r="E24" s="66">
        <f t="shared" si="0"/>
        <v>22</v>
      </c>
      <c r="F24" s="65">
        <f>VLOOKUP($A24,'Return Data'!$B$7:$R$2700,6,0)</f>
        <v>3.0143</v>
      </c>
      <c r="G24" s="66">
        <f t="shared" si="1"/>
        <v>29</v>
      </c>
      <c r="H24" s="65">
        <f>VLOOKUP($A24,'Return Data'!$B$7:$R$2700,7,0)</f>
        <v>3.0716999999999999</v>
      </c>
      <c r="I24" s="66">
        <f t="shared" si="2"/>
        <v>27</v>
      </c>
      <c r="J24" s="65">
        <f>VLOOKUP($A24,'Return Data'!$B$7:$R$2700,8,0)</f>
        <v>3.1036000000000001</v>
      </c>
      <c r="K24" s="66">
        <f t="shared" si="3"/>
        <v>27</v>
      </c>
      <c r="L24" s="65">
        <f>VLOOKUP($A24,'Return Data'!$B$7:$R$2700,9,0)</f>
        <v>3.1208999999999998</v>
      </c>
      <c r="M24" s="66">
        <f t="shared" si="4"/>
        <v>26</v>
      </c>
      <c r="N24" s="65">
        <f>VLOOKUP($A24,'Return Data'!$B$7:$R$2700,10,0)</f>
        <v>3.0909</v>
      </c>
      <c r="O24" s="66">
        <f t="shared" si="5"/>
        <v>14</v>
      </c>
      <c r="P24" s="65">
        <f>VLOOKUP($A24,'Return Data'!$B$7:$R$2700,11,0)</f>
        <v>3.0697000000000001</v>
      </c>
      <c r="Q24" s="66">
        <f t="shared" si="7"/>
        <v>14</v>
      </c>
      <c r="R24" s="65"/>
      <c r="S24" s="66"/>
      <c r="T24" s="65"/>
      <c r="U24" s="66"/>
      <c r="V24" s="65"/>
      <c r="W24" s="66"/>
      <c r="X24" s="65"/>
      <c r="Y24" s="66"/>
      <c r="Z24" s="65">
        <f>VLOOKUP($A24,'Return Data'!$B$7:$R$2700,16,0)</f>
        <v>3.6415000000000002</v>
      </c>
      <c r="AA24" s="67">
        <f t="shared" si="6"/>
        <v>29</v>
      </c>
    </row>
    <row r="25" spans="1:27" x14ac:dyDescent="0.3">
      <c r="A25" s="63" t="s">
        <v>1405</v>
      </c>
      <c r="B25" s="64">
        <f>VLOOKUP($A25,'Return Data'!$B$7:$R$2700,3,0)</f>
        <v>44118</v>
      </c>
      <c r="C25" s="65">
        <f>VLOOKUP($A25,'Return Data'!$B$7:$R$2700,4,0)</f>
        <v>1082.9881</v>
      </c>
      <c r="D25" s="65">
        <f>VLOOKUP($A25,'Return Data'!$B$7:$R$2700,5,0)</f>
        <v>3.1143999999999998</v>
      </c>
      <c r="E25" s="66">
        <f t="shared" si="0"/>
        <v>15</v>
      </c>
      <c r="F25" s="65">
        <f>VLOOKUP($A25,'Return Data'!$B$7:$R$2700,6,0)</f>
        <v>3.1172</v>
      </c>
      <c r="G25" s="66">
        <f t="shared" si="1"/>
        <v>17</v>
      </c>
      <c r="H25" s="65">
        <f>VLOOKUP($A25,'Return Data'!$B$7:$R$2700,7,0)</f>
        <v>3.1236999999999999</v>
      </c>
      <c r="I25" s="66">
        <f t="shared" si="2"/>
        <v>21</v>
      </c>
      <c r="J25" s="65">
        <f>VLOOKUP($A25,'Return Data'!$B$7:$R$2700,8,0)</f>
        <v>3.1166999999999998</v>
      </c>
      <c r="K25" s="66">
        <f t="shared" si="3"/>
        <v>25</v>
      </c>
      <c r="L25" s="65">
        <f>VLOOKUP($A25,'Return Data'!$B$7:$R$2700,9,0)</f>
        <v>3.1374</v>
      </c>
      <c r="M25" s="66">
        <f t="shared" si="4"/>
        <v>19</v>
      </c>
      <c r="N25" s="65">
        <f>VLOOKUP($A25,'Return Data'!$B$7:$R$2700,10,0)</f>
        <v>3.0735999999999999</v>
      </c>
      <c r="O25" s="66">
        <f t="shared" si="5"/>
        <v>22</v>
      </c>
      <c r="P25" s="65">
        <f>VLOOKUP($A25,'Return Data'!$B$7:$R$2700,11,0)</f>
        <v>3.0246</v>
      </c>
      <c r="Q25" s="66">
        <f t="shared" si="7"/>
        <v>22</v>
      </c>
      <c r="R25" s="65">
        <f>VLOOKUP($A25,'Return Data'!$B$7:$R$2700,12,0)</f>
        <v>3.3988</v>
      </c>
      <c r="S25" s="66">
        <f t="shared" si="8"/>
        <v>20</v>
      </c>
      <c r="T25" s="65">
        <f>VLOOKUP($A25,'Return Data'!$B$7:$R$2700,13,0)</f>
        <v>3.7778999999999998</v>
      </c>
      <c r="U25" s="66">
        <f t="shared" si="9"/>
        <v>19</v>
      </c>
      <c r="V25" s="65"/>
      <c r="W25" s="66"/>
      <c r="X25" s="65"/>
      <c r="Y25" s="66"/>
      <c r="Z25" s="65">
        <f>VLOOKUP($A25,'Return Data'!$B$7:$R$2700,16,0)</f>
        <v>4.6665999999999999</v>
      </c>
      <c r="AA25" s="67">
        <f t="shared" si="6"/>
        <v>11</v>
      </c>
    </row>
    <row r="26" spans="1:27" x14ac:dyDescent="0.3">
      <c r="A26" s="63" t="s">
        <v>1407</v>
      </c>
      <c r="B26" s="64">
        <f>VLOOKUP($A26,'Return Data'!$B$7:$R$2700,3,0)</f>
        <v>44118</v>
      </c>
      <c r="C26" s="65">
        <f>VLOOKUP($A26,'Return Data'!$B$7:$R$2700,4,0)</f>
        <v>2639.6493333333301</v>
      </c>
      <c r="D26" s="65">
        <f>VLOOKUP($A26,'Return Data'!$B$7:$R$2700,5,0)</f>
        <v>3.1069</v>
      </c>
      <c r="E26" s="66">
        <f t="shared" si="0"/>
        <v>17</v>
      </c>
      <c r="F26" s="65">
        <f>VLOOKUP($A26,'Return Data'!$B$7:$R$2700,6,0)</f>
        <v>3.1181999999999999</v>
      </c>
      <c r="G26" s="66">
        <f t="shared" si="1"/>
        <v>16</v>
      </c>
      <c r="H26" s="65">
        <f>VLOOKUP($A26,'Return Data'!$B$7:$R$2700,7,0)</f>
        <v>3.1286</v>
      </c>
      <c r="I26" s="66">
        <f t="shared" si="2"/>
        <v>20</v>
      </c>
      <c r="J26" s="65">
        <f>VLOOKUP($A26,'Return Data'!$B$7:$R$2700,8,0)</f>
        <v>3.1650999999999998</v>
      </c>
      <c r="K26" s="66">
        <f t="shared" si="3"/>
        <v>11</v>
      </c>
      <c r="L26" s="65">
        <f>VLOOKUP($A26,'Return Data'!$B$7:$R$2700,9,0)</f>
        <v>3.1433</v>
      </c>
      <c r="M26" s="66">
        <f t="shared" si="4"/>
        <v>15</v>
      </c>
      <c r="N26" s="65">
        <f>VLOOKUP($A26,'Return Data'!$B$7:$R$2700,10,0)</f>
        <v>3.0870000000000002</v>
      </c>
      <c r="O26" s="66">
        <f t="shared" si="5"/>
        <v>16</v>
      </c>
      <c r="P26" s="65">
        <f>VLOOKUP($A26,'Return Data'!$B$7:$R$2700,11,0)</f>
        <v>3.0634000000000001</v>
      </c>
      <c r="Q26" s="66">
        <f t="shared" si="7"/>
        <v>16</v>
      </c>
      <c r="R26" s="65">
        <f>VLOOKUP($A26,'Return Data'!$B$7:$R$2700,12,0)</f>
        <v>3.4529000000000001</v>
      </c>
      <c r="S26" s="66">
        <f t="shared" si="8"/>
        <v>13</v>
      </c>
      <c r="T26" s="65">
        <f>VLOOKUP($A26,'Return Data'!$B$7:$R$2700,13,0)</f>
        <v>3.8239000000000001</v>
      </c>
      <c r="U26" s="66">
        <f t="shared" si="9"/>
        <v>13</v>
      </c>
      <c r="V26" s="65">
        <f>VLOOKUP($A26,'Return Data'!$B$7:$R$2700,17,0)</f>
        <v>4.9226999999999999</v>
      </c>
      <c r="W26" s="66">
        <f t="shared" ref="W26:W36" si="10">RANK(V26,V$8:V$37,0)</f>
        <v>2</v>
      </c>
      <c r="X26" s="65">
        <f>VLOOKUP($A26,'Return Data'!$B$7:$R$2700,14,0)</f>
        <v>5.3814000000000002</v>
      </c>
      <c r="Y26" s="66">
        <f t="shared" ref="Y26:Y36" si="11">RANK(X26,X$8:X$37,0)</f>
        <v>1</v>
      </c>
      <c r="Z26" s="65">
        <f>VLOOKUP($A26,'Return Data'!$B$7:$R$2700,16,0)</f>
        <v>6.9637000000000002</v>
      </c>
      <c r="AA26" s="67">
        <f t="shared" si="6"/>
        <v>1</v>
      </c>
    </row>
    <row r="27" spans="1:27" x14ac:dyDescent="0.3">
      <c r="A27" s="63" t="s">
        <v>1409</v>
      </c>
      <c r="B27" s="64">
        <f>VLOOKUP($A27,'Return Data'!$B$7:$R$2700,3,0)</f>
        <v>44118</v>
      </c>
      <c r="C27" s="65">
        <f>VLOOKUP($A27,'Return Data'!$B$7:$R$2700,4,0)</f>
        <v>1052.0733</v>
      </c>
      <c r="D27" s="65">
        <f>VLOOKUP($A27,'Return Data'!$B$7:$R$2700,5,0)</f>
        <v>3.0706000000000002</v>
      </c>
      <c r="E27" s="66">
        <f t="shared" si="0"/>
        <v>23</v>
      </c>
      <c r="F27" s="65">
        <f>VLOOKUP($A27,'Return Data'!$B$7:$R$2700,6,0)</f>
        <v>3.0619000000000001</v>
      </c>
      <c r="G27" s="66">
        <f t="shared" si="1"/>
        <v>23</v>
      </c>
      <c r="H27" s="65">
        <f>VLOOKUP($A27,'Return Data'!$B$7:$R$2700,7,0)</f>
        <v>3.1332</v>
      </c>
      <c r="I27" s="66">
        <f t="shared" si="2"/>
        <v>18</v>
      </c>
      <c r="J27" s="65">
        <f>VLOOKUP($A27,'Return Data'!$B$7:$R$2700,8,0)</f>
        <v>3.1387999999999998</v>
      </c>
      <c r="K27" s="66">
        <f t="shared" si="3"/>
        <v>20</v>
      </c>
      <c r="L27" s="65">
        <f>VLOOKUP($A27,'Return Data'!$B$7:$R$2700,9,0)</f>
        <v>3.1442999999999999</v>
      </c>
      <c r="M27" s="66">
        <f t="shared" si="4"/>
        <v>14</v>
      </c>
      <c r="N27" s="65">
        <f>VLOOKUP($A27,'Return Data'!$B$7:$R$2700,10,0)</f>
        <v>3.0781999999999998</v>
      </c>
      <c r="O27" s="66">
        <f t="shared" si="5"/>
        <v>20</v>
      </c>
      <c r="P27" s="65">
        <f>VLOOKUP($A27,'Return Data'!$B$7:$R$2700,11,0)</f>
        <v>3.0146000000000002</v>
      </c>
      <c r="Q27" s="66">
        <f t="shared" si="7"/>
        <v>25</v>
      </c>
      <c r="R27" s="65">
        <f>VLOOKUP($A27,'Return Data'!$B$7:$R$2700,12,0)</f>
        <v>3.4420000000000002</v>
      </c>
      <c r="S27" s="66">
        <f t="shared" si="8"/>
        <v>16</v>
      </c>
      <c r="T27" s="65">
        <f>VLOOKUP($A27,'Return Data'!$B$7:$R$2700,13,0)</f>
        <v>3.8281999999999998</v>
      </c>
      <c r="U27" s="66">
        <f t="shared" si="9"/>
        <v>11</v>
      </c>
      <c r="V27" s="65"/>
      <c r="W27" s="66"/>
      <c r="X27" s="65"/>
      <c r="Y27" s="66"/>
      <c r="Z27" s="65">
        <f>VLOOKUP($A27,'Return Data'!$B$7:$R$2700,16,0)</f>
        <v>4.1193</v>
      </c>
      <c r="AA27" s="67">
        <f t="shared" si="6"/>
        <v>23</v>
      </c>
    </row>
    <row r="28" spans="1:27" x14ac:dyDescent="0.3">
      <c r="A28" s="63" t="s">
        <v>1411</v>
      </c>
      <c r="B28" s="64">
        <f>VLOOKUP($A28,'Return Data'!$B$7:$R$2700,3,0)</f>
        <v>44118</v>
      </c>
      <c r="C28" s="65">
        <f>VLOOKUP($A28,'Return Data'!$B$7:$R$2700,4,0)</f>
        <v>1050.2596000000001</v>
      </c>
      <c r="D28" s="65">
        <f>VLOOKUP($A28,'Return Data'!$B$7:$R$2700,5,0)</f>
        <v>3.1663000000000001</v>
      </c>
      <c r="E28" s="66">
        <f t="shared" si="0"/>
        <v>5</v>
      </c>
      <c r="F28" s="65">
        <f>VLOOKUP($A28,'Return Data'!$B$7:$R$2700,6,0)</f>
        <v>3.1587000000000001</v>
      </c>
      <c r="G28" s="66">
        <f t="shared" si="1"/>
        <v>8</v>
      </c>
      <c r="H28" s="65">
        <f>VLOOKUP($A28,'Return Data'!$B$7:$R$2700,7,0)</f>
        <v>3.1461000000000001</v>
      </c>
      <c r="I28" s="66">
        <f t="shared" si="2"/>
        <v>10</v>
      </c>
      <c r="J28" s="65">
        <f>VLOOKUP($A28,'Return Data'!$B$7:$R$2700,8,0)</f>
        <v>3.1684000000000001</v>
      </c>
      <c r="K28" s="66">
        <f t="shared" si="3"/>
        <v>8</v>
      </c>
      <c r="L28" s="65">
        <f>VLOOKUP($A28,'Return Data'!$B$7:$R$2700,9,0)</f>
        <v>3.1775000000000002</v>
      </c>
      <c r="M28" s="66">
        <f t="shared" si="4"/>
        <v>6</v>
      </c>
      <c r="N28" s="65">
        <f>VLOOKUP($A28,'Return Data'!$B$7:$R$2700,10,0)</f>
        <v>3.1560999999999999</v>
      </c>
      <c r="O28" s="66">
        <f t="shared" si="5"/>
        <v>4</v>
      </c>
      <c r="P28" s="65">
        <f>VLOOKUP($A28,'Return Data'!$B$7:$R$2700,11,0)</f>
        <v>3.0886</v>
      </c>
      <c r="Q28" s="66">
        <f t="shared" si="7"/>
        <v>12</v>
      </c>
      <c r="R28" s="65">
        <f>VLOOKUP($A28,'Return Data'!$B$7:$R$2700,12,0)</f>
        <v>3.4422000000000001</v>
      </c>
      <c r="S28" s="66">
        <f t="shared" si="8"/>
        <v>15</v>
      </c>
      <c r="T28" s="65">
        <f>VLOOKUP($A28,'Return Data'!$B$7:$R$2700,13,0)</f>
        <v>3.7782</v>
      </c>
      <c r="U28" s="66">
        <f t="shared" si="9"/>
        <v>18</v>
      </c>
      <c r="V28" s="65"/>
      <c r="W28" s="66"/>
      <c r="X28" s="65"/>
      <c r="Y28" s="66"/>
      <c r="Z28" s="65">
        <f>VLOOKUP($A28,'Return Data'!$B$7:$R$2700,16,0)</f>
        <v>4.0669000000000004</v>
      </c>
      <c r="AA28" s="67">
        <f t="shared" si="6"/>
        <v>24</v>
      </c>
    </row>
    <row r="29" spans="1:27" x14ac:dyDescent="0.3">
      <c r="A29" s="63" t="s">
        <v>1413</v>
      </c>
      <c r="B29" s="64">
        <f>VLOOKUP($A29,'Return Data'!$B$7:$R$2700,3,0)</f>
        <v>44118</v>
      </c>
      <c r="C29" s="65">
        <f>VLOOKUP($A29,'Return Data'!$B$7:$R$2700,4,0)</f>
        <v>1039.5442</v>
      </c>
      <c r="D29" s="65">
        <f>VLOOKUP($A29,'Return Data'!$B$7:$R$2700,5,0)</f>
        <v>3.206</v>
      </c>
      <c r="E29" s="66">
        <f t="shared" si="0"/>
        <v>3</v>
      </c>
      <c r="F29" s="65">
        <f>VLOOKUP($A29,'Return Data'!$B$7:$R$2700,6,0)</f>
        <v>3.2088999999999999</v>
      </c>
      <c r="G29" s="66">
        <f t="shared" si="1"/>
        <v>4</v>
      </c>
      <c r="H29" s="65">
        <f>VLOOKUP($A29,'Return Data'!$B$7:$R$2700,7,0)</f>
        <v>3.2157</v>
      </c>
      <c r="I29" s="66">
        <f t="shared" si="2"/>
        <v>3</v>
      </c>
      <c r="J29" s="65">
        <f>VLOOKUP($A29,'Return Data'!$B$7:$R$2700,8,0)</f>
        <v>3.2191999999999998</v>
      </c>
      <c r="K29" s="66">
        <f t="shared" si="3"/>
        <v>3</v>
      </c>
      <c r="L29" s="65">
        <f>VLOOKUP($A29,'Return Data'!$B$7:$R$2700,9,0)</f>
        <v>3.2370999999999999</v>
      </c>
      <c r="M29" s="66">
        <f t="shared" si="4"/>
        <v>3</v>
      </c>
      <c r="N29" s="65">
        <f>VLOOKUP($A29,'Return Data'!$B$7:$R$2700,10,0)</f>
        <v>3.1764000000000001</v>
      </c>
      <c r="O29" s="66">
        <f t="shared" si="5"/>
        <v>3</v>
      </c>
      <c r="P29" s="65">
        <f>VLOOKUP($A29,'Return Data'!$B$7:$R$2700,11,0)</f>
        <v>3.1937000000000002</v>
      </c>
      <c r="Q29" s="66">
        <f t="shared" si="7"/>
        <v>4</v>
      </c>
      <c r="R29" s="65">
        <f>VLOOKUP($A29,'Return Data'!$B$7:$R$2700,12,0)</f>
        <v>3.6042000000000001</v>
      </c>
      <c r="S29" s="66">
        <f t="shared" si="8"/>
        <v>4</v>
      </c>
      <c r="T29" s="65"/>
      <c r="U29" s="66"/>
      <c r="V29" s="65"/>
      <c r="W29" s="66"/>
      <c r="X29" s="65"/>
      <c r="Y29" s="66"/>
      <c r="Z29" s="65">
        <f>VLOOKUP($A29,'Return Data'!$B$7:$R$2700,16,0)</f>
        <v>3.9544000000000001</v>
      </c>
      <c r="AA29" s="67">
        <f t="shared" si="6"/>
        <v>25</v>
      </c>
    </row>
    <row r="30" spans="1:27" x14ac:dyDescent="0.3">
      <c r="A30" s="63" t="s">
        <v>1415</v>
      </c>
      <c r="B30" s="64">
        <f>VLOOKUP($A30,'Return Data'!$B$7:$R$2700,3,0)</f>
        <v>44118</v>
      </c>
      <c r="C30" s="65">
        <f>VLOOKUP($A30,'Return Data'!$B$7:$R$2700,4,0)</f>
        <v>108.9682</v>
      </c>
      <c r="D30" s="65">
        <f>VLOOKUP($A30,'Return Data'!$B$7:$R$2700,5,0)</f>
        <v>3.1154000000000002</v>
      </c>
      <c r="E30" s="66">
        <f t="shared" si="0"/>
        <v>14</v>
      </c>
      <c r="F30" s="65">
        <f>VLOOKUP($A30,'Return Data'!$B$7:$R$2700,6,0)</f>
        <v>3.1383000000000001</v>
      </c>
      <c r="G30" s="66">
        <f t="shared" si="1"/>
        <v>10</v>
      </c>
      <c r="H30" s="65">
        <f>VLOOKUP($A30,'Return Data'!$B$7:$R$2700,7,0)</f>
        <v>3.1408999999999998</v>
      </c>
      <c r="I30" s="66">
        <f t="shared" si="2"/>
        <v>14</v>
      </c>
      <c r="J30" s="65">
        <f>VLOOKUP($A30,'Return Data'!$B$7:$R$2700,8,0)</f>
        <v>3.1404000000000001</v>
      </c>
      <c r="K30" s="66">
        <f t="shared" si="3"/>
        <v>19</v>
      </c>
      <c r="L30" s="65">
        <f>VLOOKUP($A30,'Return Data'!$B$7:$R$2700,9,0)</f>
        <v>3.14</v>
      </c>
      <c r="M30" s="66">
        <f t="shared" si="4"/>
        <v>17</v>
      </c>
      <c r="N30" s="65">
        <f>VLOOKUP($A30,'Return Data'!$B$7:$R$2700,10,0)</f>
        <v>3.0924</v>
      </c>
      <c r="O30" s="66">
        <f t="shared" si="5"/>
        <v>13</v>
      </c>
      <c r="P30" s="65">
        <f>VLOOKUP($A30,'Return Data'!$B$7:$R$2700,11,0)</f>
        <v>3.0964</v>
      </c>
      <c r="Q30" s="66">
        <f t="shared" si="7"/>
        <v>9</v>
      </c>
      <c r="R30" s="65">
        <f>VLOOKUP($A30,'Return Data'!$B$7:$R$2700,12,0)</f>
        <v>3.4863</v>
      </c>
      <c r="S30" s="66">
        <f t="shared" si="8"/>
        <v>8</v>
      </c>
      <c r="T30" s="65">
        <f>VLOOKUP($A30,'Return Data'!$B$7:$R$2700,13,0)</f>
        <v>3.8549000000000002</v>
      </c>
      <c r="U30" s="66">
        <f t="shared" si="9"/>
        <v>7</v>
      </c>
      <c r="V30" s="65"/>
      <c r="W30" s="66"/>
      <c r="X30" s="65"/>
      <c r="Y30" s="66"/>
      <c r="Z30" s="65">
        <f>VLOOKUP($A30,'Return Data'!$B$7:$R$2700,16,0)</f>
        <v>4.8194999999999997</v>
      </c>
      <c r="AA30" s="67">
        <f t="shared" si="6"/>
        <v>9</v>
      </c>
    </row>
    <row r="31" spans="1:27" x14ac:dyDescent="0.3">
      <c r="A31" s="63" t="s">
        <v>1417</v>
      </c>
      <c r="B31" s="64">
        <f>VLOOKUP($A31,'Return Data'!$B$7:$R$2700,3,0)</f>
        <v>44118</v>
      </c>
      <c r="C31" s="65">
        <f>VLOOKUP($A31,'Return Data'!$B$7:$R$2700,4,0)</f>
        <v>1047.2406000000001</v>
      </c>
      <c r="D31" s="65">
        <f>VLOOKUP($A31,'Return Data'!$B$7:$R$2700,5,0)</f>
        <v>3.1231</v>
      </c>
      <c r="E31" s="66">
        <f t="shared" si="0"/>
        <v>11</v>
      </c>
      <c r="F31" s="65">
        <f>VLOOKUP($A31,'Return Data'!$B$7:$R$2700,6,0)</f>
        <v>3.1597</v>
      </c>
      <c r="G31" s="66">
        <f t="shared" si="1"/>
        <v>6</v>
      </c>
      <c r="H31" s="65">
        <f>VLOOKUP($A31,'Return Data'!$B$7:$R$2700,7,0)</f>
        <v>3.1766000000000001</v>
      </c>
      <c r="I31" s="66">
        <f t="shared" si="2"/>
        <v>4</v>
      </c>
      <c r="J31" s="65">
        <f>VLOOKUP($A31,'Return Data'!$B$7:$R$2700,8,0)</f>
        <v>3.1882999999999999</v>
      </c>
      <c r="K31" s="66">
        <f t="shared" si="3"/>
        <v>5</v>
      </c>
      <c r="L31" s="65">
        <f>VLOOKUP($A31,'Return Data'!$B$7:$R$2700,9,0)</f>
        <v>3.1842999999999999</v>
      </c>
      <c r="M31" s="66">
        <f t="shared" si="4"/>
        <v>5</v>
      </c>
      <c r="N31" s="65">
        <f>VLOOKUP($A31,'Return Data'!$B$7:$R$2700,10,0)</f>
        <v>3.1272000000000002</v>
      </c>
      <c r="O31" s="66">
        <f t="shared" si="5"/>
        <v>7</v>
      </c>
      <c r="P31" s="65">
        <f>VLOOKUP($A31,'Return Data'!$B$7:$R$2700,11,0)</f>
        <v>3.1945999999999999</v>
      </c>
      <c r="Q31" s="66">
        <f t="shared" si="7"/>
        <v>3</v>
      </c>
      <c r="R31" s="65">
        <f>VLOOKUP($A31,'Return Data'!$B$7:$R$2700,12,0)</f>
        <v>3.6400999999999999</v>
      </c>
      <c r="S31" s="66">
        <f t="shared" si="8"/>
        <v>2</v>
      </c>
      <c r="T31" s="65">
        <f>VLOOKUP($A31,'Return Data'!$B$7:$R$2700,13,0)</f>
        <v>3.9864999999999999</v>
      </c>
      <c r="U31" s="66">
        <f t="shared" si="9"/>
        <v>2</v>
      </c>
      <c r="V31" s="65"/>
      <c r="W31" s="66"/>
      <c r="X31" s="65"/>
      <c r="Y31" s="66"/>
      <c r="Z31" s="65">
        <f>VLOOKUP($A31,'Return Data'!$B$7:$R$2700,16,0)</f>
        <v>4.1535000000000002</v>
      </c>
      <c r="AA31" s="67">
        <f t="shared" si="6"/>
        <v>20</v>
      </c>
    </row>
    <row r="32" spans="1:27" x14ac:dyDescent="0.3">
      <c r="A32" s="63" t="s">
        <v>1419</v>
      </c>
      <c r="B32" s="64">
        <f>VLOOKUP($A32,'Return Data'!$B$7:$R$2700,3,0)</f>
        <v>44118</v>
      </c>
      <c r="C32" s="65">
        <f>VLOOKUP($A32,'Return Data'!$B$7:$R$2700,4,0)</f>
        <v>3306.4009000000001</v>
      </c>
      <c r="D32" s="65">
        <f>VLOOKUP($A32,'Return Data'!$B$7:$R$2700,5,0)</f>
        <v>3.1122000000000001</v>
      </c>
      <c r="E32" s="66">
        <f t="shared" si="0"/>
        <v>16</v>
      </c>
      <c r="F32" s="65">
        <f>VLOOKUP($A32,'Return Data'!$B$7:$R$2700,6,0)</f>
        <v>3.1231</v>
      </c>
      <c r="G32" s="66">
        <f t="shared" si="1"/>
        <v>15</v>
      </c>
      <c r="H32" s="65">
        <f>VLOOKUP($A32,'Return Data'!$B$7:$R$2700,7,0)</f>
        <v>3.1343000000000001</v>
      </c>
      <c r="I32" s="66">
        <f t="shared" si="2"/>
        <v>17</v>
      </c>
      <c r="J32" s="65">
        <f>VLOOKUP($A32,'Return Data'!$B$7:$R$2700,8,0)</f>
        <v>3.1375000000000002</v>
      </c>
      <c r="K32" s="66">
        <f t="shared" si="3"/>
        <v>22</v>
      </c>
      <c r="L32" s="65">
        <f>VLOOKUP($A32,'Return Data'!$B$7:$R$2700,9,0)</f>
        <v>3.1368</v>
      </c>
      <c r="M32" s="66">
        <f t="shared" si="4"/>
        <v>20</v>
      </c>
      <c r="N32" s="65">
        <f>VLOOKUP($A32,'Return Data'!$B$7:$R$2700,10,0)</f>
        <v>3.0741999999999998</v>
      </c>
      <c r="O32" s="66">
        <f t="shared" si="5"/>
        <v>21</v>
      </c>
      <c r="P32" s="65">
        <f>VLOOKUP($A32,'Return Data'!$B$7:$R$2700,11,0)</f>
        <v>3.0388999999999999</v>
      </c>
      <c r="Q32" s="66">
        <f t="shared" si="7"/>
        <v>20</v>
      </c>
      <c r="R32" s="65">
        <f>VLOOKUP($A32,'Return Data'!$B$7:$R$2700,12,0)</f>
        <v>3.4228000000000001</v>
      </c>
      <c r="S32" s="66">
        <f t="shared" si="8"/>
        <v>18</v>
      </c>
      <c r="T32" s="65">
        <f>VLOOKUP($A32,'Return Data'!$B$7:$R$2700,13,0)</f>
        <v>3.7860999999999998</v>
      </c>
      <c r="U32" s="66">
        <f t="shared" si="9"/>
        <v>16</v>
      </c>
      <c r="V32" s="65">
        <f>VLOOKUP($A32,'Return Data'!$B$7:$R$2700,17,0)</f>
        <v>4.8978999999999999</v>
      </c>
      <c r="W32" s="66">
        <f t="shared" si="10"/>
        <v>3</v>
      </c>
      <c r="X32" s="65">
        <f>VLOOKUP($A32,'Return Data'!$B$7:$R$2700,14,0)</f>
        <v>5.3042999999999996</v>
      </c>
      <c r="Y32" s="66">
        <f t="shared" si="11"/>
        <v>2</v>
      </c>
      <c r="Z32" s="65">
        <f>VLOOKUP($A32,'Return Data'!$B$7:$R$2700,16,0)</f>
        <v>6.8444000000000003</v>
      </c>
      <c r="AA32" s="67">
        <f t="shared" si="6"/>
        <v>3</v>
      </c>
    </row>
    <row r="33" spans="1:27" x14ac:dyDescent="0.3">
      <c r="A33" s="63" t="s">
        <v>1421</v>
      </c>
      <c r="B33" s="64">
        <f>VLOOKUP($A33,'Return Data'!$B$7:$R$2700,3,0)</f>
        <v>44118</v>
      </c>
      <c r="C33" s="65">
        <f>VLOOKUP($A33,'Return Data'!$B$7:$R$2700,4,0)</f>
        <v>1079.6772000000001</v>
      </c>
      <c r="D33" s="65">
        <f>VLOOKUP($A33,'Return Data'!$B$7:$R$2700,5,0)</f>
        <v>3.0394000000000001</v>
      </c>
      <c r="E33" s="66">
        <f t="shared" si="0"/>
        <v>26</v>
      </c>
      <c r="F33" s="65">
        <f>VLOOKUP($A33,'Return Data'!$B$7:$R$2700,6,0)</f>
        <v>3.0590999999999999</v>
      </c>
      <c r="G33" s="66">
        <f t="shared" si="1"/>
        <v>24</v>
      </c>
      <c r="H33" s="65">
        <f>VLOOKUP($A33,'Return Data'!$B$7:$R$2700,7,0)</f>
        <v>3.1149</v>
      </c>
      <c r="I33" s="66">
        <f t="shared" si="2"/>
        <v>22</v>
      </c>
      <c r="J33" s="65">
        <f>VLOOKUP($A33,'Return Data'!$B$7:$R$2700,8,0)</f>
        <v>3.1661999999999999</v>
      </c>
      <c r="K33" s="66">
        <f t="shared" si="3"/>
        <v>10</v>
      </c>
      <c r="L33" s="65">
        <f>VLOOKUP($A33,'Return Data'!$B$7:$R$2700,9,0)</f>
        <v>3.1297999999999999</v>
      </c>
      <c r="M33" s="66">
        <f t="shared" si="4"/>
        <v>23</v>
      </c>
      <c r="N33" s="65">
        <f>VLOOKUP($A33,'Return Data'!$B$7:$R$2700,10,0)</f>
        <v>3.0438999999999998</v>
      </c>
      <c r="O33" s="66">
        <f t="shared" si="5"/>
        <v>27</v>
      </c>
      <c r="P33" s="65">
        <f>VLOOKUP($A33,'Return Data'!$B$7:$R$2700,11,0)</f>
        <v>3.0508999999999999</v>
      </c>
      <c r="Q33" s="66">
        <f t="shared" si="7"/>
        <v>18</v>
      </c>
      <c r="R33" s="65">
        <f>VLOOKUP($A33,'Return Data'!$B$7:$R$2700,12,0)</f>
        <v>3.4802</v>
      </c>
      <c r="S33" s="66">
        <f t="shared" si="8"/>
        <v>10</v>
      </c>
      <c r="T33" s="65">
        <f>VLOOKUP($A33,'Return Data'!$B$7:$R$2700,13,0)</f>
        <v>3.8624999999999998</v>
      </c>
      <c r="U33" s="66">
        <f t="shared" si="9"/>
        <v>6</v>
      </c>
      <c r="V33" s="65"/>
      <c r="W33" s="66"/>
      <c r="X33" s="65"/>
      <c r="Y33" s="66"/>
      <c r="Z33" s="65">
        <f>VLOOKUP($A33,'Return Data'!$B$7:$R$2700,16,0)</f>
        <v>4.9955999999999996</v>
      </c>
      <c r="AA33" s="67">
        <f t="shared" si="6"/>
        <v>5</v>
      </c>
    </row>
    <row r="34" spans="1:27" x14ac:dyDescent="0.3">
      <c r="A34" s="63" t="s">
        <v>1423</v>
      </c>
      <c r="B34" s="64">
        <f>VLOOKUP($A34,'Return Data'!$B$7:$R$2700,3,0)</f>
        <v>44118</v>
      </c>
      <c r="C34" s="65">
        <f>VLOOKUP($A34,'Return Data'!$B$7:$R$2700,4,0)</f>
        <v>1070.9348</v>
      </c>
      <c r="D34" s="65">
        <f>VLOOKUP($A34,'Return Data'!$B$7:$R$2700,5,0)</f>
        <v>3.1562999999999999</v>
      </c>
      <c r="E34" s="66">
        <f t="shared" si="0"/>
        <v>6</v>
      </c>
      <c r="F34" s="65">
        <f>VLOOKUP($A34,'Return Data'!$B$7:$R$2700,6,0)</f>
        <v>3.1591</v>
      </c>
      <c r="G34" s="66">
        <f t="shared" si="1"/>
        <v>7</v>
      </c>
      <c r="H34" s="65">
        <f>VLOOKUP($A34,'Return Data'!$B$7:$R$2700,7,0)</f>
        <v>3.1705999999999999</v>
      </c>
      <c r="I34" s="66">
        <f t="shared" si="2"/>
        <v>6</v>
      </c>
      <c r="J34" s="65">
        <f>VLOOKUP($A34,'Return Data'!$B$7:$R$2700,8,0)</f>
        <v>3.1774</v>
      </c>
      <c r="K34" s="66">
        <f t="shared" si="3"/>
        <v>6</v>
      </c>
      <c r="L34" s="65">
        <f>VLOOKUP($A34,'Return Data'!$B$7:$R$2700,9,0)</f>
        <v>3.1753</v>
      </c>
      <c r="M34" s="66">
        <f t="shared" si="4"/>
        <v>8</v>
      </c>
      <c r="N34" s="65">
        <f>VLOOKUP($A34,'Return Data'!$B$7:$R$2700,10,0)</f>
        <v>3.1135999999999999</v>
      </c>
      <c r="O34" s="66">
        <f t="shared" si="5"/>
        <v>9</v>
      </c>
      <c r="P34" s="65">
        <f>VLOOKUP($A34,'Return Data'!$B$7:$R$2700,11,0)</f>
        <v>3.0806</v>
      </c>
      <c r="Q34" s="66">
        <f t="shared" si="7"/>
        <v>13</v>
      </c>
      <c r="R34" s="65">
        <f>VLOOKUP($A34,'Return Data'!$B$7:$R$2700,12,0)</f>
        <v>3.4428999999999998</v>
      </c>
      <c r="S34" s="66">
        <f t="shared" si="8"/>
        <v>14</v>
      </c>
      <c r="T34" s="65">
        <f>VLOOKUP($A34,'Return Data'!$B$7:$R$2700,13,0)</f>
        <v>3.8129</v>
      </c>
      <c r="U34" s="66">
        <f t="shared" si="9"/>
        <v>14</v>
      </c>
      <c r="V34" s="65"/>
      <c r="W34" s="66"/>
      <c r="X34" s="65"/>
      <c r="Y34" s="66"/>
      <c r="Z34" s="65">
        <f>VLOOKUP($A34,'Return Data'!$B$7:$R$2700,16,0)</f>
        <v>4.4878999999999998</v>
      </c>
      <c r="AA34" s="67">
        <f t="shared" si="6"/>
        <v>13</v>
      </c>
    </row>
    <row r="35" spans="1:27" x14ac:dyDescent="0.3">
      <c r="A35" s="63" t="s">
        <v>1425</v>
      </c>
      <c r="B35" s="64">
        <f>VLOOKUP($A35,'Return Data'!$B$7:$R$2700,3,0)</f>
        <v>44118</v>
      </c>
      <c r="C35" s="65">
        <f>VLOOKUP($A35,'Return Data'!$B$7:$R$2700,4,0)</f>
        <v>1069.0644</v>
      </c>
      <c r="D35" s="65">
        <f>VLOOKUP($A35,'Return Data'!$B$7:$R$2700,5,0)</f>
        <v>3.0354999999999999</v>
      </c>
      <c r="E35" s="66">
        <f t="shared" si="0"/>
        <v>27</v>
      </c>
      <c r="F35" s="65">
        <f>VLOOKUP($A35,'Return Data'!$B$7:$R$2700,6,0)</f>
        <v>3.0508000000000002</v>
      </c>
      <c r="G35" s="66">
        <f t="shared" si="1"/>
        <v>26</v>
      </c>
      <c r="H35" s="65">
        <f>VLOOKUP($A35,'Return Data'!$B$7:$R$2700,7,0)</f>
        <v>3.0838999999999999</v>
      </c>
      <c r="I35" s="66">
        <f t="shared" si="2"/>
        <v>25</v>
      </c>
      <c r="J35" s="65">
        <f>VLOOKUP($A35,'Return Data'!$B$7:$R$2700,8,0)</f>
        <v>3.129</v>
      </c>
      <c r="K35" s="66">
        <f t="shared" si="3"/>
        <v>24</v>
      </c>
      <c r="L35" s="65">
        <f>VLOOKUP($A35,'Return Data'!$B$7:$R$2700,9,0)</f>
        <v>3.1217000000000001</v>
      </c>
      <c r="M35" s="66">
        <f t="shared" si="4"/>
        <v>25</v>
      </c>
      <c r="N35" s="65">
        <f>VLOOKUP($A35,'Return Data'!$B$7:$R$2700,10,0)</f>
        <v>3.0834999999999999</v>
      </c>
      <c r="O35" s="66">
        <f t="shared" si="5"/>
        <v>17</v>
      </c>
      <c r="P35" s="65">
        <f>VLOOKUP($A35,'Return Data'!$B$7:$R$2700,11,0)</f>
        <v>3.0270999999999999</v>
      </c>
      <c r="Q35" s="66">
        <f t="shared" si="7"/>
        <v>21</v>
      </c>
      <c r="R35" s="65">
        <f>VLOOKUP($A35,'Return Data'!$B$7:$R$2700,12,0)</f>
        <v>3.3641999999999999</v>
      </c>
      <c r="S35" s="66">
        <f t="shared" si="8"/>
        <v>25</v>
      </c>
      <c r="T35" s="65">
        <f>VLOOKUP($A35,'Return Data'!$B$7:$R$2700,13,0)</f>
        <v>3.7433999999999998</v>
      </c>
      <c r="U35" s="66">
        <f t="shared" si="9"/>
        <v>22</v>
      </c>
      <c r="V35" s="65"/>
      <c r="W35" s="66"/>
      <c r="X35" s="65"/>
      <c r="Y35" s="66"/>
      <c r="Z35" s="65">
        <f>VLOOKUP($A35,'Return Data'!$B$7:$R$2700,16,0)</f>
        <v>4.3819999999999997</v>
      </c>
      <c r="AA35" s="67">
        <f t="shared" si="6"/>
        <v>16</v>
      </c>
    </row>
    <row r="36" spans="1:27" x14ac:dyDescent="0.3">
      <c r="A36" s="63" t="s">
        <v>1427</v>
      </c>
      <c r="B36" s="64">
        <f>VLOOKUP($A36,'Return Data'!$B$7:$R$2700,3,0)</f>
        <v>44118</v>
      </c>
      <c r="C36" s="65">
        <f>VLOOKUP($A36,'Return Data'!$B$7:$R$2700,4,0)</f>
        <v>2779.2390999999998</v>
      </c>
      <c r="D36" s="65">
        <f>VLOOKUP($A36,'Return Data'!$B$7:$R$2700,5,0)</f>
        <v>3.1206999999999998</v>
      </c>
      <c r="E36" s="66">
        <f t="shared" si="0"/>
        <v>12</v>
      </c>
      <c r="F36" s="65">
        <f>VLOOKUP($A36,'Return Data'!$B$7:$R$2700,6,0)</f>
        <v>3.1063000000000001</v>
      </c>
      <c r="G36" s="66">
        <f t="shared" si="1"/>
        <v>20</v>
      </c>
      <c r="H36" s="65">
        <f>VLOOKUP($A36,'Return Data'!$B$7:$R$2700,7,0)</f>
        <v>3.1371000000000002</v>
      </c>
      <c r="I36" s="66">
        <f t="shared" si="2"/>
        <v>15</v>
      </c>
      <c r="J36" s="65">
        <f>VLOOKUP($A36,'Return Data'!$B$7:$R$2700,8,0)</f>
        <v>3.1476000000000002</v>
      </c>
      <c r="K36" s="66">
        <f t="shared" si="3"/>
        <v>17</v>
      </c>
      <c r="L36" s="65">
        <f>VLOOKUP($A36,'Return Data'!$B$7:$R$2700,9,0)</f>
        <v>3.1558999999999999</v>
      </c>
      <c r="M36" s="66">
        <f t="shared" si="4"/>
        <v>13</v>
      </c>
      <c r="N36" s="65">
        <f>VLOOKUP($A36,'Return Data'!$B$7:$R$2700,10,0)</f>
        <v>3.1095999999999999</v>
      </c>
      <c r="O36" s="66">
        <f t="shared" si="5"/>
        <v>10</v>
      </c>
      <c r="P36" s="65">
        <f>VLOOKUP($A36,'Return Data'!$B$7:$R$2700,11,0)</f>
        <v>3.0931000000000002</v>
      </c>
      <c r="Q36" s="66">
        <f t="shared" si="7"/>
        <v>11</v>
      </c>
      <c r="R36" s="65">
        <f>VLOOKUP($A36,'Return Data'!$B$7:$R$2700,12,0)</f>
        <v>3.4775</v>
      </c>
      <c r="S36" s="66">
        <f t="shared" si="8"/>
        <v>11</v>
      </c>
      <c r="T36" s="65">
        <f>VLOOKUP($A36,'Return Data'!$B$7:$R$2700,13,0)</f>
        <v>3.8382999999999998</v>
      </c>
      <c r="U36" s="66">
        <f t="shared" si="9"/>
        <v>10</v>
      </c>
      <c r="V36" s="65">
        <f>VLOOKUP($A36,'Return Data'!$B$7:$R$2700,17,0)</f>
        <v>4.9375</v>
      </c>
      <c r="W36" s="66">
        <f t="shared" si="10"/>
        <v>1</v>
      </c>
      <c r="X36" s="65">
        <f>VLOOKUP($A36,'Return Data'!$B$7:$R$2700,14,0)</f>
        <v>5.0060000000000002</v>
      </c>
      <c r="Y36" s="66">
        <f t="shared" si="11"/>
        <v>4</v>
      </c>
      <c r="Z36" s="65">
        <f>VLOOKUP($A36,'Return Data'!$B$7:$R$2700,16,0)</f>
        <v>6.9557000000000002</v>
      </c>
      <c r="AA36" s="67">
        <f t="shared" si="6"/>
        <v>2</v>
      </c>
    </row>
    <row r="37" spans="1:27" x14ac:dyDescent="0.3">
      <c r="A37" s="63" t="s">
        <v>1429</v>
      </c>
      <c r="B37" s="64">
        <f>VLOOKUP($A37,'Return Data'!$B$7:$R$2700,3,0)</f>
        <v>44118</v>
      </c>
      <c r="C37" s="65">
        <f>VLOOKUP($A37,'Return Data'!$B$7:$R$2700,4,0)</f>
        <v>1045.1954000000001</v>
      </c>
      <c r="D37" s="65">
        <f>VLOOKUP($A37,'Return Data'!$B$7:$R$2700,5,0)</f>
        <v>2.9965000000000002</v>
      </c>
      <c r="E37" s="66">
        <f t="shared" si="0"/>
        <v>30</v>
      </c>
      <c r="F37" s="65">
        <f>VLOOKUP($A37,'Return Data'!$B$7:$R$2700,6,0)</f>
        <v>2.9946999999999999</v>
      </c>
      <c r="G37" s="66">
        <f t="shared" si="1"/>
        <v>30</v>
      </c>
      <c r="H37" s="65">
        <f>VLOOKUP($A37,'Return Data'!$B$7:$R$2700,7,0)</f>
        <v>3.0230000000000001</v>
      </c>
      <c r="I37" s="66">
        <f t="shared" si="2"/>
        <v>30</v>
      </c>
      <c r="J37" s="65">
        <f>VLOOKUP($A37,'Return Data'!$B$7:$R$2700,8,0)</f>
        <v>3.0421999999999998</v>
      </c>
      <c r="K37" s="66">
        <f t="shared" si="3"/>
        <v>30</v>
      </c>
      <c r="L37" s="65">
        <f>VLOOKUP($A37,'Return Data'!$B$7:$R$2700,9,0)</f>
        <v>3.0426000000000002</v>
      </c>
      <c r="M37" s="66">
        <f t="shared" si="4"/>
        <v>30</v>
      </c>
      <c r="N37" s="65">
        <f>VLOOKUP($A37,'Return Data'!$B$7:$R$2700,10,0)</f>
        <v>2.9805999999999999</v>
      </c>
      <c r="O37" s="66">
        <f t="shared" si="5"/>
        <v>30</v>
      </c>
      <c r="P37" s="65">
        <f>VLOOKUP($A37,'Return Data'!$B$7:$R$2700,11,0)</f>
        <v>2.8973</v>
      </c>
      <c r="Q37" s="66">
        <f t="shared" si="7"/>
        <v>30</v>
      </c>
      <c r="R37" s="65">
        <f>VLOOKUP($A37,'Return Data'!$B$7:$R$2700,12,0)</f>
        <v>3.3008000000000002</v>
      </c>
      <c r="S37" s="66">
        <f t="shared" si="8"/>
        <v>26</v>
      </c>
      <c r="T37" s="65">
        <f>VLOOKUP($A37,'Return Data'!$B$7:$R$2700,13,0)</f>
        <v>3.6778</v>
      </c>
      <c r="U37" s="66">
        <f t="shared" si="9"/>
        <v>24</v>
      </c>
      <c r="V37" s="65"/>
      <c r="W37" s="66"/>
      <c r="X37" s="65"/>
      <c r="Y37" s="66"/>
      <c r="Z37" s="65">
        <f>VLOOKUP($A37,'Return Data'!$B$7:$R$2700,16,0)</f>
        <v>3.9354</v>
      </c>
      <c r="AA37" s="67">
        <f t="shared" si="6"/>
        <v>26</v>
      </c>
    </row>
    <row r="38" spans="1:27" x14ac:dyDescent="0.3">
      <c r="A38" s="69"/>
      <c r="B38" s="70"/>
      <c r="C38" s="70"/>
      <c r="D38" s="71"/>
      <c r="E38" s="70"/>
      <c r="F38" s="71"/>
      <c r="G38" s="70"/>
      <c r="H38" s="71"/>
      <c r="I38" s="70"/>
      <c r="J38" s="71"/>
      <c r="K38" s="70"/>
      <c r="L38" s="71"/>
      <c r="M38" s="70"/>
      <c r="N38" s="71"/>
      <c r="O38" s="70"/>
      <c r="P38" s="71"/>
      <c r="Q38" s="70"/>
      <c r="R38" s="71"/>
      <c r="S38" s="70"/>
      <c r="T38" s="71"/>
      <c r="U38" s="70"/>
      <c r="V38" s="71"/>
      <c r="W38" s="70"/>
      <c r="X38" s="71"/>
      <c r="Y38" s="70"/>
      <c r="Z38" s="71"/>
      <c r="AA38" s="72"/>
    </row>
    <row r="39" spans="1:27" x14ac:dyDescent="0.3">
      <c r="A39" s="73" t="s">
        <v>27</v>
      </c>
      <c r="B39" s="74"/>
      <c r="C39" s="74"/>
      <c r="D39" s="75">
        <f>AVERAGE(D8:D37)</f>
        <v>3.1788800000000004</v>
      </c>
      <c r="E39" s="74"/>
      <c r="F39" s="75">
        <f>AVERAGE(F8:F37)</f>
        <v>3.1401033333333319</v>
      </c>
      <c r="G39" s="74"/>
      <c r="H39" s="75">
        <f>AVERAGE(H8:H37)</f>
        <v>3.1431899999999993</v>
      </c>
      <c r="I39" s="74"/>
      <c r="J39" s="75">
        <f>AVERAGE(J8:J37)</f>
        <v>3.1558300000000004</v>
      </c>
      <c r="K39" s="74"/>
      <c r="L39" s="75">
        <f>AVERAGE(L8:L37)</f>
        <v>3.154443333333333</v>
      </c>
      <c r="M39" s="74"/>
      <c r="N39" s="75">
        <f>AVERAGE(N8:N37)</f>
        <v>3.0963533333333331</v>
      </c>
      <c r="O39" s="74"/>
      <c r="P39" s="75">
        <f>AVERAGE(P8:P37)</f>
        <v>3.0750100000000007</v>
      </c>
      <c r="Q39" s="74"/>
      <c r="R39" s="75">
        <f>AVERAGE(R8:R37)</f>
        <v>3.4585037037037036</v>
      </c>
      <c r="S39" s="74"/>
      <c r="T39" s="75">
        <f>AVERAGE(T8:T37)</f>
        <v>3.8209160000000009</v>
      </c>
      <c r="U39" s="74"/>
      <c r="V39" s="75">
        <f>AVERAGE(V8:V37)</f>
        <v>4.9064999999999994</v>
      </c>
      <c r="W39" s="74"/>
      <c r="X39" s="75">
        <f>AVERAGE(X8:X37)</f>
        <v>5.2399249999999995</v>
      </c>
      <c r="Y39" s="74"/>
      <c r="Z39" s="75">
        <f>AVERAGE(Z8:Z37)</f>
        <v>4.6374566666666661</v>
      </c>
      <c r="AA39" s="76"/>
    </row>
    <row r="40" spans="1:27" x14ac:dyDescent="0.3">
      <c r="A40" s="73" t="s">
        <v>28</v>
      </c>
      <c r="B40" s="74"/>
      <c r="C40" s="74"/>
      <c r="D40" s="75">
        <f>MIN(D8:D37)</f>
        <v>2.9965000000000002</v>
      </c>
      <c r="E40" s="74"/>
      <c r="F40" s="75">
        <f>MIN(F8:F37)</f>
        <v>2.9946999999999999</v>
      </c>
      <c r="G40" s="74"/>
      <c r="H40" s="75">
        <f>MIN(H8:H37)</f>
        <v>3.0230000000000001</v>
      </c>
      <c r="I40" s="74"/>
      <c r="J40" s="75">
        <f>MIN(J8:J37)</f>
        <v>3.0421999999999998</v>
      </c>
      <c r="K40" s="74"/>
      <c r="L40" s="75">
        <f>MIN(L8:L37)</f>
        <v>3.0426000000000002</v>
      </c>
      <c r="M40" s="74"/>
      <c r="N40" s="75">
        <f>MIN(N8:N37)</f>
        <v>2.9805999999999999</v>
      </c>
      <c r="O40" s="74"/>
      <c r="P40" s="75">
        <f>MIN(P8:P37)</f>
        <v>2.8973</v>
      </c>
      <c r="Q40" s="74"/>
      <c r="R40" s="75">
        <f>MIN(R8:R37)</f>
        <v>3.2926000000000002</v>
      </c>
      <c r="S40" s="74"/>
      <c r="T40" s="75">
        <f>MIN(T8:T37)</f>
        <v>3.6678000000000002</v>
      </c>
      <c r="U40" s="74"/>
      <c r="V40" s="75">
        <f>MIN(V8:V37)</f>
        <v>4.8678999999999997</v>
      </c>
      <c r="W40" s="74"/>
      <c r="X40" s="75">
        <f>MIN(X8:X37)</f>
        <v>5.0060000000000002</v>
      </c>
      <c r="Y40" s="74"/>
      <c r="Z40" s="75">
        <f>MIN(Z8:Z37)</f>
        <v>3.4323999999999999</v>
      </c>
      <c r="AA40" s="76"/>
    </row>
    <row r="41" spans="1:27" ht="15" thickBot="1" x14ac:dyDescent="0.35">
      <c r="A41" s="77" t="s">
        <v>29</v>
      </c>
      <c r="B41" s="78"/>
      <c r="C41" s="78"/>
      <c r="D41" s="79">
        <f>MAX(D8:D37)</f>
        <v>5.3083</v>
      </c>
      <c r="E41" s="78"/>
      <c r="F41" s="79">
        <f>MAX(F8:F37)</f>
        <v>3.9117000000000002</v>
      </c>
      <c r="G41" s="78"/>
      <c r="H41" s="79">
        <f>MAX(H8:H37)</f>
        <v>3.5186000000000002</v>
      </c>
      <c r="I41" s="78"/>
      <c r="J41" s="79">
        <f>MAX(J8:J37)</f>
        <v>3.3988</v>
      </c>
      <c r="K41" s="78"/>
      <c r="L41" s="79">
        <f>MAX(L8:L37)</f>
        <v>3.3258999999999999</v>
      </c>
      <c r="M41" s="78"/>
      <c r="N41" s="79">
        <f>MAX(N8:N37)</f>
        <v>3.2277</v>
      </c>
      <c r="O41" s="78"/>
      <c r="P41" s="79">
        <f>MAX(P8:P37)</f>
        <v>3.3195000000000001</v>
      </c>
      <c r="Q41" s="78"/>
      <c r="R41" s="79">
        <f>MAX(R8:R37)</f>
        <v>3.6686000000000001</v>
      </c>
      <c r="S41" s="78"/>
      <c r="T41" s="79">
        <f>MAX(T8:T37)</f>
        <v>4.0231000000000003</v>
      </c>
      <c r="U41" s="78"/>
      <c r="V41" s="79">
        <f>MAX(V8:V37)</f>
        <v>4.9375</v>
      </c>
      <c r="W41" s="78"/>
      <c r="X41" s="79">
        <f>MAX(X8:X37)</f>
        <v>5.3814000000000002</v>
      </c>
      <c r="Y41" s="78"/>
      <c r="Z41" s="79">
        <f>MAX(Z8:Z37)</f>
        <v>6.9637000000000002</v>
      </c>
      <c r="AA41" s="80"/>
    </row>
    <row r="42" spans="1:27" x14ac:dyDescent="0.3">
      <c r="A42" s="112" t="s">
        <v>434</v>
      </c>
    </row>
    <row r="43" spans="1:27" x14ac:dyDescent="0.3">
      <c r="A43" s="14" t="s">
        <v>340</v>
      </c>
    </row>
  </sheetData>
  <sheetProtection algorithmName="SHA-512" hashValue="nsAWn+fW0Wrbw0KgjPk21YHMq9LJX/pgXfkpVee+rBFhn4KHWgKJPk+lccwcS7iBrvE0+WeBos5ZujCK/MIRwg==" saltValue="dXZx5T5h6tYinXjlfNpTOA=="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5DFD499C-29A2-463D-A0A7-A678BEF71341}"/>
  </hyperlinks>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0A7D10-5ECB-4D3E-B273-DF02A26FB43C}">
  <sheetPr codeName="Sheet60"/>
  <dimension ref="A1:AA4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0"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48" t="s">
        <v>347</v>
      </c>
    </row>
    <row r="3" spans="1:27" ht="15" customHeight="1" thickBot="1" x14ac:dyDescent="0.35">
      <c r="A3" s="149"/>
    </row>
    <row r="4" spans="1:27" ht="15" thickBot="1" x14ac:dyDescent="0.35"/>
    <row r="5" spans="1:27" s="4" customFormat="1" x14ac:dyDescent="0.3">
      <c r="A5" s="29" t="s">
        <v>1674</v>
      </c>
      <c r="B5" s="146" t="s">
        <v>8</v>
      </c>
      <c r="C5" s="146" t="s">
        <v>9</v>
      </c>
      <c r="D5" s="152" t="s">
        <v>115</v>
      </c>
      <c r="E5" s="152"/>
      <c r="F5" s="152" t="s">
        <v>116</v>
      </c>
      <c r="G5" s="152"/>
      <c r="H5" s="152" t="s">
        <v>117</v>
      </c>
      <c r="I5" s="152"/>
      <c r="J5" s="152" t="s">
        <v>47</v>
      </c>
      <c r="K5" s="152"/>
      <c r="L5" s="152" t="s">
        <v>48</v>
      </c>
      <c r="M5" s="152"/>
      <c r="N5" s="152" t="s">
        <v>1</v>
      </c>
      <c r="O5" s="152"/>
      <c r="P5" s="152" t="s">
        <v>2</v>
      </c>
      <c r="Q5" s="152"/>
      <c r="R5" s="152" t="s">
        <v>3</v>
      </c>
      <c r="S5" s="152"/>
      <c r="T5" s="152" t="s">
        <v>4</v>
      </c>
      <c r="U5" s="152"/>
      <c r="V5" s="152" t="s">
        <v>382</v>
      </c>
      <c r="W5" s="152"/>
      <c r="X5" s="152" t="s">
        <v>5</v>
      </c>
      <c r="Y5" s="152"/>
      <c r="Z5" s="152" t="s">
        <v>46</v>
      </c>
      <c r="AA5" s="155"/>
    </row>
    <row r="6" spans="1:27" s="4" customFormat="1" x14ac:dyDescent="0.3">
      <c r="A6" s="17" t="s">
        <v>7</v>
      </c>
      <c r="B6" s="147"/>
      <c r="C6" s="147"/>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1372</v>
      </c>
      <c r="B8" s="64">
        <f>VLOOKUP($A8,'Return Data'!$B$7:$R$2700,3,0)</f>
        <v>44118</v>
      </c>
      <c r="C8" s="65">
        <f>VLOOKUP($A8,'Return Data'!$B$7:$R$2700,4,0)</f>
        <v>1094.9871000000001</v>
      </c>
      <c r="D8" s="65">
        <f>VLOOKUP($A8,'Return Data'!$B$7:$R$2700,5,0)</f>
        <v>2.9468999999999999</v>
      </c>
      <c r="E8" s="66">
        <f t="shared" ref="E8:E37" si="0">RANK(D8,D$8:D$37,0)</f>
        <v>24</v>
      </c>
      <c r="F8" s="65">
        <f>VLOOKUP($A8,'Return Data'!$B$7:$R$2700,6,0)</f>
        <v>2.9908000000000001</v>
      </c>
      <c r="G8" s="66">
        <f t="shared" ref="G8:G37" si="1">RANK(F8,F$8:F$37,0)</f>
        <v>21</v>
      </c>
      <c r="H8" s="65">
        <f>VLOOKUP($A8,'Return Data'!$B$7:$R$2700,7,0)</f>
        <v>3.0232000000000001</v>
      </c>
      <c r="I8" s="66">
        <f t="shared" ref="I8:I37" si="2">RANK(H8,H$8:H$37,0)</f>
        <v>19</v>
      </c>
      <c r="J8" s="65">
        <f>VLOOKUP($A8,'Return Data'!$B$7:$R$2700,8,0)</f>
        <v>3.0352000000000001</v>
      </c>
      <c r="K8" s="66">
        <f t="shared" ref="K8:K37" si="3">RANK(J8,J$8:J$37,0)</f>
        <v>20</v>
      </c>
      <c r="L8" s="65">
        <f>VLOOKUP($A8,'Return Data'!$B$7:$R$2700,9,0)</f>
        <v>3.0428000000000002</v>
      </c>
      <c r="M8" s="66">
        <f t="shared" ref="M8:M37" si="4">RANK(L8,L$8:L$37,0)</f>
        <v>19</v>
      </c>
      <c r="N8" s="65">
        <f>VLOOKUP($A8,'Return Data'!$B$7:$R$2700,10,0)</f>
        <v>2.9615</v>
      </c>
      <c r="O8" s="66">
        <f t="shared" ref="O8:O37" si="5">RANK(N8,N$8:N$37,0)</f>
        <v>25</v>
      </c>
      <c r="P8" s="65">
        <f>VLOOKUP($A8,'Return Data'!$B$7:$R$2700,11,0)</f>
        <v>2.9274</v>
      </c>
      <c r="Q8" s="66">
        <f>RANK(P8,P$8:P$37,0)</f>
        <v>20</v>
      </c>
      <c r="R8" s="65">
        <f>VLOOKUP($A8,'Return Data'!$B$7:$R$2700,12,0)</f>
        <v>3.3136000000000001</v>
      </c>
      <c r="S8" s="66">
        <f>RANK(R8,R$8:R$37,0)</f>
        <v>16</v>
      </c>
      <c r="T8" s="65">
        <f>VLOOKUP($A8,'Return Data'!$B$7:$R$2700,13,0)</f>
        <v>3.6738</v>
      </c>
      <c r="U8" s="66">
        <f>RANK(T8,T$8:T$37,0)</f>
        <v>16</v>
      </c>
      <c r="V8" s="65"/>
      <c r="W8" s="66"/>
      <c r="X8" s="65"/>
      <c r="Y8" s="66"/>
      <c r="Z8" s="65">
        <f>VLOOKUP($A8,'Return Data'!$B$7:$R$2700,16,0)</f>
        <v>4.7549000000000001</v>
      </c>
      <c r="AA8" s="67">
        <f t="shared" ref="AA8:AA37" si="6">RANK(Z8,Z$8:Z$37,0)</f>
        <v>6</v>
      </c>
    </row>
    <row r="9" spans="1:27" x14ac:dyDescent="0.3">
      <c r="A9" s="63" t="s">
        <v>1374</v>
      </c>
      <c r="B9" s="64">
        <f>VLOOKUP($A9,'Return Data'!$B$7:$R$2700,3,0)</f>
        <v>44118</v>
      </c>
      <c r="C9" s="65">
        <f>VLOOKUP($A9,'Return Data'!$B$7:$R$2700,4,0)</f>
        <v>1071.9426000000001</v>
      </c>
      <c r="D9" s="65">
        <f>VLOOKUP($A9,'Return Data'!$B$7:$R$2700,5,0)</f>
        <v>3.0682</v>
      </c>
      <c r="E9" s="66">
        <f t="shared" si="0"/>
        <v>5</v>
      </c>
      <c r="F9" s="65">
        <f>VLOOKUP($A9,'Return Data'!$B$7:$R$2700,6,0)</f>
        <v>3.0800999999999998</v>
      </c>
      <c r="G9" s="66">
        <f t="shared" si="1"/>
        <v>5</v>
      </c>
      <c r="H9" s="65">
        <f>VLOOKUP($A9,'Return Data'!$B$7:$R$2700,7,0)</f>
        <v>3.0985</v>
      </c>
      <c r="I9" s="66">
        <f t="shared" si="2"/>
        <v>5</v>
      </c>
      <c r="J9" s="65">
        <f>VLOOKUP($A9,'Return Data'!$B$7:$R$2700,8,0)</f>
        <v>3.0981000000000001</v>
      </c>
      <c r="K9" s="66">
        <f t="shared" si="3"/>
        <v>7</v>
      </c>
      <c r="L9" s="65">
        <f>VLOOKUP($A9,'Return Data'!$B$7:$R$2700,9,0)</f>
        <v>3.1061000000000001</v>
      </c>
      <c r="M9" s="66">
        <f t="shared" si="4"/>
        <v>6</v>
      </c>
      <c r="N9" s="65">
        <f>VLOOKUP($A9,'Return Data'!$B$7:$R$2700,10,0)</f>
        <v>3.0587</v>
      </c>
      <c r="O9" s="66">
        <f t="shared" si="5"/>
        <v>7</v>
      </c>
      <c r="P9" s="65">
        <f>VLOOKUP($A9,'Return Data'!$B$7:$R$2700,11,0)</f>
        <v>3.0537999999999998</v>
      </c>
      <c r="Q9" s="66">
        <f>RANK(P9,P$8:P$37,0)</f>
        <v>7</v>
      </c>
      <c r="R9" s="65">
        <f>VLOOKUP($A9,'Return Data'!$B$7:$R$2700,12,0)</f>
        <v>3.4117000000000002</v>
      </c>
      <c r="S9" s="66">
        <f>RANK(R9,R$8:R$37,0)</f>
        <v>7</v>
      </c>
      <c r="T9" s="65">
        <f>VLOOKUP($A9,'Return Data'!$B$7:$R$2700,13,0)</f>
        <v>3.7723</v>
      </c>
      <c r="U9" s="66">
        <f>RANK(T9,T$8:T$37,0)</f>
        <v>6</v>
      </c>
      <c r="V9" s="65"/>
      <c r="W9" s="66"/>
      <c r="X9" s="65"/>
      <c r="Y9" s="66"/>
      <c r="Z9" s="65">
        <f>VLOOKUP($A9,'Return Data'!$B$7:$R$2700,16,0)</f>
        <v>4.4767999999999999</v>
      </c>
      <c r="AA9" s="67">
        <f t="shared" si="6"/>
        <v>12</v>
      </c>
    </row>
    <row r="10" spans="1:27" x14ac:dyDescent="0.3">
      <c r="A10" s="63" t="s">
        <v>1376</v>
      </c>
      <c r="B10" s="64">
        <f>VLOOKUP($A10,'Return Data'!$B$7:$R$2700,3,0)</f>
        <v>44118</v>
      </c>
      <c r="C10" s="65">
        <f>VLOOKUP($A10,'Return Data'!$B$7:$R$2700,4,0)</f>
        <v>1065.1431</v>
      </c>
      <c r="D10" s="65">
        <f>VLOOKUP($A10,'Return Data'!$B$7:$R$2700,5,0)</f>
        <v>3.0501</v>
      </c>
      <c r="E10" s="66">
        <f t="shared" si="0"/>
        <v>10</v>
      </c>
      <c r="F10" s="65">
        <f>VLOOKUP($A10,'Return Data'!$B$7:$R$2700,6,0)</f>
        <v>3.0493999999999999</v>
      </c>
      <c r="G10" s="66">
        <f t="shared" si="1"/>
        <v>12</v>
      </c>
      <c r="H10" s="65">
        <f>VLOOKUP($A10,'Return Data'!$B$7:$R$2700,7,0)</f>
        <v>3.0644</v>
      </c>
      <c r="I10" s="66">
        <f t="shared" si="2"/>
        <v>11</v>
      </c>
      <c r="J10" s="65">
        <f>VLOOKUP($A10,'Return Data'!$B$7:$R$2700,8,0)</f>
        <v>3.0880000000000001</v>
      </c>
      <c r="K10" s="66">
        <f t="shared" si="3"/>
        <v>9</v>
      </c>
      <c r="L10" s="65">
        <f>VLOOKUP($A10,'Return Data'!$B$7:$R$2700,9,0)</f>
        <v>3.0935000000000001</v>
      </c>
      <c r="M10" s="66">
        <f t="shared" si="4"/>
        <v>8</v>
      </c>
      <c r="N10" s="65">
        <f>VLOOKUP($A10,'Return Data'!$B$7:$R$2700,10,0)</f>
        <v>3.0388000000000002</v>
      </c>
      <c r="O10" s="66">
        <f t="shared" si="5"/>
        <v>9</v>
      </c>
      <c r="P10" s="65">
        <f>VLOOKUP($A10,'Return Data'!$B$7:$R$2700,11,0)</f>
        <v>3.0287999999999999</v>
      </c>
      <c r="Q10" s="66">
        <f>RANK(P10,P$8:P$37,0)</f>
        <v>9</v>
      </c>
      <c r="R10" s="65">
        <f>VLOOKUP($A10,'Return Data'!$B$7:$R$2700,12,0)</f>
        <v>3.4460000000000002</v>
      </c>
      <c r="S10" s="66">
        <f>RANK(R10,R$8:R$37,0)</f>
        <v>6</v>
      </c>
      <c r="T10" s="65">
        <f>VLOOKUP($A10,'Return Data'!$B$7:$R$2700,13,0)</f>
        <v>3.8108</v>
      </c>
      <c r="U10" s="66">
        <f>RANK(T10,T$8:T$37,0)</f>
        <v>5</v>
      </c>
      <c r="V10" s="65"/>
      <c r="W10" s="66"/>
      <c r="X10" s="65"/>
      <c r="Y10" s="66"/>
      <c r="Z10" s="65">
        <f>VLOOKUP($A10,'Return Data'!$B$7:$R$2700,16,0)</f>
        <v>4.3624999999999998</v>
      </c>
      <c r="AA10" s="67">
        <f t="shared" si="6"/>
        <v>14</v>
      </c>
    </row>
    <row r="11" spans="1:27" x14ac:dyDescent="0.3">
      <c r="A11" s="63" t="s">
        <v>1378</v>
      </c>
      <c r="B11" s="64">
        <f>VLOOKUP($A11,'Return Data'!$B$7:$R$2700,3,0)</f>
        <v>44118</v>
      </c>
      <c r="C11" s="65">
        <f>VLOOKUP($A11,'Return Data'!$B$7:$R$2700,4,0)</f>
        <v>1066.4902999999999</v>
      </c>
      <c r="D11" s="65">
        <f>VLOOKUP($A11,'Return Data'!$B$7:$R$2700,5,0)</f>
        <v>2.9845999999999999</v>
      </c>
      <c r="E11" s="66">
        <f t="shared" si="0"/>
        <v>23</v>
      </c>
      <c r="F11" s="65">
        <f>VLOOKUP($A11,'Return Data'!$B$7:$R$2700,6,0)</f>
        <v>2.9897</v>
      </c>
      <c r="G11" s="66">
        <f t="shared" si="1"/>
        <v>22</v>
      </c>
      <c r="H11" s="65">
        <f>VLOOKUP($A11,'Return Data'!$B$7:$R$2700,7,0)</f>
        <v>2.9983</v>
      </c>
      <c r="I11" s="66">
        <f t="shared" si="2"/>
        <v>26</v>
      </c>
      <c r="J11" s="65">
        <f>VLOOKUP($A11,'Return Data'!$B$7:$R$2700,8,0)</f>
        <v>3.0129999999999999</v>
      </c>
      <c r="K11" s="66">
        <f t="shared" si="3"/>
        <v>26</v>
      </c>
      <c r="L11" s="65">
        <f>VLOOKUP($A11,'Return Data'!$B$7:$R$2700,9,0)</f>
        <v>3.0194999999999999</v>
      </c>
      <c r="M11" s="66">
        <f t="shared" si="4"/>
        <v>26</v>
      </c>
      <c r="N11" s="65">
        <f>VLOOKUP($A11,'Return Data'!$B$7:$R$2700,10,0)</f>
        <v>2.9779</v>
      </c>
      <c r="O11" s="66">
        <f t="shared" si="5"/>
        <v>20</v>
      </c>
      <c r="P11" s="65">
        <f>VLOOKUP($A11,'Return Data'!$B$7:$R$2700,11,0)</f>
        <v>2.9636999999999998</v>
      </c>
      <c r="Q11" s="66">
        <f>RANK(P11,P$8:P$37,0)</f>
        <v>16</v>
      </c>
      <c r="R11" s="65">
        <f>VLOOKUP($A11,'Return Data'!$B$7:$R$2700,12,0)</f>
        <v>3.3801999999999999</v>
      </c>
      <c r="S11" s="66">
        <f>RANK(R11,R$8:R$37,0)</f>
        <v>10</v>
      </c>
      <c r="T11" s="65">
        <f>VLOOKUP($A11,'Return Data'!$B$7:$R$2700,13,0)</f>
        <v>3.7313999999999998</v>
      </c>
      <c r="U11" s="66">
        <f>RANK(T11,T$8:T$37,0)</f>
        <v>10</v>
      </c>
      <c r="V11" s="65"/>
      <c r="W11" s="66"/>
      <c r="X11" s="65"/>
      <c r="Y11" s="66"/>
      <c r="Z11" s="65">
        <f>VLOOKUP($A11,'Return Data'!$B$7:$R$2700,16,0)</f>
        <v>4.3415999999999997</v>
      </c>
      <c r="AA11" s="67">
        <f t="shared" si="6"/>
        <v>15</v>
      </c>
    </row>
    <row r="12" spans="1:27" x14ac:dyDescent="0.3">
      <c r="A12" s="63" t="s">
        <v>1380</v>
      </c>
      <c r="B12" s="64">
        <f>VLOOKUP($A12,'Return Data'!$B$7:$R$2700,3,0)</f>
        <v>44118</v>
      </c>
      <c r="C12" s="65">
        <f>VLOOKUP($A12,'Return Data'!$B$7:$R$2700,4,0)</f>
        <v>1025.5522000000001</v>
      </c>
      <c r="D12" s="65">
        <f>VLOOKUP($A12,'Return Data'!$B$7:$R$2700,5,0)</f>
        <v>3.1251000000000002</v>
      </c>
      <c r="E12" s="66">
        <f t="shared" si="0"/>
        <v>2</v>
      </c>
      <c r="F12" s="65">
        <f>VLOOKUP($A12,'Return Data'!$B$7:$R$2700,6,0)</f>
        <v>3.1446000000000001</v>
      </c>
      <c r="G12" s="66">
        <f t="shared" si="1"/>
        <v>3</v>
      </c>
      <c r="H12" s="65">
        <f>VLOOKUP($A12,'Return Data'!$B$7:$R$2700,7,0)</f>
        <v>3.1450999999999998</v>
      </c>
      <c r="I12" s="66">
        <f t="shared" si="2"/>
        <v>2</v>
      </c>
      <c r="J12" s="65">
        <f>VLOOKUP($A12,'Return Data'!$B$7:$R$2700,8,0)</f>
        <v>3.1714000000000002</v>
      </c>
      <c r="K12" s="66">
        <f t="shared" si="3"/>
        <v>2</v>
      </c>
      <c r="L12" s="65">
        <f>VLOOKUP($A12,'Return Data'!$B$7:$R$2700,9,0)</f>
        <v>3.1869000000000001</v>
      </c>
      <c r="M12" s="66">
        <f t="shared" si="4"/>
        <v>2</v>
      </c>
      <c r="N12" s="65">
        <f>VLOOKUP($A12,'Return Data'!$B$7:$R$2700,10,0)</f>
        <v>3.1345000000000001</v>
      </c>
      <c r="O12" s="66">
        <f t="shared" si="5"/>
        <v>2</v>
      </c>
      <c r="P12" s="65">
        <f>VLOOKUP($A12,'Return Data'!$B$7:$R$2700,11,0)</f>
        <v>3.2237</v>
      </c>
      <c r="Q12" s="66">
        <f t="shared" ref="Q12:Q37" si="7">RANK(P12,P$8:P$37,0)</f>
        <v>1</v>
      </c>
      <c r="R12" s="65"/>
      <c r="S12" s="66"/>
      <c r="T12" s="65"/>
      <c r="U12" s="66"/>
      <c r="V12" s="65"/>
      <c r="W12" s="66"/>
      <c r="X12" s="65"/>
      <c r="Y12" s="66"/>
      <c r="Z12" s="65">
        <f>VLOOKUP($A12,'Return Data'!$B$7:$R$2700,16,0)</f>
        <v>3.5691000000000002</v>
      </c>
      <c r="AA12" s="67">
        <f t="shared" si="6"/>
        <v>29</v>
      </c>
    </row>
    <row r="13" spans="1:27" x14ac:dyDescent="0.3">
      <c r="A13" s="63" t="s">
        <v>1382</v>
      </c>
      <c r="B13" s="64">
        <f>VLOOKUP($A13,'Return Data'!$B$7:$R$2700,3,0)</f>
        <v>44118</v>
      </c>
      <c r="C13" s="65">
        <f>VLOOKUP($A13,'Return Data'!$B$7:$R$2700,4,0)</f>
        <v>1050.8456000000001</v>
      </c>
      <c r="D13" s="65">
        <f>VLOOKUP($A13,'Return Data'!$B$7:$R$2700,5,0)</f>
        <v>3.0672999999999999</v>
      </c>
      <c r="E13" s="66">
        <f t="shared" si="0"/>
        <v>6</v>
      </c>
      <c r="F13" s="65">
        <f>VLOOKUP($A13,'Return Data'!$B$7:$R$2700,6,0)</f>
        <v>3.0480999999999998</v>
      </c>
      <c r="G13" s="66">
        <f t="shared" si="1"/>
        <v>13</v>
      </c>
      <c r="H13" s="65">
        <f>VLOOKUP($A13,'Return Data'!$B$7:$R$2700,7,0)</f>
        <v>3.0907</v>
      </c>
      <c r="I13" s="66">
        <f t="shared" si="2"/>
        <v>7</v>
      </c>
      <c r="J13" s="65">
        <f>VLOOKUP($A13,'Return Data'!$B$7:$R$2700,8,0)</f>
        <v>3.1347999999999998</v>
      </c>
      <c r="K13" s="66">
        <f t="shared" si="3"/>
        <v>3</v>
      </c>
      <c r="L13" s="65">
        <f>VLOOKUP($A13,'Return Data'!$B$7:$R$2700,9,0)</f>
        <v>3.1219000000000001</v>
      </c>
      <c r="M13" s="66">
        <f t="shared" si="4"/>
        <v>4</v>
      </c>
      <c r="N13" s="65">
        <f>VLOOKUP($A13,'Return Data'!$B$7:$R$2700,10,0)</f>
        <v>3.0678000000000001</v>
      </c>
      <c r="O13" s="66">
        <f t="shared" si="5"/>
        <v>4</v>
      </c>
      <c r="P13" s="65">
        <f>VLOOKUP($A13,'Return Data'!$B$7:$R$2700,11,0)</f>
        <v>3.093</v>
      </c>
      <c r="Q13" s="66">
        <f t="shared" si="7"/>
        <v>5</v>
      </c>
      <c r="R13" s="65">
        <f>VLOOKUP($A13,'Return Data'!$B$7:$R$2700,12,0)</f>
        <v>3.5063</v>
      </c>
      <c r="S13" s="66">
        <f t="shared" ref="S13:S37" si="8">RANK(R13,R$8:R$37,0)</f>
        <v>4</v>
      </c>
      <c r="T13" s="65">
        <f>VLOOKUP($A13,'Return Data'!$B$7:$R$2700,13,0)</f>
        <v>3.8468</v>
      </c>
      <c r="U13" s="66">
        <f t="shared" ref="U13:U37" si="9">RANK(T13,T$8:T$37,0)</f>
        <v>4</v>
      </c>
      <c r="V13" s="65"/>
      <c r="W13" s="66"/>
      <c r="X13" s="65"/>
      <c r="Y13" s="66"/>
      <c r="Z13" s="65">
        <f>VLOOKUP($A13,'Return Data'!$B$7:$R$2700,16,0)</f>
        <v>4.1140999999999996</v>
      </c>
      <c r="AA13" s="67">
        <f t="shared" si="6"/>
        <v>20</v>
      </c>
    </row>
    <row r="14" spans="1:27" x14ac:dyDescent="0.3">
      <c r="A14" s="63" t="s">
        <v>1384</v>
      </c>
      <c r="B14" s="64">
        <f>VLOOKUP($A14,'Return Data'!$B$7:$R$2700,3,0)</f>
        <v>44118</v>
      </c>
      <c r="C14" s="65">
        <f>VLOOKUP($A14,'Return Data'!$B$7:$R$2700,4,0)</f>
        <v>1085.4023</v>
      </c>
      <c r="D14" s="65">
        <f>VLOOKUP($A14,'Return Data'!$B$7:$R$2700,5,0)</f>
        <v>3.0705</v>
      </c>
      <c r="E14" s="66">
        <f t="shared" si="0"/>
        <v>4</v>
      </c>
      <c r="F14" s="65">
        <f>VLOOKUP($A14,'Return Data'!$B$7:$R$2700,6,0)</f>
        <v>3.0642999999999998</v>
      </c>
      <c r="G14" s="66">
        <f t="shared" si="1"/>
        <v>6</v>
      </c>
      <c r="H14" s="65">
        <f>VLOOKUP($A14,'Return Data'!$B$7:$R$2700,7,0)</f>
        <v>3.0908000000000002</v>
      </c>
      <c r="I14" s="66">
        <f t="shared" si="2"/>
        <v>6</v>
      </c>
      <c r="J14" s="65">
        <f>VLOOKUP($A14,'Return Data'!$B$7:$R$2700,8,0)</f>
        <v>3.1019999999999999</v>
      </c>
      <c r="K14" s="66">
        <f t="shared" si="3"/>
        <v>6</v>
      </c>
      <c r="L14" s="65">
        <f>VLOOKUP($A14,'Return Data'!$B$7:$R$2700,9,0)</f>
        <v>3.1097999999999999</v>
      </c>
      <c r="M14" s="66">
        <f t="shared" si="4"/>
        <v>5</v>
      </c>
      <c r="N14" s="65">
        <f>VLOOKUP($A14,'Return Data'!$B$7:$R$2700,10,0)</f>
        <v>3.0632999999999999</v>
      </c>
      <c r="O14" s="66">
        <f t="shared" si="5"/>
        <v>5</v>
      </c>
      <c r="P14" s="65">
        <f>VLOOKUP($A14,'Return Data'!$B$7:$R$2700,11,0)</f>
        <v>3.1073</v>
      </c>
      <c r="Q14" s="66">
        <f t="shared" si="7"/>
        <v>3</v>
      </c>
      <c r="R14" s="65">
        <f>VLOOKUP($A14,'Return Data'!$B$7:$R$2700,12,0)</f>
        <v>3.5402999999999998</v>
      </c>
      <c r="S14" s="66">
        <f t="shared" si="8"/>
        <v>2</v>
      </c>
      <c r="T14" s="65">
        <f>VLOOKUP($A14,'Return Data'!$B$7:$R$2700,13,0)</f>
        <v>3.8734000000000002</v>
      </c>
      <c r="U14" s="66">
        <f t="shared" si="9"/>
        <v>3</v>
      </c>
      <c r="V14" s="65"/>
      <c r="W14" s="66"/>
      <c r="X14" s="65"/>
      <c r="Y14" s="66"/>
      <c r="Z14" s="65">
        <f>VLOOKUP($A14,'Return Data'!$B$7:$R$2700,16,0)</f>
        <v>4.7439</v>
      </c>
      <c r="AA14" s="67">
        <f t="shared" si="6"/>
        <v>7</v>
      </c>
    </row>
    <row r="15" spans="1:27" x14ac:dyDescent="0.3">
      <c r="A15" s="63" t="s">
        <v>1386</v>
      </c>
      <c r="B15" s="64">
        <f>VLOOKUP($A15,'Return Data'!$B$7:$R$2700,3,0)</f>
        <v>44118</v>
      </c>
      <c r="C15" s="65">
        <f>VLOOKUP($A15,'Return Data'!$B$7:$R$2700,4,0)</f>
        <v>1051.9299000000001</v>
      </c>
      <c r="D15" s="65">
        <f>VLOOKUP($A15,'Return Data'!$B$7:$R$2700,5,0)</f>
        <v>5.2575000000000003</v>
      </c>
      <c r="E15" s="66">
        <f t="shared" si="0"/>
        <v>1</v>
      </c>
      <c r="F15" s="65">
        <f>VLOOKUP($A15,'Return Data'!$B$7:$R$2700,6,0)</f>
        <v>3.8607999999999998</v>
      </c>
      <c r="G15" s="66">
        <f t="shared" si="1"/>
        <v>1</v>
      </c>
      <c r="H15" s="65">
        <f>VLOOKUP($A15,'Return Data'!$B$7:$R$2700,7,0)</f>
        <v>3.4685999999999999</v>
      </c>
      <c r="I15" s="66">
        <f t="shared" si="2"/>
        <v>1</v>
      </c>
      <c r="J15" s="65">
        <f>VLOOKUP($A15,'Return Data'!$B$7:$R$2700,8,0)</f>
        <v>3.3489</v>
      </c>
      <c r="K15" s="66">
        <f t="shared" si="3"/>
        <v>1</v>
      </c>
      <c r="L15" s="65">
        <f>VLOOKUP($A15,'Return Data'!$B$7:$R$2700,9,0)</f>
        <v>3.2755999999999998</v>
      </c>
      <c r="M15" s="66">
        <f t="shared" si="4"/>
        <v>1</v>
      </c>
      <c r="N15" s="65">
        <f>VLOOKUP($A15,'Return Data'!$B$7:$R$2700,10,0)</f>
        <v>3.1541999999999999</v>
      </c>
      <c r="O15" s="66">
        <f t="shared" si="5"/>
        <v>1</v>
      </c>
      <c r="P15" s="65">
        <f>VLOOKUP($A15,'Return Data'!$B$7:$R$2700,11,0)</f>
        <v>3.1829999999999998</v>
      </c>
      <c r="Q15" s="66">
        <f t="shared" si="7"/>
        <v>2</v>
      </c>
      <c r="R15" s="65">
        <f>VLOOKUP($A15,'Return Data'!$B$7:$R$2700,12,0)</f>
        <v>3.6036000000000001</v>
      </c>
      <c r="S15" s="66">
        <f t="shared" si="8"/>
        <v>1</v>
      </c>
      <c r="T15" s="65">
        <f>VLOOKUP($A15,'Return Data'!$B$7:$R$2700,13,0)</f>
        <v>3.9504999999999999</v>
      </c>
      <c r="U15" s="66">
        <f t="shared" si="9"/>
        <v>1</v>
      </c>
      <c r="V15" s="65"/>
      <c r="W15" s="66"/>
      <c r="X15" s="65"/>
      <c r="Y15" s="66"/>
      <c r="Z15" s="65">
        <f>VLOOKUP($A15,'Return Data'!$B$7:$R$2700,16,0)</f>
        <v>4.2013999999999996</v>
      </c>
      <c r="AA15" s="67">
        <f t="shared" si="6"/>
        <v>17</v>
      </c>
    </row>
    <row r="16" spans="1:27" x14ac:dyDescent="0.3">
      <c r="A16" s="63" t="s">
        <v>1387</v>
      </c>
      <c r="B16" s="64">
        <f>VLOOKUP($A16,'Return Data'!$B$7:$R$2700,3,0)</f>
        <v>44118</v>
      </c>
      <c r="C16" s="65">
        <f>VLOOKUP($A16,'Return Data'!$B$7:$R$2700,4,0)</f>
        <v>1060.2482</v>
      </c>
      <c r="D16" s="65">
        <f>VLOOKUP($A16,'Return Data'!$B$7:$R$2700,5,0)</f>
        <v>3.0125000000000002</v>
      </c>
      <c r="E16" s="66">
        <f t="shared" si="0"/>
        <v>18</v>
      </c>
      <c r="F16" s="65">
        <f>VLOOKUP($A16,'Return Data'!$B$7:$R$2700,6,0)</f>
        <v>3.0038</v>
      </c>
      <c r="G16" s="66">
        <f t="shared" si="1"/>
        <v>20</v>
      </c>
      <c r="H16" s="65">
        <f>VLOOKUP($A16,'Return Data'!$B$7:$R$2700,7,0)</f>
        <v>3.0238999999999998</v>
      </c>
      <c r="I16" s="66">
        <f t="shared" si="2"/>
        <v>18</v>
      </c>
      <c r="J16" s="65">
        <f>VLOOKUP($A16,'Return Data'!$B$7:$R$2700,8,0)</f>
        <v>3.1057000000000001</v>
      </c>
      <c r="K16" s="66">
        <f t="shared" si="3"/>
        <v>5</v>
      </c>
      <c r="L16" s="65">
        <f>VLOOKUP($A16,'Return Data'!$B$7:$R$2700,9,0)</f>
        <v>3.0796999999999999</v>
      </c>
      <c r="M16" s="66">
        <f t="shared" si="4"/>
        <v>10</v>
      </c>
      <c r="N16" s="65">
        <f>VLOOKUP($A16,'Return Data'!$B$7:$R$2700,10,0)</f>
        <v>3.0002</v>
      </c>
      <c r="O16" s="66">
        <f t="shared" si="5"/>
        <v>15</v>
      </c>
      <c r="P16" s="65">
        <f>VLOOKUP($A16,'Return Data'!$B$7:$R$2700,11,0)</f>
        <v>2.8721999999999999</v>
      </c>
      <c r="Q16" s="66">
        <f t="shared" si="7"/>
        <v>29</v>
      </c>
      <c r="R16" s="65">
        <f>VLOOKUP($A16,'Return Data'!$B$7:$R$2700,12,0)</f>
        <v>3.2241</v>
      </c>
      <c r="S16" s="66">
        <f t="shared" si="8"/>
        <v>26</v>
      </c>
      <c r="T16" s="65">
        <f>VLOOKUP($A16,'Return Data'!$B$7:$R$2700,13,0)</f>
        <v>3.6027</v>
      </c>
      <c r="U16" s="66">
        <f t="shared" si="9"/>
        <v>24</v>
      </c>
      <c r="V16" s="65"/>
      <c r="W16" s="66"/>
      <c r="X16" s="65"/>
      <c r="Y16" s="66"/>
      <c r="Z16" s="65">
        <f>VLOOKUP($A16,'Return Data'!$B$7:$R$2700,16,0)</f>
        <v>4.1512000000000002</v>
      </c>
      <c r="AA16" s="67">
        <f t="shared" si="6"/>
        <v>19</v>
      </c>
    </row>
    <row r="17" spans="1:27" x14ac:dyDescent="0.3">
      <c r="A17" s="63" t="s">
        <v>1389</v>
      </c>
      <c r="B17" s="64">
        <f>VLOOKUP($A17,'Return Data'!$B$7:$R$2700,3,0)</f>
        <v>44118</v>
      </c>
      <c r="C17" s="65">
        <f>VLOOKUP($A17,'Return Data'!$B$7:$R$2700,4,0)</f>
        <v>3000.6523000000002</v>
      </c>
      <c r="D17" s="65">
        <f>VLOOKUP($A17,'Return Data'!$B$7:$R$2700,5,0)</f>
        <v>3.0303</v>
      </c>
      <c r="E17" s="66">
        <f t="shared" si="0"/>
        <v>13</v>
      </c>
      <c r="F17" s="65">
        <f>VLOOKUP($A17,'Return Data'!$B$7:$R$2700,6,0)</f>
        <v>3.0426000000000002</v>
      </c>
      <c r="G17" s="66">
        <f t="shared" si="1"/>
        <v>16</v>
      </c>
      <c r="H17" s="65">
        <f>VLOOKUP($A17,'Return Data'!$B$7:$R$2700,7,0)</f>
        <v>3.0295999999999998</v>
      </c>
      <c r="I17" s="66">
        <f t="shared" si="2"/>
        <v>16</v>
      </c>
      <c r="J17" s="65">
        <f>VLOOKUP($A17,'Return Data'!$B$7:$R$2700,8,0)</f>
        <v>3.0291000000000001</v>
      </c>
      <c r="K17" s="66">
        <f t="shared" si="3"/>
        <v>22</v>
      </c>
      <c r="L17" s="65">
        <f>VLOOKUP($A17,'Return Data'!$B$7:$R$2700,9,0)</f>
        <v>3.0293000000000001</v>
      </c>
      <c r="M17" s="66">
        <f t="shared" si="4"/>
        <v>24</v>
      </c>
      <c r="N17" s="65">
        <f>VLOOKUP($A17,'Return Data'!$B$7:$R$2700,10,0)</f>
        <v>2.9679000000000002</v>
      </c>
      <c r="O17" s="66">
        <f t="shared" si="5"/>
        <v>24</v>
      </c>
      <c r="P17" s="65">
        <f>VLOOKUP($A17,'Return Data'!$B$7:$R$2700,11,0)</f>
        <v>2.9182999999999999</v>
      </c>
      <c r="Q17" s="66">
        <f t="shared" si="7"/>
        <v>25</v>
      </c>
      <c r="R17" s="65">
        <f>VLOOKUP($A17,'Return Data'!$B$7:$R$2700,12,0)</f>
        <v>3.2837999999999998</v>
      </c>
      <c r="S17" s="66">
        <f t="shared" si="8"/>
        <v>20</v>
      </c>
      <c r="T17" s="65">
        <f>VLOOKUP($A17,'Return Data'!$B$7:$R$2700,13,0)</f>
        <v>3.6520000000000001</v>
      </c>
      <c r="U17" s="66">
        <f t="shared" si="9"/>
        <v>19</v>
      </c>
      <c r="V17" s="65">
        <f>VLOOKUP($A17,'Return Data'!$B$7:$R$2700,17,0)</f>
        <v>4.7625000000000002</v>
      </c>
      <c r="W17" s="66">
        <f>RANK(V17,V$8:V$37,0)</f>
        <v>3</v>
      </c>
      <c r="X17" s="65">
        <f>VLOOKUP($A17,'Return Data'!$B$7:$R$2700,14,0)</f>
        <v>5.1778000000000004</v>
      </c>
      <c r="Y17" s="66">
        <f>RANK(X17,X$8:X$37,0)</f>
        <v>2</v>
      </c>
      <c r="Z17" s="65">
        <f>VLOOKUP($A17,'Return Data'!$B$7:$R$2700,16,0)</f>
        <v>6.0526</v>
      </c>
      <c r="AA17" s="67">
        <f t="shared" si="6"/>
        <v>4</v>
      </c>
    </row>
    <row r="18" spans="1:27" x14ac:dyDescent="0.3">
      <c r="A18" s="63" t="s">
        <v>1392</v>
      </c>
      <c r="B18" s="64">
        <f>VLOOKUP($A18,'Return Data'!$B$7:$R$2700,3,0)</f>
        <v>44118</v>
      </c>
      <c r="C18" s="65">
        <f>VLOOKUP($A18,'Return Data'!$B$7:$R$2700,4,0)</f>
        <v>1058.9096999999999</v>
      </c>
      <c r="D18" s="65">
        <f>VLOOKUP($A18,'Return Data'!$B$7:$R$2700,5,0)</f>
        <v>3.0335999999999999</v>
      </c>
      <c r="E18" s="66">
        <f t="shared" si="0"/>
        <v>12</v>
      </c>
      <c r="F18" s="65">
        <f>VLOOKUP($A18,'Return Data'!$B$7:$R$2700,6,0)</f>
        <v>3.0444</v>
      </c>
      <c r="G18" s="66">
        <f t="shared" si="1"/>
        <v>14</v>
      </c>
      <c r="H18" s="65">
        <f>VLOOKUP($A18,'Return Data'!$B$7:$R$2700,7,0)</f>
        <v>3.0093999999999999</v>
      </c>
      <c r="I18" s="66">
        <f t="shared" si="2"/>
        <v>23</v>
      </c>
      <c r="J18" s="65">
        <f>VLOOKUP($A18,'Return Data'!$B$7:$R$2700,8,0)</f>
        <v>3.0381</v>
      </c>
      <c r="K18" s="66">
        <f t="shared" si="3"/>
        <v>19</v>
      </c>
      <c r="L18" s="65">
        <f>VLOOKUP($A18,'Return Data'!$B$7:$R$2700,9,0)</f>
        <v>3.0537999999999998</v>
      </c>
      <c r="M18" s="66">
        <f t="shared" si="4"/>
        <v>15</v>
      </c>
      <c r="N18" s="65">
        <f>VLOOKUP($A18,'Return Data'!$B$7:$R$2700,10,0)</f>
        <v>2.9961000000000002</v>
      </c>
      <c r="O18" s="66">
        <f t="shared" si="5"/>
        <v>17</v>
      </c>
      <c r="P18" s="65">
        <f>VLOOKUP($A18,'Return Data'!$B$7:$R$2700,11,0)</f>
        <v>2.9670999999999998</v>
      </c>
      <c r="Q18" s="66">
        <f t="shared" si="7"/>
        <v>15</v>
      </c>
      <c r="R18" s="65">
        <f>VLOOKUP($A18,'Return Data'!$B$7:$R$2700,12,0)</f>
        <v>3.3361999999999998</v>
      </c>
      <c r="S18" s="66">
        <f t="shared" si="8"/>
        <v>15</v>
      </c>
      <c r="T18" s="65">
        <f>VLOOKUP($A18,'Return Data'!$B$7:$R$2700,13,0)</f>
        <v>3.6953999999999998</v>
      </c>
      <c r="U18" s="66">
        <f t="shared" si="9"/>
        <v>14</v>
      </c>
      <c r="V18" s="65"/>
      <c r="W18" s="66"/>
      <c r="X18" s="65"/>
      <c r="Y18" s="66"/>
      <c r="Z18" s="65">
        <f>VLOOKUP($A18,'Return Data'!$B$7:$R$2700,16,0)</f>
        <v>4.1616999999999997</v>
      </c>
      <c r="AA18" s="67">
        <f t="shared" si="6"/>
        <v>18</v>
      </c>
    </row>
    <row r="19" spans="1:27" x14ac:dyDescent="0.3">
      <c r="A19" s="63" t="s">
        <v>1393</v>
      </c>
      <c r="B19" s="64">
        <f>VLOOKUP($A19,'Return Data'!$B$7:$R$2700,3,0)</f>
        <v>44118</v>
      </c>
      <c r="C19" s="65">
        <f>VLOOKUP($A19,'Return Data'!$B$7:$R$2700,4,0)</f>
        <v>109.2658</v>
      </c>
      <c r="D19" s="65">
        <f>VLOOKUP($A19,'Return Data'!$B$7:$R$2700,5,0)</f>
        <v>3.0066999999999999</v>
      </c>
      <c r="E19" s="66">
        <f t="shared" si="0"/>
        <v>20</v>
      </c>
      <c r="F19" s="65">
        <f>VLOOKUP($A19,'Return Data'!$B$7:$R$2700,6,0)</f>
        <v>3.0295000000000001</v>
      </c>
      <c r="G19" s="66">
        <f t="shared" si="1"/>
        <v>17</v>
      </c>
      <c r="H19" s="65">
        <f>VLOOKUP($A19,'Return Data'!$B$7:$R$2700,7,0)</f>
        <v>3.0367999999999999</v>
      </c>
      <c r="I19" s="66">
        <f t="shared" si="2"/>
        <v>15</v>
      </c>
      <c r="J19" s="65">
        <f>VLOOKUP($A19,'Return Data'!$B$7:$R$2700,8,0)</f>
        <v>3.0482</v>
      </c>
      <c r="K19" s="66">
        <f t="shared" si="3"/>
        <v>18</v>
      </c>
      <c r="L19" s="65">
        <f>VLOOKUP($A19,'Return Data'!$B$7:$R$2700,9,0)</f>
        <v>3.0373999999999999</v>
      </c>
      <c r="M19" s="66">
        <f t="shared" si="4"/>
        <v>20</v>
      </c>
      <c r="N19" s="65">
        <f>VLOOKUP($A19,'Return Data'!$B$7:$R$2700,10,0)</f>
        <v>2.9725999999999999</v>
      </c>
      <c r="O19" s="66">
        <f t="shared" si="5"/>
        <v>22</v>
      </c>
      <c r="P19" s="65">
        <f>VLOOKUP($A19,'Return Data'!$B$7:$R$2700,11,0)</f>
        <v>2.9199000000000002</v>
      </c>
      <c r="Q19" s="66">
        <f t="shared" si="7"/>
        <v>24</v>
      </c>
      <c r="R19" s="65">
        <f>VLOOKUP($A19,'Return Data'!$B$7:$R$2700,12,0)</f>
        <v>3.2965</v>
      </c>
      <c r="S19" s="66">
        <f t="shared" si="8"/>
        <v>19</v>
      </c>
      <c r="T19" s="65">
        <f>VLOOKUP($A19,'Return Data'!$B$7:$R$2700,13,0)</f>
        <v>3.6610999999999998</v>
      </c>
      <c r="U19" s="66">
        <f t="shared" si="9"/>
        <v>18</v>
      </c>
      <c r="V19" s="65"/>
      <c r="W19" s="66"/>
      <c r="X19" s="65"/>
      <c r="Y19" s="66"/>
      <c r="Z19" s="65">
        <f>VLOOKUP($A19,'Return Data'!$B$7:$R$2700,16,0)</f>
        <v>4.7274000000000003</v>
      </c>
      <c r="AA19" s="67">
        <f t="shared" si="6"/>
        <v>8</v>
      </c>
    </row>
    <row r="20" spans="1:27" x14ac:dyDescent="0.3">
      <c r="A20" s="63" t="s">
        <v>1396</v>
      </c>
      <c r="B20" s="64">
        <f>VLOOKUP($A20,'Return Data'!$B$7:$R$2700,3,0)</f>
        <v>44118</v>
      </c>
      <c r="C20" s="65">
        <f>VLOOKUP($A20,'Return Data'!$B$7:$R$2700,4,0)</f>
        <v>1080.6463000000001</v>
      </c>
      <c r="D20" s="65">
        <f>VLOOKUP($A20,'Return Data'!$B$7:$R$2700,5,0)</f>
        <v>2.9962</v>
      </c>
      <c r="E20" s="66">
        <f t="shared" si="0"/>
        <v>22</v>
      </c>
      <c r="F20" s="65">
        <f>VLOOKUP($A20,'Return Data'!$B$7:$R$2700,6,0)</f>
        <v>2.9820000000000002</v>
      </c>
      <c r="G20" s="66">
        <f t="shared" si="1"/>
        <v>23</v>
      </c>
      <c r="H20" s="65">
        <f>VLOOKUP($A20,'Return Data'!$B$7:$R$2700,7,0)</f>
        <v>3.0116999999999998</v>
      </c>
      <c r="I20" s="66">
        <f t="shared" si="2"/>
        <v>22</v>
      </c>
      <c r="J20" s="65">
        <f>VLOOKUP($A20,'Return Data'!$B$7:$R$2700,8,0)</f>
        <v>3.0282</v>
      </c>
      <c r="K20" s="66">
        <f t="shared" si="3"/>
        <v>24</v>
      </c>
      <c r="L20" s="65">
        <f>VLOOKUP($A20,'Return Data'!$B$7:$R$2700,9,0)</f>
        <v>3.0303</v>
      </c>
      <c r="M20" s="66">
        <f t="shared" si="4"/>
        <v>22</v>
      </c>
      <c r="N20" s="65">
        <f>VLOOKUP($A20,'Return Data'!$B$7:$R$2700,10,0)</f>
        <v>2.9733000000000001</v>
      </c>
      <c r="O20" s="66">
        <f t="shared" si="5"/>
        <v>21</v>
      </c>
      <c r="P20" s="65">
        <f>VLOOKUP($A20,'Return Data'!$B$7:$R$2700,11,0)</f>
        <v>2.927</v>
      </c>
      <c r="Q20" s="66">
        <f t="shared" si="7"/>
        <v>21</v>
      </c>
      <c r="R20" s="65">
        <f>VLOOKUP($A20,'Return Data'!$B$7:$R$2700,12,0)</f>
        <v>3.2629999999999999</v>
      </c>
      <c r="S20" s="66">
        <f t="shared" si="8"/>
        <v>23</v>
      </c>
      <c r="T20" s="65">
        <f>VLOOKUP($A20,'Return Data'!$B$7:$R$2700,13,0)</f>
        <v>3.6427</v>
      </c>
      <c r="U20" s="66">
        <f t="shared" si="9"/>
        <v>20</v>
      </c>
      <c r="V20" s="65"/>
      <c r="W20" s="66"/>
      <c r="X20" s="65"/>
      <c r="Y20" s="66"/>
      <c r="Z20" s="65">
        <f>VLOOKUP($A20,'Return Data'!$B$7:$R$2700,16,0)</f>
        <v>4.5590000000000002</v>
      </c>
      <c r="AA20" s="67">
        <f t="shared" si="6"/>
        <v>11</v>
      </c>
    </row>
    <row r="21" spans="1:27" x14ac:dyDescent="0.3">
      <c r="A21" s="63" t="s">
        <v>1398</v>
      </c>
      <c r="B21" s="64">
        <f>VLOOKUP($A21,'Return Data'!$B$7:$R$2700,3,0)</f>
        <v>44118</v>
      </c>
      <c r="C21" s="65">
        <f>VLOOKUP($A21,'Return Data'!$B$7:$R$2700,4,0)</f>
        <v>1051.6077</v>
      </c>
      <c r="D21" s="65">
        <f>VLOOKUP($A21,'Return Data'!$B$7:$R$2700,5,0)</f>
        <v>2.9297</v>
      </c>
      <c r="E21" s="66">
        <f t="shared" si="0"/>
        <v>29</v>
      </c>
      <c r="F21" s="65">
        <f>VLOOKUP($A21,'Return Data'!$B$7:$R$2700,6,0)</f>
        <v>2.9197000000000002</v>
      </c>
      <c r="G21" s="66">
        <f t="shared" si="1"/>
        <v>30</v>
      </c>
      <c r="H21" s="65">
        <f>VLOOKUP($A21,'Return Data'!$B$7:$R$2700,7,0)</f>
        <v>2.9533999999999998</v>
      </c>
      <c r="I21" s="66">
        <f t="shared" si="2"/>
        <v>30</v>
      </c>
      <c r="J21" s="65">
        <f>VLOOKUP($A21,'Return Data'!$B$7:$R$2700,8,0)</f>
        <v>2.9634999999999998</v>
      </c>
      <c r="K21" s="66">
        <f t="shared" si="3"/>
        <v>30</v>
      </c>
      <c r="L21" s="65">
        <f>VLOOKUP($A21,'Return Data'!$B$7:$R$2700,9,0)</f>
        <v>2.9723000000000002</v>
      </c>
      <c r="M21" s="66">
        <f t="shared" si="4"/>
        <v>30</v>
      </c>
      <c r="N21" s="65">
        <f>VLOOKUP($A21,'Return Data'!$B$7:$R$2700,10,0)</f>
        <v>2.9306999999999999</v>
      </c>
      <c r="O21" s="66">
        <f t="shared" si="5"/>
        <v>28</v>
      </c>
      <c r="P21" s="65">
        <f>VLOOKUP($A21,'Return Data'!$B$7:$R$2700,11,0)</f>
        <v>2.887</v>
      </c>
      <c r="Q21" s="66">
        <f t="shared" si="7"/>
        <v>27</v>
      </c>
      <c r="R21" s="65">
        <f>VLOOKUP($A21,'Return Data'!$B$7:$R$2700,12,0)</f>
        <v>3.2663000000000002</v>
      </c>
      <c r="S21" s="66">
        <f t="shared" si="8"/>
        <v>22</v>
      </c>
      <c r="T21" s="65">
        <f>VLOOKUP($A21,'Return Data'!$B$7:$R$2700,13,0)</f>
        <v>3.6349999999999998</v>
      </c>
      <c r="U21" s="66">
        <f t="shared" si="9"/>
        <v>22</v>
      </c>
      <c r="V21" s="65"/>
      <c r="W21" s="66"/>
      <c r="X21" s="65"/>
      <c r="Y21" s="66"/>
      <c r="Z21" s="65">
        <f>VLOOKUP($A21,'Return Data'!$B$7:$R$2700,16,0)</f>
        <v>4.0377999999999998</v>
      </c>
      <c r="AA21" s="67">
        <f t="shared" si="6"/>
        <v>22</v>
      </c>
    </row>
    <row r="22" spans="1:27" x14ac:dyDescent="0.3">
      <c r="A22" s="63" t="s">
        <v>1400</v>
      </c>
      <c r="B22" s="64">
        <f>VLOOKUP($A22,'Return Data'!$B$7:$R$2700,3,0)</f>
        <v>44118</v>
      </c>
      <c r="C22" s="65">
        <f>VLOOKUP($A22,'Return Data'!$B$7:$R$2700,4,0)</f>
        <v>1025.8554999999999</v>
      </c>
      <c r="D22" s="65">
        <f>VLOOKUP($A22,'Return Data'!$B$7:$R$2700,5,0)</f>
        <v>3.0280999999999998</v>
      </c>
      <c r="E22" s="66">
        <f t="shared" si="0"/>
        <v>14</v>
      </c>
      <c r="F22" s="65">
        <f>VLOOKUP($A22,'Return Data'!$B$7:$R$2700,6,0)</f>
        <v>3.1804999999999999</v>
      </c>
      <c r="G22" s="66">
        <f t="shared" si="1"/>
        <v>2</v>
      </c>
      <c r="H22" s="65">
        <f>VLOOKUP($A22,'Return Data'!$B$7:$R$2700,7,0)</f>
        <v>3.1131000000000002</v>
      </c>
      <c r="I22" s="66">
        <f t="shared" si="2"/>
        <v>4</v>
      </c>
      <c r="J22" s="65">
        <f>VLOOKUP($A22,'Return Data'!$B$7:$R$2700,8,0)</f>
        <v>3.0785</v>
      </c>
      <c r="K22" s="66">
        <f t="shared" si="3"/>
        <v>11</v>
      </c>
      <c r="L22" s="65">
        <f>VLOOKUP($A22,'Return Data'!$B$7:$R$2700,9,0)</f>
        <v>3.0655000000000001</v>
      </c>
      <c r="M22" s="66">
        <f t="shared" si="4"/>
        <v>14</v>
      </c>
      <c r="N22" s="65">
        <f>VLOOKUP($A22,'Return Data'!$B$7:$R$2700,10,0)</f>
        <v>3.0009999999999999</v>
      </c>
      <c r="O22" s="66">
        <f t="shared" si="5"/>
        <v>14</v>
      </c>
      <c r="P22" s="65">
        <f>VLOOKUP($A22,'Return Data'!$B$7:$R$2700,11,0)</f>
        <v>2.9523000000000001</v>
      </c>
      <c r="Q22" s="66">
        <f t="shared" si="7"/>
        <v>18</v>
      </c>
      <c r="R22" s="65"/>
      <c r="S22" s="66"/>
      <c r="T22" s="65"/>
      <c r="U22" s="66"/>
      <c r="V22" s="65"/>
      <c r="W22" s="66"/>
      <c r="X22" s="65"/>
      <c r="Y22" s="66"/>
      <c r="Z22" s="65">
        <f>VLOOKUP($A22,'Return Data'!$B$7:$R$2700,16,0)</f>
        <v>3.3704000000000001</v>
      </c>
      <c r="AA22" s="67">
        <f t="shared" si="6"/>
        <v>30</v>
      </c>
    </row>
    <row r="23" spans="1:27" x14ac:dyDescent="0.3">
      <c r="A23" s="63" t="s">
        <v>1402</v>
      </c>
      <c r="B23" s="64">
        <f>VLOOKUP($A23,'Return Data'!$B$7:$R$2700,3,0)</f>
        <v>44118</v>
      </c>
      <c r="C23" s="65">
        <f>VLOOKUP($A23,'Return Data'!$B$7:$R$2700,4,0)</f>
        <v>1035.5636</v>
      </c>
      <c r="D23" s="65">
        <f>VLOOKUP($A23,'Return Data'!$B$7:$R$2700,5,0)</f>
        <v>2.9186000000000001</v>
      </c>
      <c r="E23" s="66">
        <f t="shared" si="0"/>
        <v>30</v>
      </c>
      <c r="F23" s="65">
        <f>VLOOKUP($A23,'Return Data'!$B$7:$R$2700,6,0)</f>
        <v>2.9238</v>
      </c>
      <c r="G23" s="66">
        <f t="shared" si="1"/>
        <v>29</v>
      </c>
      <c r="H23" s="65">
        <f>VLOOKUP($A23,'Return Data'!$B$7:$R$2700,7,0)</f>
        <v>2.9588999999999999</v>
      </c>
      <c r="I23" s="66">
        <f t="shared" si="2"/>
        <v>29</v>
      </c>
      <c r="J23" s="65">
        <f>VLOOKUP($A23,'Return Data'!$B$7:$R$2700,8,0)</f>
        <v>2.9792000000000001</v>
      </c>
      <c r="K23" s="66">
        <f t="shared" si="3"/>
        <v>29</v>
      </c>
      <c r="L23" s="65">
        <f>VLOOKUP($A23,'Return Data'!$B$7:$R$2700,9,0)</f>
        <v>2.9842</v>
      </c>
      <c r="M23" s="66">
        <f t="shared" si="4"/>
        <v>28</v>
      </c>
      <c r="N23" s="65">
        <f>VLOOKUP($A23,'Return Data'!$B$7:$R$2700,10,0)</f>
        <v>2.9275000000000002</v>
      </c>
      <c r="O23" s="66">
        <f t="shared" si="5"/>
        <v>29</v>
      </c>
      <c r="P23" s="65">
        <f>VLOOKUP($A23,'Return Data'!$B$7:$R$2700,11,0)</f>
        <v>2.9</v>
      </c>
      <c r="Q23" s="66">
        <f t="shared" si="7"/>
        <v>26</v>
      </c>
      <c r="R23" s="65">
        <f>VLOOKUP($A23,'Return Data'!$B$7:$R$2700,12,0)</f>
        <v>3.2829999999999999</v>
      </c>
      <c r="S23" s="66">
        <f t="shared" si="8"/>
        <v>21</v>
      </c>
      <c r="T23" s="65"/>
      <c r="U23" s="66"/>
      <c r="V23" s="65"/>
      <c r="W23" s="66"/>
      <c r="X23" s="65"/>
      <c r="Y23" s="66"/>
      <c r="Z23" s="65">
        <f>VLOOKUP($A23,'Return Data'!$B$7:$R$2700,16,0)</f>
        <v>3.6463000000000001</v>
      </c>
      <c r="AA23" s="67">
        <f t="shared" si="6"/>
        <v>27</v>
      </c>
    </row>
    <row r="24" spans="1:27" x14ac:dyDescent="0.3">
      <c r="A24" s="63" t="s">
        <v>1404</v>
      </c>
      <c r="B24" s="64">
        <f>VLOOKUP($A24,'Return Data'!$B$7:$R$2700,3,0)</f>
        <v>44118</v>
      </c>
      <c r="C24" s="65">
        <f>VLOOKUP($A24,'Return Data'!$B$7:$R$2700,4,0)</f>
        <v>1030.9119000000001</v>
      </c>
      <c r="D24" s="65">
        <f>VLOOKUP($A24,'Return Data'!$B$7:$R$2700,5,0)</f>
        <v>3.0026000000000002</v>
      </c>
      <c r="E24" s="66">
        <f t="shared" si="0"/>
        <v>21</v>
      </c>
      <c r="F24" s="65">
        <f>VLOOKUP($A24,'Return Data'!$B$7:$R$2700,6,0)</f>
        <v>2.9428999999999998</v>
      </c>
      <c r="G24" s="66">
        <f t="shared" si="1"/>
        <v>26</v>
      </c>
      <c r="H24" s="65">
        <f>VLOOKUP($A24,'Return Data'!$B$7:$R$2700,7,0)</f>
        <v>3.0011000000000001</v>
      </c>
      <c r="I24" s="66">
        <f t="shared" si="2"/>
        <v>25</v>
      </c>
      <c r="J24" s="65">
        <f>VLOOKUP($A24,'Return Data'!$B$7:$R$2700,8,0)</f>
        <v>3.0337000000000001</v>
      </c>
      <c r="K24" s="66">
        <f t="shared" si="3"/>
        <v>21</v>
      </c>
      <c r="L24" s="65">
        <f>VLOOKUP($A24,'Return Data'!$B$7:$R$2700,9,0)</f>
        <v>3.0508999999999999</v>
      </c>
      <c r="M24" s="66">
        <f t="shared" si="4"/>
        <v>16</v>
      </c>
      <c r="N24" s="65">
        <f>VLOOKUP($A24,'Return Data'!$B$7:$R$2700,10,0)</f>
        <v>3.0205000000000002</v>
      </c>
      <c r="O24" s="66">
        <f t="shared" si="5"/>
        <v>11</v>
      </c>
      <c r="P24" s="65">
        <f>VLOOKUP($A24,'Return Data'!$B$7:$R$2700,11,0)</f>
        <v>2.9986000000000002</v>
      </c>
      <c r="Q24" s="66">
        <f t="shared" si="7"/>
        <v>11</v>
      </c>
      <c r="R24" s="65"/>
      <c r="S24" s="66"/>
      <c r="T24" s="65"/>
      <c r="U24" s="66"/>
      <c r="V24" s="65"/>
      <c r="W24" s="66"/>
      <c r="X24" s="65"/>
      <c r="Y24" s="66"/>
      <c r="Z24" s="65">
        <f>VLOOKUP($A24,'Return Data'!$B$7:$R$2700,16,0)</f>
        <v>3.5705</v>
      </c>
      <c r="AA24" s="67">
        <f t="shared" si="6"/>
        <v>28</v>
      </c>
    </row>
    <row r="25" spans="1:27" x14ac:dyDescent="0.3">
      <c r="A25" s="63" t="s">
        <v>1406</v>
      </c>
      <c r="B25" s="64">
        <f>VLOOKUP($A25,'Return Data'!$B$7:$R$2700,3,0)</f>
        <v>44118</v>
      </c>
      <c r="C25" s="65">
        <f>VLOOKUP($A25,'Return Data'!$B$7:$R$2700,4,0)</f>
        <v>1081.7578000000001</v>
      </c>
      <c r="D25" s="65">
        <f>VLOOKUP($A25,'Return Data'!$B$7:$R$2700,5,0)</f>
        <v>3.0133999999999999</v>
      </c>
      <c r="E25" s="66">
        <f t="shared" si="0"/>
        <v>17</v>
      </c>
      <c r="F25" s="65">
        <f>VLOOKUP($A25,'Return Data'!$B$7:$R$2700,6,0)</f>
        <v>3.0160999999999998</v>
      </c>
      <c r="G25" s="66">
        <f t="shared" si="1"/>
        <v>19</v>
      </c>
      <c r="H25" s="65">
        <f>VLOOKUP($A25,'Return Data'!$B$7:$R$2700,7,0)</f>
        <v>3.0230999999999999</v>
      </c>
      <c r="I25" s="66">
        <f t="shared" si="2"/>
        <v>20</v>
      </c>
      <c r="J25" s="65">
        <f>VLOOKUP($A25,'Return Data'!$B$7:$R$2700,8,0)</f>
        <v>3.0163000000000002</v>
      </c>
      <c r="K25" s="66">
        <f t="shared" si="3"/>
        <v>25</v>
      </c>
      <c r="L25" s="65">
        <f>VLOOKUP($A25,'Return Data'!$B$7:$R$2700,9,0)</f>
        <v>3.0369000000000002</v>
      </c>
      <c r="M25" s="66">
        <f t="shared" si="4"/>
        <v>21</v>
      </c>
      <c r="N25" s="65">
        <f>VLOOKUP($A25,'Return Data'!$B$7:$R$2700,10,0)</f>
        <v>2.9725000000000001</v>
      </c>
      <c r="O25" s="66">
        <f t="shared" si="5"/>
        <v>23</v>
      </c>
      <c r="P25" s="65">
        <f>VLOOKUP($A25,'Return Data'!$B$7:$R$2700,11,0)</f>
        <v>2.9230999999999998</v>
      </c>
      <c r="Q25" s="66">
        <f t="shared" si="7"/>
        <v>23</v>
      </c>
      <c r="R25" s="65">
        <f>VLOOKUP($A25,'Return Data'!$B$7:$R$2700,12,0)</f>
        <v>3.3132000000000001</v>
      </c>
      <c r="S25" s="66">
        <f t="shared" si="8"/>
        <v>17</v>
      </c>
      <c r="T25" s="65">
        <f>VLOOKUP($A25,'Return Data'!$B$7:$R$2700,13,0)</f>
        <v>3.6998000000000002</v>
      </c>
      <c r="U25" s="66">
        <f t="shared" si="9"/>
        <v>13</v>
      </c>
      <c r="V25" s="65"/>
      <c r="W25" s="66"/>
      <c r="X25" s="65"/>
      <c r="Y25" s="66"/>
      <c r="Z25" s="65">
        <f>VLOOKUP($A25,'Return Data'!$B$7:$R$2700,16,0)</f>
        <v>4.5986000000000002</v>
      </c>
      <c r="AA25" s="67">
        <f t="shared" si="6"/>
        <v>10</v>
      </c>
    </row>
    <row r="26" spans="1:27" x14ac:dyDescent="0.3">
      <c r="A26" s="63" t="s">
        <v>1408</v>
      </c>
      <c r="B26" s="64">
        <f>VLOOKUP($A26,'Return Data'!$B$7:$R$2700,3,0)</f>
        <v>44118</v>
      </c>
      <c r="C26" s="65">
        <f>VLOOKUP($A26,'Return Data'!$B$7:$R$2700,4,0)</f>
        <v>2515.0333333333301</v>
      </c>
      <c r="D26" s="65">
        <f>VLOOKUP($A26,'Return Data'!$B$7:$R$2700,5,0)</f>
        <v>3.0068000000000001</v>
      </c>
      <c r="E26" s="66">
        <f t="shared" si="0"/>
        <v>19</v>
      </c>
      <c r="F26" s="65">
        <f>VLOOKUP($A26,'Return Data'!$B$7:$R$2700,6,0)</f>
        <v>3.0177999999999998</v>
      </c>
      <c r="G26" s="66">
        <f t="shared" si="1"/>
        <v>18</v>
      </c>
      <c r="H26" s="65">
        <f>VLOOKUP($A26,'Return Data'!$B$7:$R$2700,7,0)</f>
        <v>3.0284</v>
      </c>
      <c r="I26" s="66">
        <f t="shared" si="2"/>
        <v>17</v>
      </c>
      <c r="J26" s="65">
        <f>VLOOKUP($A26,'Return Data'!$B$7:$R$2700,8,0)</f>
        <v>3.0649000000000002</v>
      </c>
      <c r="K26" s="66">
        <f t="shared" si="3"/>
        <v>16</v>
      </c>
      <c r="L26" s="65">
        <f>VLOOKUP($A26,'Return Data'!$B$7:$R$2700,9,0)</f>
        <v>3.0430000000000001</v>
      </c>
      <c r="M26" s="66">
        <f t="shared" si="4"/>
        <v>18</v>
      </c>
      <c r="N26" s="65">
        <f>VLOOKUP($A26,'Return Data'!$B$7:$R$2700,10,0)</f>
        <v>2.9809999999999999</v>
      </c>
      <c r="O26" s="66">
        <f t="shared" si="5"/>
        <v>19</v>
      </c>
      <c r="P26" s="65">
        <f>VLOOKUP($A26,'Return Data'!$B$7:$R$2700,11,0)</f>
        <v>2.9592000000000001</v>
      </c>
      <c r="Q26" s="66">
        <f t="shared" si="7"/>
        <v>17</v>
      </c>
      <c r="R26" s="65">
        <f>VLOOKUP($A26,'Return Data'!$B$7:$R$2700,12,0)</f>
        <v>3.1516999999999999</v>
      </c>
      <c r="S26" s="66">
        <f t="shared" si="8"/>
        <v>27</v>
      </c>
      <c r="T26" s="65">
        <f>VLOOKUP($A26,'Return Data'!$B$7:$R$2700,13,0)</f>
        <v>3.4058999999999999</v>
      </c>
      <c r="U26" s="66">
        <f t="shared" si="9"/>
        <v>25</v>
      </c>
      <c r="V26" s="65">
        <f>VLOOKUP($A26,'Return Data'!$B$7:$R$2700,17,0)</f>
        <v>4.3357999999999999</v>
      </c>
      <c r="W26" s="66">
        <f t="shared" ref="W26:W36" si="10">RANK(V26,V$8:V$37,0)</f>
        <v>4</v>
      </c>
      <c r="X26" s="65">
        <f>VLOOKUP($A26,'Return Data'!$B$7:$R$2700,14,0)</f>
        <v>4.7037000000000004</v>
      </c>
      <c r="Y26" s="66">
        <f t="shared" ref="Y26:Y36" si="11">RANK(X26,X$8:X$37,0)</f>
        <v>4</v>
      </c>
      <c r="Z26" s="65">
        <f>VLOOKUP($A26,'Return Data'!$B$7:$R$2700,16,0)</f>
        <v>6.8651</v>
      </c>
      <c r="AA26" s="67">
        <f t="shared" si="6"/>
        <v>1</v>
      </c>
    </row>
    <row r="27" spans="1:27" x14ac:dyDescent="0.3">
      <c r="A27" s="63" t="s">
        <v>1410</v>
      </c>
      <c r="B27" s="64">
        <f>VLOOKUP($A27,'Return Data'!$B$7:$R$2700,3,0)</f>
        <v>44118</v>
      </c>
      <c r="C27" s="65">
        <f>VLOOKUP($A27,'Return Data'!$B$7:$R$2700,4,0)</f>
        <v>1050.3707999999999</v>
      </c>
      <c r="D27" s="65">
        <f>VLOOKUP($A27,'Return Data'!$B$7:$R$2700,5,0)</f>
        <v>2.9434999999999998</v>
      </c>
      <c r="E27" s="66">
        <f t="shared" si="0"/>
        <v>25</v>
      </c>
      <c r="F27" s="65">
        <f>VLOOKUP($A27,'Return Data'!$B$7:$R$2700,6,0)</f>
        <v>2.9300999999999999</v>
      </c>
      <c r="G27" s="66">
        <f t="shared" si="1"/>
        <v>28</v>
      </c>
      <c r="H27" s="65">
        <f>VLOOKUP($A27,'Return Data'!$B$7:$R$2700,7,0)</f>
        <v>3.0021</v>
      </c>
      <c r="I27" s="66">
        <f t="shared" si="2"/>
        <v>24</v>
      </c>
      <c r="J27" s="65">
        <f>VLOOKUP($A27,'Return Data'!$B$7:$R$2700,8,0)</f>
        <v>3.0078</v>
      </c>
      <c r="K27" s="66">
        <f t="shared" si="3"/>
        <v>27</v>
      </c>
      <c r="L27" s="65">
        <f>VLOOKUP($A27,'Return Data'!$B$7:$R$2700,9,0)</f>
        <v>3.0137999999999998</v>
      </c>
      <c r="M27" s="66">
        <f t="shared" si="4"/>
        <v>27</v>
      </c>
      <c r="N27" s="65">
        <f>VLOOKUP($A27,'Return Data'!$B$7:$R$2700,10,0)</f>
        <v>2.9472</v>
      </c>
      <c r="O27" s="66">
        <f t="shared" si="5"/>
        <v>26</v>
      </c>
      <c r="P27" s="65">
        <f>VLOOKUP($A27,'Return Data'!$B$7:$R$2700,11,0)</f>
        <v>2.8826000000000001</v>
      </c>
      <c r="Q27" s="66">
        <f t="shared" si="7"/>
        <v>28</v>
      </c>
      <c r="R27" s="65">
        <f>VLOOKUP($A27,'Return Data'!$B$7:$R$2700,12,0)</f>
        <v>3.3087</v>
      </c>
      <c r="S27" s="66">
        <f t="shared" si="8"/>
        <v>18</v>
      </c>
      <c r="T27" s="65">
        <f>VLOOKUP($A27,'Return Data'!$B$7:$R$2700,13,0)</f>
        <v>3.6934</v>
      </c>
      <c r="U27" s="66">
        <f t="shared" si="9"/>
        <v>15</v>
      </c>
      <c r="V27" s="65"/>
      <c r="W27" s="66"/>
      <c r="X27" s="65"/>
      <c r="Y27" s="66"/>
      <c r="Z27" s="65">
        <f>VLOOKUP($A27,'Return Data'!$B$7:$R$2700,16,0)</f>
        <v>3.9841000000000002</v>
      </c>
      <c r="AA27" s="67">
        <f t="shared" si="6"/>
        <v>23</v>
      </c>
    </row>
    <row r="28" spans="1:27" x14ac:dyDescent="0.3">
      <c r="A28" s="63" t="s">
        <v>1412</v>
      </c>
      <c r="B28" s="64">
        <f>VLOOKUP($A28,'Return Data'!$B$7:$R$2700,3,0)</f>
        <v>44118</v>
      </c>
      <c r="C28" s="65">
        <f>VLOOKUP($A28,'Return Data'!$B$7:$R$2700,4,0)</f>
        <v>1048.9438</v>
      </c>
      <c r="D28" s="65">
        <f>VLOOKUP($A28,'Return Data'!$B$7:$R$2700,5,0)</f>
        <v>3.0659000000000001</v>
      </c>
      <c r="E28" s="66">
        <f t="shared" si="0"/>
        <v>7</v>
      </c>
      <c r="F28" s="65">
        <f>VLOOKUP($A28,'Return Data'!$B$7:$R$2700,6,0)</f>
        <v>3.0558999999999998</v>
      </c>
      <c r="G28" s="66">
        <f t="shared" si="1"/>
        <v>9</v>
      </c>
      <c r="H28" s="65">
        <f>VLOOKUP($A28,'Return Data'!$B$7:$R$2700,7,0)</f>
        <v>3.0449999999999999</v>
      </c>
      <c r="I28" s="66">
        <f t="shared" si="2"/>
        <v>14</v>
      </c>
      <c r="J28" s="65">
        <f>VLOOKUP($A28,'Return Data'!$B$7:$R$2700,8,0)</f>
        <v>3.0676999999999999</v>
      </c>
      <c r="K28" s="66">
        <f t="shared" si="3"/>
        <v>13</v>
      </c>
      <c r="L28" s="65">
        <f>VLOOKUP($A28,'Return Data'!$B$7:$R$2700,9,0)</f>
        <v>3.0771000000000002</v>
      </c>
      <c r="M28" s="66">
        <f t="shared" si="4"/>
        <v>11</v>
      </c>
      <c r="N28" s="65">
        <f>VLOOKUP($A28,'Return Data'!$B$7:$R$2700,10,0)</f>
        <v>3.0552999999999999</v>
      </c>
      <c r="O28" s="66">
        <f t="shared" si="5"/>
        <v>8</v>
      </c>
      <c r="P28" s="65">
        <f>VLOOKUP($A28,'Return Data'!$B$7:$R$2700,11,0)</f>
        <v>2.9870000000000001</v>
      </c>
      <c r="Q28" s="66">
        <f t="shared" si="7"/>
        <v>12</v>
      </c>
      <c r="R28" s="65">
        <f>VLOOKUP($A28,'Return Data'!$B$7:$R$2700,12,0)</f>
        <v>3.3365</v>
      </c>
      <c r="S28" s="66">
        <f t="shared" si="8"/>
        <v>14</v>
      </c>
      <c r="T28" s="65">
        <f>VLOOKUP($A28,'Return Data'!$B$7:$R$2700,13,0)</f>
        <v>3.6722000000000001</v>
      </c>
      <c r="U28" s="66">
        <f t="shared" si="9"/>
        <v>17</v>
      </c>
      <c r="V28" s="65"/>
      <c r="W28" s="66"/>
      <c r="X28" s="65"/>
      <c r="Y28" s="66"/>
      <c r="Z28" s="65">
        <f>VLOOKUP($A28,'Return Data'!$B$7:$R$2700,16,0)</f>
        <v>3.9609000000000001</v>
      </c>
      <c r="AA28" s="67">
        <f t="shared" si="6"/>
        <v>24</v>
      </c>
    </row>
    <row r="29" spans="1:27" x14ac:dyDescent="0.3">
      <c r="A29" s="63" t="s">
        <v>1414</v>
      </c>
      <c r="B29" s="64">
        <f>VLOOKUP($A29,'Return Data'!$B$7:$R$2700,3,0)</f>
        <v>44118</v>
      </c>
      <c r="C29" s="65">
        <f>VLOOKUP($A29,'Return Data'!$B$7:$R$2700,4,0)</f>
        <v>1038.4722999999999</v>
      </c>
      <c r="D29" s="65">
        <f>VLOOKUP($A29,'Return Data'!$B$7:$R$2700,5,0)</f>
        <v>3.1073</v>
      </c>
      <c r="E29" s="66">
        <f t="shared" si="0"/>
        <v>3</v>
      </c>
      <c r="F29" s="65">
        <f>VLOOKUP($A29,'Return Data'!$B$7:$R$2700,6,0)</f>
        <v>3.109</v>
      </c>
      <c r="G29" s="66">
        <f t="shared" si="1"/>
        <v>4</v>
      </c>
      <c r="H29" s="65">
        <f>VLOOKUP($A29,'Return Data'!$B$7:$R$2700,7,0)</f>
        <v>3.1160000000000001</v>
      </c>
      <c r="I29" s="66">
        <f t="shared" si="2"/>
        <v>3</v>
      </c>
      <c r="J29" s="65">
        <f>VLOOKUP($A29,'Return Data'!$B$7:$R$2700,8,0)</f>
        <v>3.1196000000000002</v>
      </c>
      <c r="K29" s="66">
        <f t="shared" si="3"/>
        <v>4</v>
      </c>
      <c r="L29" s="65">
        <f>VLOOKUP($A29,'Return Data'!$B$7:$R$2700,9,0)</f>
        <v>3.1366000000000001</v>
      </c>
      <c r="M29" s="66">
        <f t="shared" si="4"/>
        <v>3</v>
      </c>
      <c r="N29" s="65">
        <f>VLOOKUP($A29,'Return Data'!$B$7:$R$2700,10,0)</f>
        <v>3.0750000000000002</v>
      </c>
      <c r="O29" s="66">
        <f t="shared" si="5"/>
        <v>3</v>
      </c>
      <c r="P29" s="65">
        <f>VLOOKUP($A29,'Return Data'!$B$7:$R$2700,11,0)</f>
        <v>3.0951</v>
      </c>
      <c r="Q29" s="66">
        <f t="shared" si="7"/>
        <v>4</v>
      </c>
      <c r="R29" s="65">
        <f>VLOOKUP($A29,'Return Data'!$B$7:$R$2700,12,0)</f>
        <v>3.5005999999999999</v>
      </c>
      <c r="S29" s="66">
        <f t="shared" si="8"/>
        <v>5</v>
      </c>
      <c r="T29" s="65"/>
      <c r="U29" s="66"/>
      <c r="V29" s="65"/>
      <c r="W29" s="66"/>
      <c r="X29" s="65"/>
      <c r="Y29" s="66"/>
      <c r="Z29" s="65">
        <f>VLOOKUP($A29,'Return Data'!$B$7:$R$2700,16,0)</f>
        <v>3.8472</v>
      </c>
      <c r="AA29" s="67">
        <f t="shared" si="6"/>
        <v>26</v>
      </c>
    </row>
    <row r="30" spans="1:27" x14ac:dyDescent="0.3">
      <c r="A30" s="63" t="s">
        <v>1416</v>
      </c>
      <c r="B30" s="64">
        <f>VLOOKUP($A30,'Return Data'!$B$7:$R$2700,3,0)</f>
        <v>44118</v>
      </c>
      <c r="C30" s="65">
        <f>VLOOKUP($A30,'Return Data'!$B$7:$R$2700,4,0)</f>
        <v>108.7715</v>
      </c>
      <c r="D30" s="65">
        <f>VLOOKUP($A30,'Return Data'!$B$7:$R$2700,5,0)</f>
        <v>3.0203000000000002</v>
      </c>
      <c r="E30" s="66">
        <f t="shared" si="0"/>
        <v>16</v>
      </c>
      <c r="F30" s="65">
        <f>VLOOKUP($A30,'Return Data'!$B$7:$R$2700,6,0)</f>
        <v>3.0432000000000001</v>
      </c>
      <c r="G30" s="66">
        <f t="shared" si="1"/>
        <v>15</v>
      </c>
      <c r="H30" s="65">
        <f>VLOOKUP($A30,'Return Data'!$B$7:$R$2700,7,0)</f>
        <v>3.0506000000000002</v>
      </c>
      <c r="I30" s="66">
        <f t="shared" si="2"/>
        <v>13</v>
      </c>
      <c r="J30" s="65">
        <f>VLOOKUP($A30,'Return Data'!$B$7:$R$2700,8,0)</f>
        <v>3.05</v>
      </c>
      <c r="K30" s="66">
        <f t="shared" si="3"/>
        <v>17</v>
      </c>
      <c r="L30" s="65">
        <f>VLOOKUP($A30,'Return Data'!$B$7:$R$2700,9,0)</f>
        <v>3.0501</v>
      </c>
      <c r="M30" s="66">
        <f t="shared" si="4"/>
        <v>17</v>
      </c>
      <c r="N30" s="65">
        <f>VLOOKUP($A30,'Return Data'!$B$7:$R$2700,10,0)</f>
        <v>2.9996</v>
      </c>
      <c r="O30" s="66">
        <f t="shared" si="5"/>
        <v>16</v>
      </c>
      <c r="P30" s="65">
        <f>VLOOKUP($A30,'Return Data'!$B$7:$R$2700,11,0)</f>
        <v>2.9988999999999999</v>
      </c>
      <c r="Q30" s="66">
        <f t="shared" si="7"/>
        <v>10</v>
      </c>
      <c r="R30" s="65">
        <f>VLOOKUP($A30,'Return Data'!$B$7:$R$2700,12,0)</f>
        <v>3.3866000000000001</v>
      </c>
      <c r="S30" s="66">
        <f t="shared" si="8"/>
        <v>9</v>
      </c>
      <c r="T30" s="65">
        <f>VLOOKUP($A30,'Return Data'!$B$7:$R$2700,13,0)</f>
        <v>3.7532999999999999</v>
      </c>
      <c r="U30" s="66">
        <f t="shared" si="9"/>
        <v>9</v>
      </c>
      <c r="V30" s="65"/>
      <c r="W30" s="66"/>
      <c r="X30" s="65"/>
      <c r="Y30" s="66"/>
      <c r="Z30" s="65">
        <f>VLOOKUP($A30,'Return Data'!$B$7:$R$2700,16,0)</f>
        <v>4.7157999999999998</v>
      </c>
      <c r="AA30" s="67">
        <f t="shared" si="6"/>
        <v>9</v>
      </c>
    </row>
    <row r="31" spans="1:27" x14ac:dyDescent="0.3">
      <c r="A31" s="63" t="s">
        <v>1418</v>
      </c>
      <c r="B31" s="64">
        <f>VLOOKUP($A31,'Return Data'!$B$7:$R$2700,3,0)</f>
        <v>44118</v>
      </c>
      <c r="C31" s="65">
        <f>VLOOKUP($A31,'Return Data'!$B$7:$R$2700,4,0)</f>
        <v>1045.9445000000001</v>
      </c>
      <c r="D31" s="65">
        <f>VLOOKUP($A31,'Return Data'!$B$7:$R$2700,5,0)</f>
        <v>3.0223</v>
      </c>
      <c r="E31" s="66">
        <f t="shared" si="0"/>
        <v>15</v>
      </c>
      <c r="F31" s="65">
        <f>VLOOKUP($A31,'Return Data'!$B$7:$R$2700,6,0)</f>
        <v>3.0589</v>
      </c>
      <c r="G31" s="66">
        <f t="shared" si="1"/>
        <v>8</v>
      </c>
      <c r="H31" s="65">
        <f>VLOOKUP($A31,'Return Data'!$B$7:$R$2700,7,0)</f>
        <v>3.0756999999999999</v>
      </c>
      <c r="I31" s="66">
        <f t="shared" si="2"/>
        <v>9</v>
      </c>
      <c r="J31" s="65">
        <f>VLOOKUP($A31,'Return Data'!$B$7:$R$2700,8,0)</f>
        <v>3.0878000000000001</v>
      </c>
      <c r="K31" s="66">
        <f t="shared" si="3"/>
        <v>10</v>
      </c>
      <c r="L31" s="65">
        <f>VLOOKUP($A31,'Return Data'!$B$7:$R$2700,9,0)</f>
        <v>3.0836999999999999</v>
      </c>
      <c r="M31" s="66">
        <f t="shared" si="4"/>
        <v>9</v>
      </c>
      <c r="N31" s="65">
        <f>VLOOKUP($A31,'Return Data'!$B$7:$R$2700,10,0)</f>
        <v>3.0261</v>
      </c>
      <c r="O31" s="66">
        <f t="shared" si="5"/>
        <v>10</v>
      </c>
      <c r="P31" s="65">
        <f>VLOOKUP($A31,'Return Data'!$B$7:$R$2700,11,0)</f>
        <v>3.0886</v>
      </c>
      <c r="Q31" s="66">
        <f t="shared" si="7"/>
        <v>6</v>
      </c>
      <c r="R31" s="65">
        <f>VLOOKUP($A31,'Return Data'!$B$7:$R$2700,12,0)</f>
        <v>3.5310000000000001</v>
      </c>
      <c r="S31" s="66">
        <f t="shared" si="8"/>
        <v>3</v>
      </c>
      <c r="T31" s="65">
        <f>VLOOKUP($A31,'Return Data'!$B$7:$R$2700,13,0)</f>
        <v>3.8746</v>
      </c>
      <c r="U31" s="66">
        <f t="shared" si="9"/>
        <v>2</v>
      </c>
      <c r="V31" s="65"/>
      <c r="W31" s="66"/>
      <c r="X31" s="65"/>
      <c r="Y31" s="66"/>
      <c r="Z31" s="65">
        <f>VLOOKUP($A31,'Return Data'!$B$7:$R$2700,16,0)</f>
        <v>4.0397999999999996</v>
      </c>
      <c r="AA31" s="67">
        <f t="shared" si="6"/>
        <v>21</v>
      </c>
    </row>
    <row r="32" spans="1:27" x14ac:dyDescent="0.3">
      <c r="A32" s="63" t="s">
        <v>1420</v>
      </c>
      <c r="B32" s="64">
        <f>VLOOKUP($A32,'Return Data'!$B$7:$R$2700,3,0)</f>
        <v>44118</v>
      </c>
      <c r="C32" s="65">
        <f>VLOOKUP($A32,'Return Data'!$B$7:$R$2700,4,0)</f>
        <v>3275.4899</v>
      </c>
      <c r="D32" s="65">
        <f>VLOOKUP($A32,'Return Data'!$B$7:$R$2700,5,0)</f>
        <v>3.0424000000000002</v>
      </c>
      <c r="E32" s="66">
        <f t="shared" si="0"/>
        <v>11</v>
      </c>
      <c r="F32" s="65">
        <f>VLOOKUP($A32,'Return Data'!$B$7:$R$2700,6,0)</f>
        <v>3.0533000000000001</v>
      </c>
      <c r="G32" s="66">
        <f t="shared" si="1"/>
        <v>10</v>
      </c>
      <c r="H32" s="65">
        <f>VLOOKUP($A32,'Return Data'!$B$7:$R$2700,7,0)</f>
        <v>3.0642999999999998</v>
      </c>
      <c r="I32" s="66">
        <f t="shared" si="2"/>
        <v>12</v>
      </c>
      <c r="J32" s="65">
        <f>VLOOKUP($A32,'Return Data'!$B$7:$R$2700,8,0)</f>
        <v>3.0674999999999999</v>
      </c>
      <c r="K32" s="66">
        <f t="shared" si="3"/>
        <v>14</v>
      </c>
      <c r="L32" s="65">
        <f>VLOOKUP($A32,'Return Data'!$B$7:$R$2700,9,0)</f>
        <v>3.0666000000000002</v>
      </c>
      <c r="M32" s="66">
        <f t="shared" si="4"/>
        <v>13</v>
      </c>
      <c r="N32" s="65">
        <f>VLOOKUP($A32,'Return Data'!$B$7:$R$2700,10,0)</f>
        <v>3.0036999999999998</v>
      </c>
      <c r="O32" s="66">
        <f t="shared" si="5"/>
        <v>13</v>
      </c>
      <c r="P32" s="65">
        <f>VLOOKUP($A32,'Return Data'!$B$7:$R$2700,11,0)</f>
        <v>2.9678</v>
      </c>
      <c r="Q32" s="66">
        <f t="shared" si="7"/>
        <v>14</v>
      </c>
      <c r="R32" s="65">
        <f>VLOOKUP($A32,'Return Data'!$B$7:$R$2700,12,0)</f>
        <v>3.3508</v>
      </c>
      <c r="S32" s="66">
        <f t="shared" si="8"/>
        <v>12</v>
      </c>
      <c r="T32" s="65">
        <f>VLOOKUP($A32,'Return Data'!$B$7:$R$2700,13,0)</f>
        <v>3.7132000000000001</v>
      </c>
      <c r="U32" s="66">
        <f t="shared" si="9"/>
        <v>11</v>
      </c>
      <c r="V32" s="65">
        <f>VLOOKUP($A32,'Return Data'!$B$7:$R$2700,17,0)</f>
        <v>4.8281999999999998</v>
      </c>
      <c r="W32" s="66">
        <f t="shared" si="10"/>
        <v>2</v>
      </c>
      <c r="X32" s="65">
        <f>VLOOKUP($A32,'Return Data'!$B$7:$R$2700,14,0)</f>
        <v>5.2312000000000003</v>
      </c>
      <c r="Y32" s="66">
        <f t="shared" si="11"/>
        <v>1</v>
      </c>
      <c r="Z32" s="65">
        <f>VLOOKUP($A32,'Return Data'!$B$7:$R$2700,16,0)</f>
        <v>6.7869000000000002</v>
      </c>
      <c r="AA32" s="67">
        <f t="shared" si="6"/>
        <v>2</v>
      </c>
    </row>
    <row r="33" spans="1:27" x14ac:dyDescent="0.3">
      <c r="A33" s="63" t="s">
        <v>1422</v>
      </c>
      <c r="B33" s="64">
        <f>VLOOKUP($A33,'Return Data'!$B$7:$R$2700,3,0)</f>
        <v>44118</v>
      </c>
      <c r="C33" s="65">
        <f>VLOOKUP($A33,'Return Data'!$B$7:$R$2700,4,0)</f>
        <v>1077.9311</v>
      </c>
      <c r="D33" s="65">
        <f>VLOOKUP($A33,'Return Data'!$B$7:$R$2700,5,0)</f>
        <v>2.9394</v>
      </c>
      <c r="E33" s="66">
        <f t="shared" si="0"/>
        <v>26</v>
      </c>
      <c r="F33" s="65">
        <f>VLOOKUP($A33,'Return Data'!$B$7:$R$2700,6,0)</f>
        <v>2.9590999999999998</v>
      </c>
      <c r="G33" s="66">
        <f t="shared" si="1"/>
        <v>24</v>
      </c>
      <c r="H33" s="65">
        <f>VLOOKUP($A33,'Return Data'!$B$7:$R$2700,7,0)</f>
        <v>3.0148999999999999</v>
      </c>
      <c r="I33" s="66">
        <f t="shared" si="2"/>
        <v>21</v>
      </c>
      <c r="J33" s="65">
        <f>VLOOKUP($A33,'Return Data'!$B$7:$R$2700,8,0)</f>
        <v>3.0661</v>
      </c>
      <c r="K33" s="66">
        <f t="shared" si="3"/>
        <v>15</v>
      </c>
      <c r="L33" s="65">
        <f>VLOOKUP($A33,'Return Data'!$B$7:$R$2700,9,0)</f>
        <v>3.0295000000000001</v>
      </c>
      <c r="M33" s="66">
        <f t="shared" si="4"/>
        <v>23</v>
      </c>
      <c r="N33" s="65">
        <f>VLOOKUP($A33,'Return Data'!$B$7:$R$2700,10,0)</f>
        <v>2.9430999999999998</v>
      </c>
      <c r="O33" s="66">
        <f t="shared" si="5"/>
        <v>27</v>
      </c>
      <c r="P33" s="65">
        <f>VLOOKUP($A33,'Return Data'!$B$7:$R$2700,11,0)</f>
        <v>2.9453999999999998</v>
      </c>
      <c r="Q33" s="66">
        <f t="shared" si="7"/>
        <v>19</v>
      </c>
      <c r="R33" s="65">
        <f>VLOOKUP($A33,'Return Data'!$B$7:$R$2700,12,0)</f>
        <v>3.3746999999999998</v>
      </c>
      <c r="S33" s="66">
        <f t="shared" si="8"/>
        <v>11</v>
      </c>
      <c r="T33" s="65">
        <f>VLOOKUP($A33,'Return Data'!$B$7:$R$2700,13,0)</f>
        <v>3.7547000000000001</v>
      </c>
      <c r="U33" s="66">
        <f t="shared" si="9"/>
        <v>8</v>
      </c>
      <c r="V33" s="65"/>
      <c r="W33" s="66"/>
      <c r="X33" s="65"/>
      <c r="Y33" s="66"/>
      <c r="Z33" s="65">
        <f>VLOOKUP($A33,'Return Data'!$B$7:$R$2700,16,0)</f>
        <v>4.8875999999999999</v>
      </c>
      <c r="AA33" s="67">
        <f t="shared" si="6"/>
        <v>5</v>
      </c>
    </row>
    <row r="34" spans="1:27" x14ac:dyDescent="0.3">
      <c r="A34" s="63" t="s">
        <v>1424</v>
      </c>
      <c r="B34" s="64">
        <f>VLOOKUP($A34,'Return Data'!$B$7:$R$2700,3,0)</f>
        <v>44118</v>
      </c>
      <c r="C34" s="65">
        <f>VLOOKUP($A34,'Return Data'!$B$7:$R$2700,4,0)</f>
        <v>1069.2335</v>
      </c>
      <c r="D34" s="65">
        <f>VLOOKUP($A34,'Return Data'!$B$7:$R$2700,5,0)</f>
        <v>3.0589</v>
      </c>
      <c r="E34" s="66">
        <f t="shared" si="0"/>
        <v>9</v>
      </c>
      <c r="F34" s="65">
        <f>VLOOKUP($A34,'Return Data'!$B$7:$R$2700,6,0)</f>
        <v>3.0605000000000002</v>
      </c>
      <c r="G34" s="66">
        <f t="shared" si="1"/>
        <v>7</v>
      </c>
      <c r="H34" s="65">
        <f>VLOOKUP($A34,'Return Data'!$B$7:$R$2700,7,0)</f>
        <v>3.0707</v>
      </c>
      <c r="I34" s="66">
        <f t="shared" si="2"/>
        <v>10</v>
      </c>
      <c r="J34" s="65">
        <f>VLOOKUP($A34,'Return Data'!$B$7:$R$2700,8,0)</f>
        <v>3.0775999999999999</v>
      </c>
      <c r="K34" s="66">
        <f t="shared" si="3"/>
        <v>12</v>
      </c>
      <c r="L34" s="65">
        <f>VLOOKUP($A34,'Return Data'!$B$7:$R$2700,9,0)</f>
        <v>3.0752000000000002</v>
      </c>
      <c r="M34" s="66">
        <f t="shared" si="4"/>
        <v>12</v>
      </c>
      <c r="N34" s="65">
        <f>VLOOKUP($A34,'Return Data'!$B$7:$R$2700,10,0)</f>
        <v>3.0118999999999998</v>
      </c>
      <c r="O34" s="66">
        <f t="shared" si="5"/>
        <v>12</v>
      </c>
      <c r="P34" s="65">
        <f>VLOOKUP($A34,'Return Data'!$B$7:$R$2700,11,0)</f>
        <v>2.9784999999999999</v>
      </c>
      <c r="Q34" s="66">
        <f t="shared" si="7"/>
        <v>13</v>
      </c>
      <c r="R34" s="65">
        <f>VLOOKUP($A34,'Return Data'!$B$7:$R$2700,12,0)</f>
        <v>3.3376999999999999</v>
      </c>
      <c r="S34" s="66">
        <f t="shared" si="8"/>
        <v>13</v>
      </c>
      <c r="T34" s="65">
        <f>VLOOKUP($A34,'Return Data'!$B$7:$R$2700,13,0)</f>
        <v>3.7075</v>
      </c>
      <c r="U34" s="66">
        <f t="shared" si="9"/>
        <v>12</v>
      </c>
      <c r="V34" s="65"/>
      <c r="W34" s="66"/>
      <c r="X34" s="65"/>
      <c r="Y34" s="66"/>
      <c r="Z34" s="65">
        <f>VLOOKUP($A34,'Return Data'!$B$7:$R$2700,16,0)</f>
        <v>4.3811999999999998</v>
      </c>
      <c r="AA34" s="67">
        <f t="shared" si="6"/>
        <v>13</v>
      </c>
    </row>
    <row r="35" spans="1:27" x14ac:dyDescent="0.3">
      <c r="A35" s="63" t="s">
        <v>1426</v>
      </c>
      <c r="B35" s="64">
        <f>VLOOKUP($A35,'Return Data'!$B$7:$R$2700,3,0)</f>
        <v>44118</v>
      </c>
      <c r="C35" s="65">
        <f>VLOOKUP($A35,'Return Data'!$B$7:$R$2700,4,0)</f>
        <v>1067.4038</v>
      </c>
      <c r="D35" s="65">
        <f>VLOOKUP($A35,'Return Data'!$B$7:$R$2700,5,0)</f>
        <v>2.9376000000000002</v>
      </c>
      <c r="E35" s="66">
        <f t="shared" si="0"/>
        <v>27</v>
      </c>
      <c r="F35" s="65">
        <f>VLOOKUP($A35,'Return Data'!$B$7:$R$2700,6,0)</f>
        <v>2.9506000000000001</v>
      </c>
      <c r="G35" s="66">
        <f t="shared" si="1"/>
        <v>25</v>
      </c>
      <c r="H35" s="65">
        <f>VLOOKUP($A35,'Return Data'!$B$7:$R$2700,7,0)</f>
        <v>2.9834999999999998</v>
      </c>
      <c r="I35" s="66">
        <f t="shared" si="2"/>
        <v>27</v>
      </c>
      <c r="J35" s="65">
        <f>VLOOKUP($A35,'Return Data'!$B$7:$R$2700,8,0)</f>
        <v>3.0291000000000001</v>
      </c>
      <c r="K35" s="66">
        <f t="shared" si="3"/>
        <v>22</v>
      </c>
      <c r="L35" s="65">
        <f>VLOOKUP($A35,'Return Data'!$B$7:$R$2700,9,0)</f>
        <v>3.0215999999999998</v>
      </c>
      <c r="M35" s="66">
        <f t="shared" si="4"/>
        <v>25</v>
      </c>
      <c r="N35" s="65">
        <f>VLOOKUP($A35,'Return Data'!$B$7:$R$2700,10,0)</f>
        <v>2.9826999999999999</v>
      </c>
      <c r="O35" s="66">
        <f t="shared" si="5"/>
        <v>18</v>
      </c>
      <c r="P35" s="65">
        <f>VLOOKUP($A35,'Return Data'!$B$7:$R$2700,11,0)</f>
        <v>2.9247999999999998</v>
      </c>
      <c r="Q35" s="66">
        <f t="shared" si="7"/>
        <v>22</v>
      </c>
      <c r="R35" s="65">
        <f>VLOOKUP($A35,'Return Data'!$B$7:$R$2700,12,0)</f>
        <v>3.2612000000000001</v>
      </c>
      <c r="S35" s="66">
        <f t="shared" si="8"/>
        <v>24</v>
      </c>
      <c r="T35" s="65">
        <f>VLOOKUP($A35,'Return Data'!$B$7:$R$2700,13,0)</f>
        <v>3.6393</v>
      </c>
      <c r="U35" s="66">
        <f t="shared" si="9"/>
        <v>21</v>
      </c>
      <c r="V35" s="65"/>
      <c r="W35" s="66"/>
      <c r="X35" s="65"/>
      <c r="Y35" s="66"/>
      <c r="Z35" s="65">
        <f>VLOOKUP($A35,'Return Data'!$B$7:$R$2700,16,0)</f>
        <v>4.2777000000000003</v>
      </c>
      <c r="AA35" s="67">
        <f t="shared" si="6"/>
        <v>16</v>
      </c>
    </row>
    <row r="36" spans="1:27" x14ac:dyDescent="0.3">
      <c r="A36" s="63" t="s">
        <v>1428</v>
      </c>
      <c r="B36" s="64">
        <f>VLOOKUP($A36,'Return Data'!$B$7:$R$2700,3,0)</f>
        <v>44118</v>
      </c>
      <c r="C36" s="65">
        <f>VLOOKUP($A36,'Return Data'!$B$7:$R$2700,4,0)</f>
        <v>2756.3598999999999</v>
      </c>
      <c r="D36" s="65">
        <f>VLOOKUP($A36,'Return Data'!$B$7:$R$2700,5,0)</f>
        <v>3.0605000000000002</v>
      </c>
      <c r="E36" s="66">
        <f t="shared" si="0"/>
        <v>8</v>
      </c>
      <c r="F36" s="65">
        <f>VLOOKUP($A36,'Return Data'!$B$7:$R$2700,6,0)</f>
        <v>3.0495000000000001</v>
      </c>
      <c r="G36" s="66">
        <f t="shared" si="1"/>
        <v>11</v>
      </c>
      <c r="H36" s="65">
        <f>VLOOKUP($A36,'Return Data'!$B$7:$R$2700,7,0)</f>
        <v>3.0838000000000001</v>
      </c>
      <c r="I36" s="66">
        <f t="shared" si="2"/>
        <v>8</v>
      </c>
      <c r="J36" s="65">
        <f>VLOOKUP($A36,'Return Data'!$B$7:$R$2700,8,0)</f>
        <v>3.0960000000000001</v>
      </c>
      <c r="K36" s="66">
        <f t="shared" si="3"/>
        <v>8</v>
      </c>
      <c r="L36" s="65">
        <f>VLOOKUP($A36,'Return Data'!$B$7:$R$2700,9,0)</f>
        <v>3.1048</v>
      </c>
      <c r="M36" s="66">
        <f t="shared" si="4"/>
        <v>7</v>
      </c>
      <c r="N36" s="65">
        <f>VLOOKUP($A36,'Return Data'!$B$7:$R$2700,10,0)</f>
        <v>3.0589</v>
      </c>
      <c r="O36" s="66">
        <f t="shared" si="5"/>
        <v>6</v>
      </c>
      <c r="P36" s="65">
        <f>VLOOKUP($A36,'Return Data'!$B$7:$R$2700,11,0)</f>
        <v>3.0329000000000002</v>
      </c>
      <c r="Q36" s="66">
        <f t="shared" si="7"/>
        <v>8</v>
      </c>
      <c r="R36" s="65">
        <f>VLOOKUP($A36,'Return Data'!$B$7:$R$2700,12,0)</f>
        <v>3.4098000000000002</v>
      </c>
      <c r="S36" s="66">
        <f t="shared" si="8"/>
        <v>8</v>
      </c>
      <c r="T36" s="65">
        <f>VLOOKUP($A36,'Return Data'!$B$7:$R$2700,13,0)</f>
        <v>3.7686999999999999</v>
      </c>
      <c r="U36" s="66">
        <f t="shared" si="9"/>
        <v>7</v>
      </c>
      <c r="V36" s="65">
        <f>VLOOKUP($A36,'Return Data'!$B$7:$R$2700,17,0)</f>
        <v>4.8634000000000004</v>
      </c>
      <c r="W36" s="66">
        <f t="shared" si="10"/>
        <v>1</v>
      </c>
      <c r="X36" s="65">
        <f>VLOOKUP($A36,'Return Data'!$B$7:$R$2700,14,0)</f>
        <v>4.9200999999999997</v>
      </c>
      <c r="Y36" s="66">
        <f t="shared" si="11"/>
        <v>3</v>
      </c>
      <c r="Z36" s="65">
        <f>VLOOKUP($A36,'Return Data'!$B$7:$R$2700,16,0)</f>
        <v>6.1981000000000002</v>
      </c>
      <c r="AA36" s="67">
        <f t="shared" si="6"/>
        <v>3</v>
      </c>
    </row>
    <row r="37" spans="1:27" x14ac:dyDescent="0.3">
      <c r="A37" s="63" t="s">
        <v>1430</v>
      </c>
      <c r="B37" s="64">
        <f>VLOOKUP($A37,'Return Data'!$B$7:$R$2700,3,0)</f>
        <v>44118</v>
      </c>
      <c r="C37" s="65">
        <f>VLOOKUP($A37,'Return Data'!$B$7:$R$2700,4,0)</f>
        <v>1044.4930999999999</v>
      </c>
      <c r="D37" s="65">
        <f>VLOOKUP($A37,'Return Data'!$B$7:$R$2700,5,0)</f>
        <v>2.9321000000000002</v>
      </c>
      <c r="E37" s="66">
        <f t="shared" si="0"/>
        <v>28</v>
      </c>
      <c r="F37" s="65">
        <f>VLOOKUP($A37,'Return Data'!$B$7:$R$2700,6,0)</f>
        <v>2.9314</v>
      </c>
      <c r="G37" s="66">
        <f t="shared" si="1"/>
        <v>27</v>
      </c>
      <c r="H37" s="65">
        <f>VLOOKUP($A37,'Return Data'!$B$7:$R$2700,7,0)</f>
        <v>2.9620000000000002</v>
      </c>
      <c r="I37" s="66">
        <f t="shared" si="2"/>
        <v>28</v>
      </c>
      <c r="J37" s="65">
        <f>VLOOKUP($A37,'Return Data'!$B$7:$R$2700,8,0)</f>
        <v>2.9860000000000002</v>
      </c>
      <c r="K37" s="66">
        <f t="shared" si="3"/>
        <v>28</v>
      </c>
      <c r="L37" s="65">
        <f>VLOOKUP($A37,'Return Data'!$B$7:$R$2700,9,0)</f>
        <v>2.9805000000000001</v>
      </c>
      <c r="M37" s="66">
        <f t="shared" si="4"/>
        <v>29</v>
      </c>
      <c r="N37" s="65">
        <f>VLOOKUP($A37,'Return Data'!$B$7:$R$2700,10,0)</f>
        <v>2.9264000000000001</v>
      </c>
      <c r="O37" s="66">
        <f t="shared" si="5"/>
        <v>30</v>
      </c>
      <c r="P37" s="65">
        <f>VLOOKUP($A37,'Return Data'!$B$7:$R$2700,11,0)</f>
        <v>2.8357000000000001</v>
      </c>
      <c r="Q37" s="66">
        <f t="shared" si="7"/>
        <v>30</v>
      </c>
      <c r="R37" s="65">
        <f>VLOOKUP($A37,'Return Data'!$B$7:$R$2700,12,0)</f>
        <v>3.2387000000000001</v>
      </c>
      <c r="S37" s="66">
        <f t="shared" si="8"/>
        <v>25</v>
      </c>
      <c r="T37" s="65">
        <f>VLOOKUP($A37,'Return Data'!$B$7:$R$2700,13,0)</f>
        <v>3.6194999999999999</v>
      </c>
      <c r="U37" s="66">
        <f t="shared" si="9"/>
        <v>23</v>
      </c>
      <c r="V37" s="65"/>
      <c r="W37" s="66"/>
      <c r="X37" s="65"/>
      <c r="Y37" s="66"/>
      <c r="Z37" s="65">
        <f>VLOOKUP($A37,'Return Data'!$B$7:$R$2700,16,0)</f>
        <v>3.8744000000000001</v>
      </c>
      <c r="AA37" s="67">
        <f t="shared" si="6"/>
        <v>25</v>
      </c>
    </row>
    <row r="38" spans="1:27" x14ac:dyDescent="0.3">
      <c r="A38" s="69"/>
      <c r="B38" s="70"/>
      <c r="C38" s="70"/>
      <c r="D38" s="71"/>
      <c r="E38" s="70"/>
      <c r="F38" s="71"/>
      <c r="G38" s="70"/>
      <c r="H38" s="71"/>
      <c r="I38" s="70"/>
      <c r="J38" s="71"/>
      <c r="K38" s="70"/>
      <c r="L38" s="71"/>
      <c r="M38" s="70"/>
      <c r="N38" s="71"/>
      <c r="O38" s="70"/>
      <c r="P38" s="71"/>
      <c r="Q38" s="70"/>
      <c r="R38" s="71"/>
      <c r="S38" s="70"/>
      <c r="T38" s="71"/>
      <c r="U38" s="70"/>
      <c r="V38" s="71"/>
      <c r="W38" s="70"/>
      <c r="X38" s="71"/>
      <c r="Y38" s="70"/>
      <c r="Z38" s="71"/>
      <c r="AA38" s="72"/>
    </row>
    <row r="39" spans="1:27" x14ac:dyDescent="0.3">
      <c r="A39" s="73" t="s">
        <v>27</v>
      </c>
      <c r="B39" s="74"/>
      <c r="C39" s="74"/>
      <c r="D39" s="75">
        <f>AVERAGE(D8:D37)</f>
        <v>3.0892966666666672</v>
      </c>
      <c r="E39" s="74"/>
      <c r="F39" s="75">
        <f>AVERAGE(F8:F37)</f>
        <v>3.0510799999999998</v>
      </c>
      <c r="G39" s="74"/>
      <c r="H39" s="75">
        <f>AVERAGE(H8:H37)</f>
        <v>3.0545866666666668</v>
      </c>
      <c r="I39" s="74"/>
      <c r="J39" s="75">
        <f>AVERAGE(J8:J37)</f>
        <v>3.0677333333333343</v>
      </c>
      <c r="K39" s="74"/>
      <c r="L39" s="75">
        <f>AVERAGE(L8:L37)</f>
        <v>3.0659633333333334</v>
      </c>
      <c r="M39" s="74"/>
      <c r="N39" s="75">
        <f>AVERAGE(N8:N37)</f>
        <v>3.0076633333333334</v>
      </c>
      <c r="O39" s="74"/>
      <c r="P39" s="75">
        <f>AVERAGE(P8:P37)</f>
        <v>2.9847566666666672</v>
      </c>
      <c r="Q39" s="74"/>
      <c r="R39" s="75">
        <f>AVERAGE(R8:R37)</f>
        <v>3.3576222222222225</v>
      </c>
      <c r="S39" s="74"/>
      <c r="T39" s="75">
        <f>AVERAGE(T8:T37)</f>
        <v>3.714</v>
      </c>
      <c r="U39" s="74"/>
      <c r="V39" s="75">
        <f>AVERAGE(V8:V37)</f>
        <v>4.6974750000000007</v>
      </c>
      <c r="W39" s="74"/>
      <c r="X39" s="75">
        <f>AVERAGE(X8:X37)</f>
        <v>5.0082000000000004</v>
      </c>
      <c r="Y39" s="74"/>
      <c r="Z39" s="75">
        <f>AVERAGE(Z8:Z37)</f>
        <v>4.5086199999999996</v>
      </c>
      <c r="AA39" s="76"/>
    </row>
    <row r="40" spans="1:27" x14ac:dyDescent="0.3">
      <c r="A40" s="73" t="s">
        <v>28</v>
      </c>
      <c r="B40" s="74"/>
      <c r="C40" s="74"/>
      <c r="D40" s="75">
        <f>MIN(D8:D37)</f>
        <v>2.9186000000000001</v>
      </c>
      <c r="E40" s="74"/>
      <c r="F40" s="75">
        <f>MIN(F8:F37)</f>
        <v>2.9197000000000002</v>
      </c>
      <c r="G40" s="74"/>
      <c r="H40" s="75">
        <f>MIN(H8:H37)</f>
        <v>2.9533999999999998</v>
      </c>
      <c r="I40" s="74"/>
      <c r="J40" s="75">
        <f>MIN(J8:J37)</f>
        <v>2.9634999999999998</v>
      </c>
      <c r="K40" s="74"/>
      <c r="L40" s="75">
        <f>MIN(L8:L37)</f>
        <v>2.9723000000000002</v>
      </c>
      <c r="M40" s="74"/>
      <c r="N40" s="75">
        <f>MIN(N8:N37)</f>
        <v>2.9264000000000001</v>
      </c>
      <c r="O40" s="74"/>
      <c r="P40" s="75">
        <f>MIN(P8:P37)</f>
        <v>2.8357000000000001</v>
      </c>
      <c r="Q40" s="74"/>
      <c r="R40" s="75">
        <f>MIN(R8:R37)</f>
        <v>3.1516999999999999</v>
      </c>
      <c r="S40" s="74"/>
      <c r="T40" s="75">
        <f>MIN(T8:T37)</f>
        <v>3.4058999999999999</v>
      </c>
      <c r="U40" s="74"/>
      <c r="V40" s="75">
        <f>MIN(V8:V37)</f>
        <v>4.3357999999999999</v>
      </c>
      <c r="W40" s="74"/>
      <c r="X40" s="75">
        <f>MIN(X8:X37)</f>
        <v>4.7037000000000004</v>
      </c>
      <c r="Y40" s="74"/>
      <c r="Z40" s="75">
        <f>MIN(Z8:Z37)</f>
        <v>3.3704000000000001</v>
      </c>
      <c r="AA40" s="76"/>
    </row>
    <row r="41" spans="1:27" ht="15" thickBot="1" x14ac:dyDescent="0.35">
      <c r="A41" s="77" t="s">
        <v>29</v>
      </c>
      <c r="B41" s="78"/>
      <c r="C41" s="78"/>
      <c r="D41" s="79">
        <f>MAX(D8:D37)</f>
        <v>5.2575000000000003</v>
      </c>
      <c r="E41" s="78"/>
      <c r="F41" s="79">
        <f>MAX(F8:F37)</f>
        <v>3.8607999999999998</v>
      </c>
      <c r="G41" s="78"/>
      <c r="H41" s="79">
        <f>MAX(H8:H37)</f>
        <v>3.4685999999999999</v>
      </c>
      <c r="I41" s="78"/>
      <c r="J41" s="79">
        <f>MAX(J8:J37)</f>
        <v>3.3489</v>
      </c>
      <c r="K41" s="78"/>
      <c r="L41" s="79">
        <f>MAX(L8:L37)</f>
        <v>3.2755999999999998</v>
      </c>
      <c r="M41" s="78"/>
      <c r="N41" s="79">
        <f>MAX(N8:N37)</f>
        <v>3.1541999999999999</v>
      </c>
      <c r="O41" s="78"/>
      <c r="P41" s="79">
        <f>MAX(P8:P37)</f>
        <v>3.2237</v>
      </c>
      <c r="Q41" s="78"/>
      <c r="R41" s="79">
        <f>MAX(R8:R37)</f>
        <v>3.6036000000000001</v>
      </c>
      <c r="S41" s="78"/>
      <c r="T41" s="79">
        <f>MAX(T8:T37)</f>
        <v>3.9504999999999999</v>
      </c>
      <c r="U41" s="78"/>
      <c r="V41" s="79">
        <f>MAX(V8:V37)</f>
        <v>4.8634000000000004</v>
      </c>
      <c r="W41" s="78"/>
      <c r="X41" s="79">
        <f>MAX(X8:X37)</f>
        <v>5.2312000000000003</v>
      </c>
      <c r="Y41" s="78"/>
      <c r="Z41" s="79">
        <f>MAX(Z8:Z37)</f>
        <v>6.8651</v>
      </c>
      <c r="AA41" s="80"/>
    </row>
    <row r="42" spans="1:27" x14ac:dyDescent="0.3">
      <c r="A42" s="112" t="s">
        <v>434</v>
      </c>
    </row>
    <row r="43" spans="1:27" x14ac:dyDescent="0.3">
      <c r="A43" s="14" t="s">
        <v>340</v>
      </c>
    </row>
  </sheetData>
  <sheetProtection algorithmName="SHA-512" hashValue="IK9rCekwax0R3wupFLZhS9T3Ic2uhY1hluwNLntSmazmLdIAHMF9omOkS0L8Z7KW5TqFGi8rnXT9FyKFIlICgQ==" saltValue="U/Ax0O7iOgPfY1ZV0nnbVw=="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BC34C2C1-6391-4C20-89D8-6CC7262B96B2}"/>
  </hyperlinks>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7C91DB-A86C-43FD-AF26-F4D020526DA3}">
  <sheetPr codeName="Sheet61"/>
  <dimension ref="A1:AA4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6.10937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48" t="s">
        <v>347</v>
      </c>
    </row>
    <row r="3" spans="1:27" ht="15" customHeight="1" thickBot="1" x14ac:dyDescent="0.35">
      <c r="A3" s="149"/>
    </row>
    <row r="4" spans="1:27" ht="15" thickBot="1" x14ac:dyDescent="0.35"/>
    <row r="5" spans="1:27" s="4" customFormat="1" x14ac:dyDescent="0.3">
      <c r="A5" s="29" t="s">
        <v>1677</v>
      </c>
      <c r="B5" s="146" t="s">
        <v>8</v>
      </c>
      <c r="C5" s="146" t="s">
        <v>9</v>
      </c>
      <c r="D5" s="152" t="s">
        <v>115</v>
      </c>
      <c r="E5" s="152"/>
      <c r="F5" s="152" t="s">
        <v>116</v>
      </c>
      <c r="G5" s="152"/>
      <c r="H5" s="152" t="s">
        <v>117</v>
      </c>
      <c r="I5" s="152"/>
      <c r="J5" s="152" t="s">
        <v>47</v>
      </c>
      <c r="K5" s="152"/>
      <c r="L5" s="152" t="s">
        <v>48</v>
      </c>
      <c r="M5" s="152"/>
      <c r="N5" s="152" t="s">
        <v>1</v>
      </c>
      <c r="O5" s="152"/>
      <c r="P5" s="152" t="s">
        <v>2</v>
      </c>
      <c r="Q5" s="152"/>
      <c r="R5" s="152" t="s">
        <v>3</v>
      </c>
      <c r="S5" s="152"/>
      <c r="T5" s="152" t="s">
        <v>4</v>
      </c>
      <c r="U5" s="152"/>
      <c r="V5" s="152" t="s">
        <v>382</v>
      </c>
      <c r="W5" s="152"/>
      <c r="X5" s="152" t="s">
        <v>5</v>
      </c>
      <c r="Y5" s="152"/>
      <c r="Z5" s="152" t="s">
        <v>46</v>
      </c>
      <c r="AA5" s="155"/>
    </row>
    <row r="6" spans="1:27" s="4" customFormat="1" x14ac:dyDescent="0.3">
      <c r="A6" s="17" t="s">
        <v>7</v>
      </c>
      <c r="B6" s="147"/>
      <c r="C6" s="147"/>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1044</v>
      </c>
      <c r="B8" s="64">
        <f>VLOOKUP($A8,'Return Data'!$B$7:$R$2700,3,0)</f>
        <v>44118</v>
      </c>
      <c r="C8" s="65">
        <f>VLOOKUP($A8,'Return Data'!$B$7:$R$2700,4,0)</f>
        <v>540.86900000000003</v>
      </c>
      <c r="D8" s="65">
        <f>VLOOKUP($A8,'Return Data'!$B$7:$R$2700,5,0)</f>
        <v>12.968299999999999</v>
      </c>
      <c r="E8" s="66">
        <f t="shared" ref="E8:E34" si="0">RANK(D8,D$8:D$34,0)</f>
        <v>4</v>
      </c>
      <c r="F8" s="65">
        <f>VLOOKUP($A8,'Return Data'!$B$7:$R$2700,6,0)</f>
        <v>10.067600000000001</v>
      </c>
      <c r="G8" s="66">
        <f t="shared" ref="G8:G34" si="1">RANK(F8,F$8:F$34,0)</f>
        <v>4</v>
      </c>
      <c r="H8" s="65">
        <f>VLOOKUP($A8,'Return Data'!$B$7:$R$2700,7,0)</f>
        <v>15.1768</v>
      </c>
      <c r="I8" s="66">
        <f t="shared" ref="I8:I34" si="2">RANK(H8,H$8:H$34,0)</f>
        <v>4</v>
      </c>
      <c r="J8" s="65">
        <f>VLOOKUP($A8,'Return Data'!$B$7:$R$2700,8,0)</f>
        <v>12.6439</v>
      </c>
      <c r="K8" s="66">
        <f t="shared" ref="K8:K34" si="3">RANK(J8,J$8:J$34,0)</f>
        <v>3</v>
      </c>
      <c r="L8" s="65">
        <f>VLOOKUP($A8,'Return Data'!$B$7:$R$2700,9,0)</f>
        <v>9.3597000000000001</v>
      </c>
      <c r="M8" s="66">
        <f t="shared" ref="M8:M34" si="4">RANK(L8,L$8:L$34,0)</f>
        <v>5</v>
      </c>
      <c r="N8" s="65">
        <f>VLOOKUP($A8,'Return Data'!$B$7:$R$2700,10,0)</f>
        <v>6.8837999999999999</v>
      </c>
      <c r="O8" s="66">
        <f t="shared" ref="O8:O34" si="5">RANK(N8,N$8:N$34,0)</f>
        <v>4</v>
      </c>
      <c r="P8" s="65">
        <f>VLOOKUP($A8,'Return Data'!$B$7:$R$2700,11,0)</f>
        <v>10.822900000000001</v>
      </c>
      <c r="Q8" s="66">
        <f t="shared" ref="Q8:Q34" si="6">RANK(P8,P$8:P$34,0)</f>
        <v>6</v>
      </c>
      <c r="R8" s="65">
        <f>VLOOKUP($A8,'Return Data'!$B$7:$R$2700,12,0)</f>
        <v>9.2817000000000007</v>
      </c>
      <c r="S8" s="66">
        <f t="shared" ref="S8:S34" si="7">RANK(R8,R$8:R$34,0)</f>
        <v>3</v>
      </c>
      <c r="T8" s="65">
        <f>VLOOKUP($A8,'Return Data'!$B$7:$R$2700,13,0)</f>
        <v>8.9146999999999998</v>
      </c>
      <c r="U8" s="66">
        <f t="shared" ref="U8:U34" si="8">RANK(T8,T$8:T$34,0)</f>
        <v>3</v>
      </c>
      <c r="V8" s="65">
        <f>VLOOKUP($A8,'Return Data'!$B$7:$R$2700,17,0)</f>
        <v>9.3163999999999998</v>
      </c>
      <c r="W8" s="66">
        <f t="shared" ref="W8:W32" si="9">RANK(V8,V$8:V$34,0)</f>
        <v>2</v>
      </c>
      <c r="X8" s="65">
        <f>VLOOKUP($A8,'Return Data'!$B$7:$R$2700,14,0)</f>
        <v>8.5303000000000004</v>
      </c>
      <c r="Y8" s="66">
        <f t="shared" ref="Y8:Y32" si="10">RANK(X8,X$8:X$34,0)</f>
        <v>2</v>
      </c>
      <c r="Z8" s="65">
        <f>VLOOKUP($A8,'Return Data'!$B$7:$R$2700,16,0)</f>
        <v>8.9473000000000003</v>
      </c>
      <c r="AA8" s="67">
        <f t="shared" ref="AA8:AA34" si="11">RANK(Z8,Z$8:Z$34,0)</f>
        <v>2</v>
      </c>
    </row>
    <row r="9" spans="1:27" x14ac:dyDescent="0.3">
      <c r="A9" s="63" t="s">
        <v>1045</v>
      </c>
      <c r="B9" s="64">
        <f>VLOOKUP($A9,'Return Data'!$B$7:$R$2700,3,0)</f>
        <v>44118</v>
      </c>
      <c r="C9" s="65">
        <f>VLOOKUP($A9,'Return Data'!$B$7:$R$2700,4,0)</f>
        <v>2434.5898000000002</v>
      </c>
      <c r="D9" s="65">
        <f>VLOOKUP($A9,'Return Data'!$B$7:$R$2700,5,0)</f>
        <v>5.9603999999999999</v>
      </c>
      <c r="E9" s="66">
        <f t="shared" si="0"/>
        <v>18</v>
      </c>
      <c r="F9" s="65">
        <f>VLOOKUP($A9,'Return Data'!$B$7:$R$2700,6,0)</f>
        <v>6.7596999999999996</v>
      </c>
      <c r="G9" s="66">
        <f t="shared" si="1"/>
        <v>16</v>
      </c>
      <c r="H9" s="65">
        <f>VLOOKUP($A9,'Return Data'!$B$7:$R$2700,7,0)</f>
        <v>10.6157</v>
      </c>
      <c r="I9" s="66">
        <f t="shared" si="2"/>
        <v>16</v>
      </c>
      <c r="J9" s="65">
        <f>VLOOKUP($A9,'Return Data'!$B$7:$R$2700,8,0)</f>
        <v>9.8552</v>
      </c>
      <c r="K9" s="66">
        <f t="shared" si="3"/>
        <v>15</v>
      </c>
      <c r="L9" s="65">
        <f>VLOOKUP($A9,'Return Data'!$B$7:$R$2700,9,0)</f>
        <v>7.8385999999999996</v>
      </c>
      <c r="M9" s="66">
        <f t="shared" si="4"/>
        <v>14</v>
      </c>
      <c r="N9" s="65">
        <f>VLOOKUP($A9,'Return Data'!$B$7:$R$2700,10,0)</f>
        <v>5.3224</v>
      </c>
      <c r="O9" s="66">
        <f t="shared" si="5"/>
        <v>14</v>
      </c>
      <c r="P9" s="65">
        <f>VLOOKUP($A9,'Return Data'!$B$7:$R$2700,11,0)</f>
        <v>9.6134000000000004</v>
      </c>
      <c r="Q9" s="66">
        <f t="shared" si="6"/>
        <v>10</v>
      </c>
      <c r="R9" s="65">
        <f>VLOOKUP($A9,'Return Data'!$B$7:$R$2700,12,0)</f>
        <v>8.2721999999999998</v>
      </c>
      <c r="S9" s="66">
        <f t="shared" si="7"/>
        <v>10</v>
      </c>
      <c r="T9" s="65">
        <f>VLOOKUP($A9,'Return Data'!$B$7:$R$2700,13,0)</f>
        <v>8.1007999999999996</v>
      </c>
      <c r="U9" s="66">
        <f t="shared" si="8"/>
        <v>10</v>
      </c>
      <c r="V9" s="65">
        <f>VLOOKUP($A9,'Return Data'!$B$7:$R$2700,17,0)</f>
        <v>8.8595000000000006</v>
      </c>
      <c r="W9" s="66">
        <f t="shared" si="9"/>
        <v>6</v>
      </c>
      <c r="X9" s="65">
        <f>VLOOKUP($A9,'Return Data'!$B$7:$R$2700,14,0)</f>
        <v>8.2471999999999994</v>
      </c>
      <c r="Y9" s="66">
        <f t="shared" si="10"/>
        <v>3</v>
      </c>
      <c r="Z9" s="65">
        <f>VLOOKUP($A9,'Return Data'!$B$7:$R$2700,16,0)</f>
        <v>8.6288999999999998</v>
      </c>
      <c r="AA9" s="67">
        <f t="shared" si="11"/>
        <v>4</v>
      </c>
    </row>
    <row r="10" spans="1:27" x14ac:dyDescent="0.3">
      <c r="A10" s="63" t="s">
        <v>1048</v>
      </c>
      <c r="B10" s="64">
        <f>VLOOKUP($A10,'Return Data'!$B$7:$R$2700,3,0)</f>
        <v>44118</v>
      </c>
      <c r="C10" s="65">
        <f>VLOOKUP($A10,'Return Data'!$B$7:$R$2700,4,0)</f>
        <v>1516.8471</v>
      </c>
      <c r="D10" s="65">
        <f>VLOOKUP($A10,'Return Data'!$B$7:$R$2700,5,0)</f>
        <v>6.4260000000000002</v>
      </c>
      <c r="E10" s="66">
        <f t="shared" si="0"/>
        <v>17</v>
      </c>
      <c r="F10" s="65">
        <f>VLOOKUP($A10,'Return Data'!$B$7:$R$2700,6,0)</f>
        <v>6.8220000000000001</v>
      </c>
      <c r="G10" s="66">
        <f t="shared" si="1"/>
        <v>15</v>
      </c>
      <c r="H10" s="65">
        <f>VLOOKUP($A10,'Return Data'!$B$7:$R$2700,7,0)</f>
        <v>8.8651</v>
      </c>
      <c r="I10" s="66">
        <f t="shared" si="2"/>
        <v>21</v>
      </c>
      <c r="J10" s="65">
        <f>VLOOKUP($A10,'Return Data'!$B$7:$R$2700,8,0)</f>
        <v>8.1598000000000006</v>
      </c>
      <c r="K10" s="66">
        <f t="shared" si="3"/>
        <v>21</v>
      </c>
      <c r="L10" s="65">
        <f>VLOOKUP($A10,'Return Data'!$B$7:$R$2700,9,0)</f>
        <v>9.5318000000000005</v>
      </c>
      <c r="M10" s="66">
        <f t="shared" si="4"/>
        <v>4</v>
      </c>
      <c r="N10" s="65">
        <f>VLOOKUP($A10,'Return Data'!$B$7:$R$2700,10,0)</f>
        <v>110.33029999999999</v>
      </c>
      <c r="O10" s="66">
        <f t="shared" si="5"/>
        <v>1</v>
      </c>
      <c r="P10" s="65">
        <f>VLOOKUP($A10,'Return Data'!$B$7:$R$2700,11,0)</f>
        <v>41.232599999999998</v>
      </c>
      <c r="Q10" s="66">
        <f t="shared" si="6"/>
        <v>2</v>
      </c>
      <c r="R10" s="65">
        <f>VLOOKUP($A10,'Return Data'!$B$7:$R$2700,12,0)</f>
        <v>-18.395099999999999</v>
      </c>
      <c r="S10" s="66">
        <f t="shared" si="7"/>
        <v>26</v>
      </c>
      <c r="T10" s="65">
        <f>VLOOKUP($A10,'Return Data'!$B$7:$R$2700,13,0)</f>
        <v>-15.226100000000001</v>
      </c>
      <c r="U10" s="66">
        <f t="shared" si="8"/>
        <v>26</v>
      </c>
      <c r="V10" s="65">
        <f>VLOOKUP($A10,'Return Data'!$B$7:$R$2700,17,0)</f>
        <v>-15.646699999999999</v>
      </c>
      <c r="W10" s="66">
        <f t="shared" si="9"/>
        <v>26</v>
      </c>
      <c r="X10" s="65">
        <f>VLOOKUP($A10,'Return Data'!$B$7:$R$2700,14,0)</f>
        <v>-8.8324999999999996</v>
      </c>
      <c r="Y10" s="66">
        <f t="shared" si="10"/>
        <v>26</v>
      </c>
      <c r="Z10" s="65">
        <f>VLOOKUP($A10,'Return Data'!$B$7:$R$2700,16,0)</f>
        <v>1.9623999999999999</v>
      </c>
      <c r="AA10" s="67">
        <f t="shared" si="11"/>
        <v>26</v>
      </c>
    </row>
    <row r="11" spans="1:27" x14ac:dyDescent="0.3">
      <c r="A11" s="63" t="s">
        <v>1052</v>
      </c>
      <c r="B11" s="64">
        <f>VLOOKUP($A11,'Return Data'!$B$7:$R$2700,3,0)</f>
        <v>44118</v>
      </c>
      <c r="C11" s="65">
        <f>VLOOKUP($A11,'Return Data'!$B$7:$R$2700,4,0)</f>
        <v>32.9619</v>
      </c>
      <c r="D11" s="65">
        <f>VLOOKUP($A11,'Return Data'!$B$7:$R$2700,5,0)</f>
        <v>-17.045100000000001</v>
      </c>
      <c r="E11" s="66">
        <f t="shared" si="0"/>
        <v>27</v>
      </c>
      <c r="F11" s="65">
        <f>VLOOKUP($A11,'Return Data'!$B$7:$R$2700,6,0)</f>
        <v>5.8735999999999997</v>
      </c>
      <c r="G11" s="66">
        <f t="shared" si="1"/>
        <v>20</v>
      </c>
      <c r="H11" s="65">
        <f>VLOOKUP($A11,'Return Data'!$B$7:$R$2700,7,0)</f>
        <v>13.067600000000001</v>
      </c>
      <c r="I11" s="66">
        <f t="shared" si="2"/>
        <v>7</v>
      </c>
      <c r="J11" s="65">
        <f>VLOOKUP($A11,'Return Data'!$B$7:$R$2700,8,0)</f>
        <v>12.1501</v>
      </c>
      <c r="K11" s="66">
        <f t="shared" si="3"/>
        <v>5</v>
      </c>
      <c r="L11" s="65">
        <f>VLOOKUP($A11,'Return Data'!$B$7:$R$2700,9,0)</f>
        <v>7.8272000000000004</v>
      </c>
      <c r="M11" s="66">
        <f t="shared" si="4"/>
        <v>15</v>
      </c>
      <c r="N11" s="65">
        <f>VLOOKUP($A11,'Return Data'!$B$7:$R$2700,10,0)</f>
        <v>5.165</v>
      </c>
      <c r="O11" s="66">
        <f t="shared" si="5"/>
        <v>16</v>
      </c>
      <c r="P11" s="65">
        <f>VLOOKUP($A11,'Return Data'!$B$7:$R$2700,11,0)</f>
        <v>9.0068000000000001</v>
      </c>
      <c r="Q11" s="66">
        <f t="shared" si="6"/>
        <v>15</v>
      </c>
      <c r="R11" s="65">
        <f>VLOOKUP($A11,'Return Data'!$B$7:$R$2700,12,0)</f>
        <v>8.8398000000000003</v>
      </c>
      <c r="S11" s="66">
        <f t="shared" si="7"/>
        <v>6</v>
      </c>
      <c r="T11" s="65">
        <f>VLOOKUP($A11,'Return Data'!$B$7:$R$2700,13,0)</f>
        <v>8.5335000000000001</v>
      </c>
      <c r="U11" s="66">
        <f t="shared" si="8"/>
        <v>6</v>
      </c>
      <c r="V11" s="65">
        <f>VLOOKUP($A11,'Return Data'!$B$7:$R$2700,17,0)</f>
        <v>8.5226000000000006</v>
      </c>
      <c r="W11" s="66">
        <f t="shared" si="9"/>
        <v>8</v>
      </c>
      <c r="X11" s="65">
        <f>VLOOKUP($A11,'Return Data'!$B$7:$R$2700,14,0)</f>
        <v>7.9358000000000004</v>
      </c>
      <c r="Y11" s="66">
        <f t="shared" si="10"/>
        <v>7</v>
      </c>
      <c r="Z11" s="65">
        <f>VLOOKUP($A11,'Return Data'!$B$7:$R$2700,16,0)</f>
        <v>8.5062999999999995</v>
      </c>
      <c r="AA11" s="67">
        <f t="shared" si="11"/>
        <v>5</v>
      </c>
    </row>
    <row r="12" spans="1:27" x14ac:dyDescent="0.3">
      <c r="A12" s="63" t="s">
        <v>1053</v>
      </c>
      <c r="B12" s="64">
        <f>VLOOKUP($A12,'Return Data'!$B$7:$R$2700,3,0)</f>
        <v>44118</v>
      </c>
      <c r="C12" s="65">
        <f>VLOOKUP($A12,'Return Data'!$B$7:$R$2700,4,0)</f>
        <v>33.069600000000001</v>
      </c>
      <c r="D12" s="65">
        <f>VLOOKUP($A12,'Return Data'!$B$7:$R$2700,5,0)</f>
        <v>7.1757</v>
      </c>
      <c r="E12" s="66">
        <f t="shared" si="0"/>
        <v>15</v>
      </c>
      <c r="F12" s="65">
        <f>VLOOKUP($A12,'Return Data'!$B$7:$R$2700,6,0)</f>
        <v>4.7270000000000003</v>
      </c>
      <c r="G12" s="66">
        <f t="shared" si="1"/>
        <v>26</v>
      </c>
      <c r="H12" s="65">
        <f>VLOOKUP($A12,'Return Data'!$B$7:$R$2700,7,0)</f>
        <v>9.0663</v>
      </c>
      <c r="I12" s="66">
        <f t="shared" si="2"/>
        <v>20</v>
      </c>
      <c r="J12" s="65">
        <f>VLOOKUP($A12,'Return Data'!$B$7:$R$2700,8,0)</f>
        <v>8.2408999999999999</v>
      </c>
      <c r="K12" s="66">
        <f t="shared" si="3"/>
        <v>20</v>
      </c>
      <c r="L12" s="65">
        <f>VLOOKUP($A12,'Return Data'!$B$7:$R$2700,9,0)</f>
        <v>6.6698000000000004</v>
      </c>
      <c r="M12" s="66">
        <f t="shared" si="4"/>
        <v>23</v>
      </c>
      <c r="N12" s="65">
        <f>VLOOKUP($A12,'Return Data'!$B$7:$R$2700,10,0)</f>
        <v>4.0564999999999998</v>
      </c>
      <c r="O12" s="66">
        <f t="shared" si="5"/>
        <v>24</v>
      </c>
      <c r="P12" s="65">
        <f>VLOOKUP($A12,'Return Data'!$B$7:$R$2700,11,0)</f>
        <v>8.0846999999999998</v>
      </c>
      <c r="Q12" s="66">
        <f t="shared" si="6"/>
        <v>21</v>
      </c>
      <c r="R12" s="65">
        <f>VLOOKUP($A12,'Return Data'!$B$7:$R$2700,12,0)</f>
        <v>7.1684999999999999</v>
      </c>
      <c r="S12" s="66">
        <f t="shared" si="7"/>
        <v>19</v>
      </c>
      <c r="T12" s="65">
        <f>VLOOKUP($A12,'Return Data'!$B$7:$R$2700,13,0)</f>
        <v>7.0232000000000001</v>
      </c>
      <c r="U12" s="66">
        <f t="shared" si="8"/>
        <v>20</v>
      </c>
      <c r="V12" s="65">
        <f>VLOOKUP($A12,'Return Data'!$B$7:$R$2700,17,0)</f>
        <v>7.9870999999999999</v>
      </c>
      <c r="W12" s="66">
        <f t="shared" si="9"/>
        <v>13</v>
      </c>
      <c r="X12" s="65">
        <f>VLOOKUP($A12,'Return Data'!$B$7:$R$2700,14,0)</f>
        <v>7.4173</v>
      </c>
      <c r="Y12" s="66">
        <f t="shared" si="10"/>
        <v>13</v>
      </c>
      <c r="Z12" s="65">
        <f>VLOOKUP($A12,'Return Data'!$B$7:$R$2700,16,0)</f>
        <v>8.173</v>
      </c>
      <c r="AA12" s="67">
        <f t="shared" si="11"/>
        <v>13</v>
      </c>
    </row>
    <row r="13" spans="1:27" x14ac:dyDescent="0.3">
      <c r="A13" s="63" t="s">
        <v>1055</v>
      </c>
      <c r="B13" s="64">
        <f>VLOOKUP($A13,'Return Data'!$B$7:$R$2700,3,0)</f>
        <v>44118</v>
      </c>
      <c r="C13" s="65">
        <f>VLOOKUP($A13,'Return Data'!$B$7:$R$2700,4,0)</f>
        <v>15.5474</v>
      </c>
      <c r="D13" s="65">
        <f>VLOOKUP($A13,'Return Data'!$B$7:$R$2700,5,0)</f>
        <v>10.332599999999999</v>
      </c>
      <c r="E13" s="66">
        <f t="shared" si="0"/>
        <v>8</v>
      </c>
      <c r="F13" s="65">
        <f>VLOOKUP($A13,'Return Data'!$B$7:$R$2700,6,0)</f>
        <v>6.9557000000000002</v>
      </c>
      <c r="G13" s="66">
        <f t="shared" si="1"/>
        <v>13</v>
      </c>
      <c r="H13" s="65">
        <f>VLOOKUP($A13,'Return Data'!$B$7:$R$2700,7,0)</f>
        <v>10.720599999999999</v>
      </c>
      <c r="I13" s="66">
        <f t="shared" si="2"/>
        <v>15</v>
      </c>
      <c r="J13" s="65">
        <f>VLOOKUP($A13,'Return Data'!$B$7:$R$2700,8,0)</f>
        <v>10.5905</v>
      </c>
      <c r="K13" s="66">
        <f t="shared" si="3"/>
        <v>12</v>
      </c>
      <c r="L13" s="65">
        <f>VLOOKUP($A13,'Return Data'!$B$7:$R$2700,9,0)</f>
        <v>7.9238</v>
      </c>
      <c r="M13" s="66">
        <f t="shared" si="4"/>
        <v>12</v>
      </c>
      <c r="N13" s="65">
        <f>VLOOKUP($A13,'Return Data'!$B$7:$R$2700,10,0)</f>
        <v>4.8326000000000002</v>
      </c>
      <c r="O13" s="66">
        <f t="shared" si="5"/>
        <v>19</v>
      </c>
      <c r="P13" s="65">
        <f>VLOOKUP($A13,'Return Data'!$B$7:$R$2700,11,0)</f>
        <v>8.6982999999999997</v>
      </c>
      <c r="Q13" s="66">
        <f t="shared" si="6"/>
        <v>19</v>
      </c>
      <c r="R13" s="65">
        <f>VLOOKUP($A13,'Return Data'!$B$7:$R$2700,12,0)</f>
        <v>7.5155000000000003</v>
      </c>
      <c r="S13" s="66">
        <f t="shared" si="7"/>
        <v>18</v>
      </c>
      <c r="T13" s="65">
        <f>VLOOKUP($A13,'Return Data'!$B$7:$R$2700,13,0)</f>
        <v>7.4610000000000003</v>
      </c>
      <c r="U13" s="66">
        <f t="shared" si="8"/>
        <v>17</v>
      </c>
      <c r="V13" s="65">
        <f>VLOOKUP($A13,'Return Data'!$B$7:$R$2700,17,0)</f>
        <v>8.5441000000000003</v>
      </c>
      <c r="W13" s="66">
        <f t="shared" si="9"/>
        <v>7</v>
      </c>
      <c r="X13" s="65">
        <f>VLOOKUP($A13,'Return Data'!$B$7:$R$2700,14,0)</f>
        <v>7.8860999999999999</v>
      </c>
      <c r="Y13" s="66">
        <f t="shared" si="10"/>
        <v>10</v>
      </c>
      <c r="Z13" s="65">
        <f>VLOOKUP($A13,'Return Data'!$B$7:$R$2700,16,0)</f>
        <v>8.1951999999999998</v>
      </c>
      <c r="AA13" s="67">
        <f t="shared" si="11"/>
        <v>12</v>
      </c>
    </row>
    <row r="14" spans="1:27" x14ac:dyDescent="0.3">
      <c r="A14" s="63" t="s">
        <v>1057</v>
      </c>
      <c r="B14" s="64">
        <f>VLOOKUP($A14,'Return Data'!$B$7:$R$2700,3,0)</f>
        <v>44118</v>
      </c>
      <c r="C14" s="65">
        <f>VLOOKUP($A14,'Return Data'!$B$7:$R$2700,4,0)</f>
        <v>2049.7179999999998</v>
      </c>
      <c r="D14" s="65">
        <f>VLOOKUP($A14,'Return Data'!$B$7:$R$2700,5,0)</f>
        <v>11.0243</v>
      </c>
      <c r="E14" s="66">
        <f t="shared" si="0"/>
        <v>6</v>
      </c>
      <c r="F14" s="65">
        <f>VLOOKUP($A14,'Return Data'!$B$7:$R$2700,6,0)</f>
        <v>5.5115999999999996</v>
      </c>
      <c r="G14" s="66">
        <f t="shared" si="1"/>
        <v>22</v>
      </c>
      <c r="H14" s="65">
        <f>VLOOKUP($A14,'Return Data'!$B$7:$R$2700,7,0)</f>
        <v>5.3951000000000002</v>
      </c>
      <c r="I14" s="66">
        <f t="shared" si="2"/>
        <v>26</v>
      </c>
      <c r="J14" s="65">
        <f>VLOOKUP($A14,'Return Data'!$B$7:$R$2700,8,0)</f>
        <v>5.9294000000000002</v>
      </c>
      <c r="K14" s="66">
        <f t="shared" si="3"/>
        <v>25</v>
      </c>
      <c r="L14" s="65">
        <f>VLOOKUP($A14,'Return Data'!$B$7:$R$2700,9,0)</f>
        <v>7.3627000000000002</v>
      </c>
      <c r="M14" s="66">
        <f t="shared" si="4"/>
        <v>20</v>
      </c>
      <c r="N14" s="65">
        <f>VLOOKUP($A14,'Return Data'!$B$7:$R$2700,10,0)</f>
        <v>3.2917000000000001</v>
      </c>
      <c r="O14" s="66">
        <f t="shared" si="5"/>
        <v>26</v>
      </c>
      <c r="P14" s="65">
        <f>VLOOKUP($A14,'Return Data'!$B$7:$R$2700,11,0)</f>
        <v>-10.291700000000001</v>
      </c>
      <c r="Q14" s="66">
        <f t="shared" si="6"/>
        <v>26</v>
      </c>
      <c r="R14" s="65">
        <f>VLOOKUP($A14,'Return Data'!$B$7:$R$2700,12,0)</f>
        <v>-5.0125000000000002</v>
      </c>
      <c r="S14" s="66">
        <f t="shared" si="7"/>
        <v>25</v>
      </c>
      <c r="T14" s="65">
        <f>VLOOKUP($A14,'Return Data'!$B$7:$R$2700,13,0)</f>
        <v>-2.028</v>
      </c>
      <c r="U14" s="66">
        <f t="shared" si="8"/>
        <v>24</v>
      </c>
      <c r="V14" s="65">
        <f>VLOOKUP($A14,'Return Data'!$B$7:$R$2700,17,0)</f>
        <v>-3.0324</v>
      </c>
      <c r="W14" s="66">
        <f t="shared" si="9"/>
        <v>25</v>
      </c>
      <c r="X14" s="65">
        <f>VLOOKUP($A14,'Return Data'!$B$7:$R$2700,14,0)</f>
        <v>0.29260000000000003</v>
      </c>
      <c r="Y14" s="66">
        <f t="shared" si="10"/>
        <v>25</v>
      </c>
      <c r="Z14" s="65">
        <f>VLOOKUP($A14,'Return Data'!$B$7:$R$2700,16,0)</f>
        <v>4.0354999999999999</v>
      </c>
      <c r="AA14" s="67">
        <f t="shared" si="11"/>
        <v>25</v>
      </c>
    </row>
    <row r="15" spans="1:27" x14ac:dyDescent="0.3">
      <c r="A15" s="63" t="s">
        <v>1060</v>
      </c>
      <c r="B15" s="64">
        <f>VLOOKUP($A15,'Return Data'!$B$7:$R$2700,3,0)</f>
        <v>44118</v>
      </c>
      <c r="C15" s="65">
        <f>VLOOKUP($A15,'Return Data'!$B$7:$R$2700,4,0)</f>
        <v>15.9324827272444</v>
      </c>
      <c r="D15" s="65">
        <f>VLOOKUP($A15,'Return Data'!$B$7:$R$2700,5,0)</f>
        <v>2.8191999999999999</v>
      </c>
      <c r="E15" s="66">
        <f t="shared" si="0"/>
        <v>22</v>
      </c>
      <c r="F15" s="65">
        <f>VLOOKUP($A15,'Return Data'!$B$7:$R$2700,6,0)</f>
        <v>10.7277</v>
      </c>
      <c r="G15" s="66">
        <f t="shared" si="1"/>
        <v>1</v>
      </c>
      <c r="H15" s="65">
        <f>VLOOKUP($A15,'Return Data'!$B$7:$R$2700,7,0)</f>
        <v>16.563400000000001</v>
      </c>
      <c r="I15" s="66">
        <f t="shared" si="2"/>
        <v>1</v>
      </c>
      <c r="J15" s="65">
        <f>VLOOKUP($A15,'Return Data'!$B$7:$R$2700,8,0)</f>
        <v>4.9424999999999999</v>
      </c>
      <c r="K15" s="66">
        <f t="shared" si="3"/>
        <v>26</v>
      </c>
      <c r="L15" s="65">
        <f>VLOOKUP($A15,'Return Data'!$B$7:$R$2700,9,0)</f>
        <v>9.8514999999999997</v>
      </c>
      <c r="M15" s="66">
        <f t="shared" si="4"/>
        <v>2</v>
      </c>
      <c r="N15" s="65">
        <f>VLOOKUP($A15,'Return Data'!$B$7:$R$2700,10,0)</f>
        <v>10.961499999999999</v>
      </c>
      <c r="O15" s="66">
        <f t="shared" si="5"/>
        <v>2</v>
      </c>
      <c r="P15" s="65">
        <f>VLOOKUP($A15,'Return Data'!$B$7:$R$2700,11,0)</f>
        <v>11.358499999999999</v>
      </c>
      <c r="Q15" s="66">
        <f t="shared" si="6"/>
        <v>3</v>
      </c>
      <c r="R15" s="65">
        <f>VLOOKUP($A15,'Return Data'!$B$7:$R$2700,12,0)</f>
        <v>-3.7469999999999999</v>
      </c>
      <c r="S15" s="66">
        <f t="shared" si="7"/>
        <v>24</v>
      </c>
      <c r="T15" s="65">
        <f>VLOOKUP($A15,'Return Data'!$B$7:$R$2700,13,0)</f>
        <v>-3.2534000000000001</v>
      </c>
      <c r="U15" s="66">
        <f t="shared" si="8"/>
        <v>25</v>
      </c>
      <c r="V15" s="65">
        <f>VLOOKUP($A15,'Return Data'!$B$7:$R$2700,17,0)</f>
        <v>1.4176</v>
      </c>
      <c r="W15" s="66">
        <f t="shared" si="9"/>
        <v>22</v>
      </c>
      <c r="X15" s="65">
        <f>VLOOKUP($A15,'Return Data'!$B$7:$R$2700,14,0)</f>
        <v>2.7039</v>
      </c>
      <c r="Y15" s="66">
        <f t="shared" si="10"/>
        <v>22</v>
      </c>
      <c r="Z15" s="65">
        <f>VLOOKUP($A15,'Return Data'!$B$7:$R$2700,16,0)</f>
        <v>5.6736000000000004</v>
      </c>
      <c r="AA15" s="67">
        <f t="shared" si="11"/>
        <v>23</v>
      </c>
    </row>
    <row r="16" spans="1:27" x14ac:dyDescent="0.3">
      <c r="A16" s="63" t="s">
        <v>1066</v>
      </c>
      <c r="B16" s="64">
        <f>VLOOKUP($A16,'Return Data'!$B$7:$R$2700,3,0)</f>
        <v>44118</v>
      </c>
      <c r="C16" s="65">
        <f>VLOOKUP($A16,'Return Data'!$B$7:$R$2700,4,0)</f>
        <v>46.503999999999998</v>
      </c>
      <c r="D16" s="65">
        <f>VLOOKUP($A16,'Return Data'!$B$7:$R$2700,5,0)</f>
        <v>15.3116</v>
      </c>
      <c r="E16" s="66">
        <f t="shared" si="0"/>
        <v>1</v>
      </c>
      <c r="F16" s="65">
        <f>VLOOKUP($A16,'Return Data'!$B$7:$R$2700,6,0)</f>
        <v>10.186199999999999</v>
      </c>
      <c r="G16" s="66">
        <f t="shared" si="1"/>
        <v>3</v>
      </c>
      <c r="H16" s="65">
        <f>VLOOKUP($A16,'Return Data'!$B$7:$R$2700,7,0)</f>
        <v>15.846500000000001</v>
      </c>
      <c r="I16" s="66">
        <f t="shared" si="2"/>
        <v>3</v>
      </c>
      <c r="J16" s="65">
        <f>VLOOKUP($A16,'Return Data'!$B$7:$R$2700,8,0)</f>
        <v>13.3606</v>
      </c>
      <c r="K16" s="66">
        <f t="shared" si="3"/>
        <v>1</v>
      </c>
      <c r="L16" s="65">
        <f>VLOOKUP($A16,'Return Data'!$B$7:$R$2700,9,0)</f>
        <v>10.46</v>
      </c>
      <c r="M16" s="66">
        <f t="shared" si="4"/>
        <v>1</v>
      </c>
      <c r="N16" s="65">
        <f>VLOOKUP($A16,'Return Data'!$B$7:$R$2700,10,0)</f>
        <v>7.3228999999999997</v>
      </c>
      <c r="O16" s="66">
        <f t="shared" si="5"/>
        <v>3</v>
      </c>
      <c r="P16" s="65">
        <f>VLOOKUP($A16,'Return Data'!$B$7:$R$2700,11,0)</f>
        <v>10.754300000000001</v>
      </c>
      <c r="Q16" s="66">
        <f t="shared" si="6"/>
        <v>7</v>
      </c>
      <c r="R16" s="65">
        <f>VLOOKUP($A16,'Return Data'!$B$7:$R$2700,12,0)</f>
        <v>9.1632999999999996</v>
      </c>
      <c r="S16" s="66">
        <f t="shared" si="7"/>
        <v>4</v>
      </c>
      <c r="T16" s="65">
        <f>VLOOKUP($A16,'Return Data'!$B$7:$R$2700,13,0)</f>
        <v>8.6882999999999999</v>
      </c>
      <c r="U16" s="66">
        <f t="shared" si="8"/>
        <v>5</v>
      </c>
      <c r="V16" s="65">
        <f>VLOOKUP($A16,'Return Data'!$B$7:$R$2700,17,0)</f>
        <v>8.9095999999999993</v>
      </c>
      <c r="W16" s="66">
        <f t="shared" si="9"/>
        <v>4</v>
      </c>
      <c r="X16" s="65">
        <f>VLOOKUP($A16,'Return Data'!$B$7:$R$2700,14,0)</f>
        <v>8.0213000000000001</v>
      </c>
      <c r="Y16" s="66">
        <f t="shared" si="10"/>
        <v>6</v>
      </c>
      <c r="Z16" s="65">
        <f>VLOOKUP($A16,'Return Data'!$B$7:$R$2700,16,0)</f>
        <v>8.4886999999999997</v>
      </c>
      <c r="AA16" s="67">
        <f t="shared" si="11"/>
        <v>7</v>
      </c>
    </row>
    <row r="17" spans="1:27" x14ac:dyDescent="0.3">
      <c r="A17" s="63" t="s">
        <v>1068</v>
      </c>
      <c r="B17" s="64">
        <f>VLOOKUP($A17,'Return Data'!$B$7:$R$2700,3,0)</f>
        <v>44118</v>
      </c>
      <c r="C17" s="65">
        <f>VLOOKUP($A17,'Return Data'!$B$7:$R$2700,4,0)</f>
        <v>16.905899999999999</v>
      </c>
      <c r="D17" s="65">
        <f>VLOOKUP($A17,'Return Data'!$B$7:$R$2700,5,0)</f>
        <v>10.366199999999999</v>
      </c>
      <c r="E17" s="66">
        <f t="shared" si="0"/>
        <v>7</v>
      </c>
      <c r="F17" s="65">
        <f>VLOOKUP($A17,'Return Data'!$B$7:$R$2700,6,0)</f>
        <v>6.8289</v>
      </c>
      <c r="G17" s="66">
        <f t="shared" si="1"/>
        <v>14</v>
      </c>
      <c r="H17" s="65">
        <f>VLOOKUP($A17,'Return Data'!$B$7:$R$2700,7,0)</f>
        <v>11.9946</v>
      </c>
      <c r="I17" s="66">
        <f t="shared" si="2"/>
        <v>11</v>
      </c>
      <c r="J17" s="65">
        <f>VLOOKUP($A17,'Return Data'!$B$7:$R$2700,8,0)</f>
        <v>10.746600000000001</v>
      </c>
      <c r="K17" s="66">
        <f t="shared" si="3"/>
        <v>9</v>
      </c>
      <c r="L17" s="65">
        <f>VLOOKUP($A17,'Return Data'!$B$7:$R$2700,9,0)</f>
        <v>8.1723999999999997</v>
      </c>
      <c r="M17" s="66">
        <f t="shared" si="4"/>
        <v>11</v>
      </c>
      <c r="N17" s="65">
        <f>VLOOKUP($A17,'Return Data'!$B$7:$R$2700,10,0)</f>
        <v>5.7615999999999996</v>
      </c>
      <c r="O17" s="66">
        <f t="shared" si="5"/>
        <v>11</v>
      </c>
      <c r="P17" s="65">
        <f>VLOOKUP($A17,'Return Data'!$B$7:$R$2700,11,0)</f>
        <v>3.9150999999999998</v>
      </c>
      <c r="Q17" s="66">
        <f t="shared" si="6"/>
        <v>24</v>
      </c>
      <c r="R17" s="65">
        <f>VLOOKUP($A17,'Return Data'!$B$7:$R$2700,12,0)</f>
        <v>3.8517999999999999</v>
      </c>
      <c r="S17" s="66">
        <f t="shared" si="7"/>
        <v>22</v>
      </c>
      <c r="T17" s="65">
        <f>VLOOKUP($A17,'Return Data'!$B$7:$R$2700,13,0)</f>
        <v>4.5167000000000002</v>
      </c>
      <c r="U17" s="66">
        <f t="shared" si="8"/>
        <v>22</v>
      </c>
      <c r="V17" s="65">
        <f>VLOOKUP($A17,'Return Data'!$B$7:$R$2700,17,0)</f>
        <v>1.6012</v>
      </c>
      <c r="W17" s="66">
        <f t="shared" si="9"/>
        <v>21</v>
      </c>
      <c r="X17" s="65">
        <f>VLOOKUP($A17,'Return Data'!$B$7:$R$2700,14,0)</f>
        <v>3.2061999999999999</v>
      </c>
      <c r="Y17" s="66">
        <f t="shared" si="10"/>
        <v>21</v>
      </c>
      <c r="Z17" s="65">
        <f>VLOOKUP($A17,'Return Data'!$B$7:$R$2700,16,0)</f>
        <v>6.6618000000000004</v>
      </c>
      <c r="AA17" s="67">
        <f t="shared" si="11"/>
        <v>21</v>
      </c>
    </row>
    <row r="18" spans="1:27" x14ac:dyDescent="0.3">
      <c r="A18" s="63" t="s">
        <v>1070</v>
      </c>
      <c r="B18" s="64">
        <f>VLOOKUP($A18,'Return Data'!$B$7:$R$2700,3,0)</f>
        <v>44118</v>
      </c>
      <c r="C18" s="65">
        <f>VLOOKUP($A18,'Return Data'!$B$7:$R$2700,4,0)</f>
        <v>411.3134</v>
      </c>
      <c r="D18" s="65">
        <f>VLOOKUP($A18,'Return Data'!$B$7:$R$2700,5,0)</f>
        <v>13.5556</v>
      </c>
      <c r="E18" s="66">
        <f t="shared" si="0"/>
        <v>3</v>
      </c>
      <c r="F18" s="65">
        <f>VLOOKUP($A18,'Return Data'!$B$7:$R$2700,6,0)</f>
        <v>10.287000000000001</v>
      </c>
      <c r="G18" s="66">
        <f t="shared" si="1"/>
        <v>2</v>
      </c>
      <c r="H18" s="65">
        <f>VLOOKUP($A18,'Return Data'!$B$7:$R$2700,7,0)</f>
        <v>16.3246</v>
      </c>
      <c r="I18" s="66">
        <f t="shared" si="2"/>
        <v>2</v>
      </c>
      <c r="J18" s="65">
        <f>VLOOKUP($A18,'Return Data'!$B$7:$R$2700,8,0)</f>
        <v>13.223699999999999</v>
      </c>
      <c r="K18" s="66">
        <f t="shared" si="3"/>
        <v>2</v>
      </c>
      <c r="L18" s="65">
        <f>VLOOKUP($A18,'Return Data'!$B$7:$R$2700,9,0)</f>
        <v>9.5596999999999994</v>
      </c>
      <c r="M18" s="66">
        <f t="shared" si="4"/>
        <v>3</v>
      </c>
      <c r="N18" s="65">
        <f>VLOOKUP($A18,'Return Data'!$B$7:$R$2700,10,0)</f>
        <v>6.3371000000000004</v>
      </c>
      <c r="O18" s="66">
        <f t="shared" si="5"/>
        <v>8</v>
      </c>
      <c r="P18" s="65">
        <f>VLOOKUP($A18,'Return Data'!$B$7:$R$2700,11,0)</f>
        <v>11.083600000000001</v>
      </c>
      <c r="Q18" s="66">
        <f t="shared" si="6"/>
        <v>4</v>
      </c>
      <c r="R18" s="65">
        <f>VLOOKUP($A18,'Return Data'!$B$7:$R$2700,12,0)</f>
        <v>8.8996999999999993</v>
      </c>
      <c r="S18" s="66">
        <f t="shared" si="7"/>
        <v>5</v>
      </c>
      <c r="T18" s="65">
        <f>VLOOKUP($A18,'Return Data'!$B$7:$R$2700,13,0)</f>
        <v>8.7317999999999998</v>
      </c>
      <c r="U18" s="66">
        <f t="shared" si="8"/>
        <v>4</v>
      </c>
      <c r="V18" s="65">
        <f>VLOOKUP($A18,'Return Data'!$B$7:$R$2700,17,0)</f>
        <v>8.9337</v>
      </c>
      <c r="W18" s="66">
        <f t="shared" si="9"/>
        <v>3</v>
      </c>
      <c r="X18" s="65">
        <f>VLOOKUP($A18,'Return Data'!$B$7:$R$2700,14,0)</f>
        <v>8.1198999999999995</v>
      </c>
      <c r="Y18" s="66">
        <f t="shared" si="10"/>
        <v>4</v>
      </c>
      <c r="Z18" s="65">
        <f>VLOOKUP($A18,'Return Data'!$B$7:$R$2700,16,0)</f>
        <v>8.7187000000000001</v>
      </c>
      <c r="AA18" s="67">
        <f t="shared" si="11"/>
        <v>3</v>
      </c>
    </row>
    <row r="19" spans="1:27" x14ac:dyDescent="0.3">
      <c r="A19" s="63" t="s">
        <v>1071</v>
      </c>
      <c r="B19" s="64">
        <f>VLOOKUP($A19,'Return Data'!$B$7:$R$2700,3,0)</f>
        <v>44118</v>
      </c>
      <c r="C19" s="65">
        <f>VLOOKUP($A19,'Return Data'!$B$7:$R$2700,4,0)</f>
        <v>30.126799999999999</v>
      </c>
      <c r="D19" s="65">
        <f>VLOOKUP($A19,'Return Data'!$B$7:$R$2700,5,0)</f>
        <v>6.6646999999999998</v>
      </c>
      <c r="E19" s="66">
        <f t="shared" si="0"/>
        <v>16</v>
      </c>
      <c r="F19" s="65">
        <f>VLOOKUP($A19,'Return Data'!$B$7:$R$2700,6,0)</f>
        <v>6.4996999999999998</v>
      </c>
      <c r="G19" s="66">
        <f t="shared" si="1"/>
        <v>17</v>
      </c>
      <c r="H19" s="65">
        <f>VLOOKUP($A19,'Return Data'!$B$7:$R$2700,7,0)</f>
        <v>10.388</v>
      </c>
      <c r="I19" s="66">
        <f t="shared" si="2"/>
        <v>17</v>
      </c>
      <c r="J19" s="65">
        <f>VLOOKUP($A19,'Return Data'!$B$7:$R$2700,8,0)</f>
        <v>9.2491000000000003</v>
      </c>
      <c r="K19" s="66">
        <f t="shared" si="3"/>
        <v>18</v>
      </c>
      <c r="L19" s="65">
        <f>VLOOKUP($A19,'Return Data'!$B$7:$R$2700,9,0)</f>
        <v>7.0350999999999999</v>
      </c>
      <c r="M19" s="66">
        <f t="shared" si="4"/>
        <v>22</v>
      </c>
      <c r="N19" s="65">
        <f>VLOOKUP($A19,'Return Data'!$B$7:$R$2700,10,0)</f>
        <v>4.5057</v>
      </c>
      <c r="O19" s="66">
        <f t="shared" si="5"/>
        <v>21</v>
      </c>
      <c r="P19" s="65">
        <f>VLOOKUP($A19,'Return Data'!$B$7:$R$2700,11,0)</f>
        <v>8.8523999999999994</v>
      </c>
      <c r="Q19" s="66">
        <f t="shared" si="6"/>
        <v>18</v>
      </c>
      <c r="R19" s="65">
        <f>VLOOKUP($A19,'Return Data'!$B$7:$R$2700,12,0)</f>
        <v>7.8369</v>
      </c>
      <c r="S19" s="66">
        <f t="shared" si="7"/>
        <v>15</v>
      </c>
      <c r="T19" s="65">
        <f>VLOOKUP($A19,'Return Data'!$B$7:$R$2700,13,0)</f>
        <v>7.6455000000000002</v>
      </c>
      <c r="U19" s="66">
        <f t="shared" si="8"/>
        <v>16</v>
      </c>
      <c r="V19" s="65">
        <f>VLOOKUP($A19,'Return Data'!$B$7:$R$2700,17,0)</f>
        <v>8.3681999999999999</v>
      </c>
      <c r="W19" s="66">
        <f t="shared" si="9"/>
        <v>11</v>
      </c>
      <c r="X19" s="65">
        <f>VLOOKUP($A19,'Return Data'!$B$7:$R$2700,14,0)</f>
        <v>7.7538</v>
      </c>
      <c r="Y19" s="66">
        <f t="shared" si="10"/>
        <v>11</v>
      </c>
      <c r="Z19" s="65">
        <f>VLOOKUP($A19,'Return Data'!$B$7:$R$2700,16,0)</f>
        <v>8.4977999999999998</v>
      </c>
      <c r="AA19" s="67">
        <f t="shared" si="11"/>
        <v>6</v>
      </c>
    </row>
    <row r="20" spans="1:27" x14ac:dyDescent="0.3">
      <c r="A20" s="63" t="s">
        <v>1074</v>
      </c>
      <c r="B20" s="64">
        <f>VLOOKUP($A20,'Return Data'!$B$7:$R$2700,3,0)</f>
        <v>44118</v>
      </c>
      <c r="C20" s="65">
        <f>VLOOKUP($A20,'Return Data'!$B$7:$R$2700,4,0)</f>
        <v>2997.3157999999999</v>
      </c>
      <c r="D20" s="65">
        <f>VLOOKUP($A20,'Return Data'!$B$7:$R$2700,5,0)</f>
        <v>10.1784</v>
      </c>
      <c r="E20" s="66">
        <f t="shared" si="0"/>
        <v>9</v>
      </c>
      <c r="F20" s="65">
        <f>VLOOKUP($A20,'Return Data'!$B$7:$R$2700,6,0)</f>
        <v>7.8959000000000001</v>
      </c>
      <c r="G20" s="66">
        <f t="shared" si="1"/>
        <v>9</v>
      </c>
      <c r="H20" s="65">
        <f>VLOOKUP($A20,'Return Data'!$B$7:$R$2700,7,0)</f>
        <v>12.1431</v>
      </c>
      <c r="I20" s="66">
        <f t="shared" si="2"/>
        <v>9</v>
      </c>
      <c r="J20" s="65">
        <f>VLOOKUP($A20,'Return Data'!$B$7:$R$2700,8,0)</f>
        <v>10.665900000000001</v>
      </c>
      <c r="K20" s="66">
        <f t="shared" si="3"/>
        <v>11</v>
      </c>
      <c r="L20" s="65">
        <f>VLOOKUP($A20,'Return Data'!$B$7:$R$2700,9,0)</f>
        <v>7.7788000000000004</v>
      </c>
      <c r="M20" s="66">
        <f t="shared" si="4"/>
        <v>16</v>
      </c>
      <c r="N20" s="65">
        <f>VLOOKUP($A20,'Return Data'!$B$7:$R$2700,10,0)</f>
        <v>5.2992999999999997</v>
      </c>
      <c r="O20" s="66">
        <f t="shared" si="5"/>
        <v>15</v>
      </c>
      <c r="P20" s="65">
        <f>VLOOKUP($A20,'Return Data'!$B$7:$R$2700,11,0)</f>
        <v>9.6232000000000006</v>
      </c>
      <c r="Q20" s="66">
        <f t="shared" si="6"/>
        <v>9</v>
      </c>
      <c r="R20" s="65">
        <f>VLOOKUP($A20,'Return Data'!$B$7:$R$2700,12,0)</f>
        <v>8.1390999999999991</v>
      </c>
      <c r="S20" s="66">
        <f t="shared" si="7"/>
        <v>11</v>
      </c>
      <c r="T20" s="65">
        <f>VLOOKUP($A20,'Return Data'!$B$7:$R$2700,13,0)</f>
        <v>8.0379000000000005</v>
      </c>
      <c r="U20" s="66">
        <f t="shared" si="8"/>
        <v>12</v>
      </c>
      <c r="V20" s="65">
        <f>VLOOKUP($A20,'Return Data'!$B$7:$R$2700,17,0)</f>
        <v>8.9036000000000008</v>
      </c>
      <c r="W20" s="66">
        <f t="shared" si="9"/>
        <v>5</v>
      </c>
      <c r="X20" s="65">
        <f>VLOOKUP($A20,'Return Data'!$B$7:$R$2700,14,0)</f>
        <v>8.0306999999999995</v>
      </c>
      <c r="Y20" s="66">
        <f t="shared" si="10"/>
        <v>5</v>
      </c>
      <c r="Z20" s="65">
        <f>VLOOKUP($A20,'Return Data'!$B$7:$R$2700,16,0)</f>
        <v>8.4869000000000003</v>
      </c>
      <c r="AA20" s="67">
        <f t="shared" si="11"/>
        <v>8</v>
      </c>
    </row>
    <row r="21" spans="1:27" x14ac:dyDescent="0.3">
      <c r="A21" s="63" t="s">
        <v>1076</v>
      </c>
      <c r="B21" s="64">
        <f>VLOOKUP($A21,'Return Data'!$B$7:$R$2700,3,0)</f>
        <v>44118</v>
      </c>
      <c r="C21" s="65">
        <f>VLOOKUP($A21,'Return Data'!$B$7:$R$2700,4,0)</f>
        <v>29.025300000000001</v>
      </c>
      <c r="D21" s="65">
        <f>VLOOKUP($A21,'Return Data'!$B$7:$R$2700,5,0)</f>
        <v>0.88029999999999997</v>
      </c>
      <c r="E21" s="66">
        <f t="shared" si="0"/>
        <v>25</v>
      </c>
      <c r="F21" s="65">
        <f>VLOOKUP($A21,'Return Data'!$B$7:$R$2700,6,0)</f>
        <v>5.1342999999999996</v>
      </c>
      <c r="G21" s="66">
        <f t="shared" si="1"/>
        <v>25</v>
      </c>
      <c r="H21" s="65">
        <f>VLOOKUP($A21,'Return Data'!$B$7:$R$2700,7,0)</f>
        <v>8.2767999999999997</v>
      </c>
      <c r="I21" s="66">
        <f t="shared" si="2"/>
        <v>23</v>
      </c>
      <c r="J21" s="65">
        <f>VLOOKUP($A21,'Return Data'!$B$7:$R$2700,8,0)</f>
        <v>7.9375</v>
      </c>
      <c r="K21" s="66">
        <f t="shared" si="3"/>
        <v>23</v>
      </c>
      <c r="L21" s="65">
        <f>VLOOKUP($A21,'Return Data'!$B$7:$R$2700,9,0)</f>
        <v>6.2525000000000004</v>
      </c>
      <c r="M21" s="66">
        <f t="shared" si="4"/>
        <v>25</v>
      </c>
      <c r="N21" s="65">
        <f>VLOOKUP($A21,'Return Data'!$B$7:$R$2700,10,0)</f>
        <v>4.3208000000000002</v>
      </c>
      <c r="O21" s="66">
        <f t="shared" si="5"/>
        <v>22</v>
      </c>
      <c r="P21" s="65">
        <f>VLOOKUP($A21,'Return Data'!$B$7:$R$2700,11,0)</f>
        <v>48.15</v>
      </c>
      <c r="Q21" s="66">
        <f t="shared" si="6"/>
        <v>1</v>
      </c>
      <c r="R21" s="65">
        <f>VLOOKUP($A21,'Return Data'!$B$7:$R$2700,12,0)</f>
        <v>34.021299999999997</v>
      </c>
      <c r="S21" s="66">
        <f t="shared" si="7"/>
        <v>1</v>
      </c>
      <c r="T21" s="65">
        <f>VLOOKUP($A21,'Return Data'!$B$7:$R$2700,13,0)</f>
        <v>21.932400000000001</v>
      </c>
      <c r="U21" s="66">
        <f t="shared" si="8"/>
        <v>1</v>
      </c>
      <c r="V21" s="65">
        <f>VLOOKUP($A21,'Return Data'!$B$7:$R$2700,17,0)</f>
        <v>6.2348999999999997</v>
      </c>
      <c r="W21" s="66">
        <f t="shared" si="9"/>
        <v>17</v>
      </c>
      <c r="X21" s="65">
        <f>VLOOKUP($A21,'Return Data'!$B$7:$R$2700,14,0)</f>
        <v>6.2428999999999997</v>
      </c>
      <c r="Y21" s="66">
        <f t="shared" si="10"/>
        <v>17</v>
      </c>
      <c r="Z21" s="65">
        <f>VLOOKUP($A21,'Return Data'!$B$7:$R$2700,16,0)</f>
        <v>7.7027999999999999</v>
      </c>
      <c r="AA21" s="67">
        <f t="shared" si="11"/>
        <v>16</v>
      </c>
    </row>
    <row r="22" spans="1:27" x14ac:dyDescent="0.3">
      <c r="A22" s="63" t="s">
        <v>1078</v>
      </c>
      <c r="B22" s="64">
        <f>VLOOKUP($A22,'Return Data'!$B$7:$R$2700,3,0)</f>
        <v>44118</v>
      </c>
      <c r="C22" s="65">
        <f>VLOOKUP($A22,'Return Data'!$B$7:$R$2700,4,0)</f>
        <v>2719.6705000000002</v>
      </c>
      <c r="D22" s="65">
        <f>VLOOKUP($A22,'Return Data'!$B$7:$R$2700,5,0)</f>
        <v>8.1522000000000006</v>
      </c>
      <c r="E22" s="66">
        <f t="shared" si="0"/>
        <v>13</v>
      </c>
      <c r="F22" s="65">
        <f>VLOOKUP($A22,'Return Data'!$B$7:$R$2700,6,0)</f>
        <v>8.7486999999999995</v>
      </c>
      <c r="G22" s="66">
        <f t="shared" si="1"/>
        <v>6</v>
      </c>
      <c r="H22" s="65">
        <f>VLOOKUP($A22,'Return Data'!$B$7:$R$2700,7,0)</f>
        <v>13.26</v>
      </c>
      <c r="I22" s="66">
        <f t="shared" si="2"/>
        <v>6</v>
      </c>
      <c r="J22" s="65">
        <f>VLOOKUP($A22,'Return Data'!$B$7:$R$2700,8,0)</f>
        <v>11.9565</v>
      </c>
      <c r="K22" s="66">
        <f t="shared" si="3"/>
        <v>6</v>
      </c>
      <c r="L22" s="65">
        <f>VLOOKUP($A22,'Return Data'!$B$7:$R$2700,9,0)</f>
        <v>9.2469000000000001</v>
      </c>
      <c r="M22" s="66">
        <f t="shared" si="4"/>
        <v>6</v>
      </c>
      <c r="N22" s="65">
        <f>VLOOKUP($A22,'Return Data'!$B$7:$R$2700,10,0)</f>
        <v>6.8139000000000003</v>
      </c>
      <c r="O22" s="66">
        <f t="shared" si="5"/>
        <v>5</v>
      </c>
      <c r="P22" s="65">
        <f>VLOOKUP($A22,'Return Data'!$B$7:$R$2700,11,0)</f>
        <v>10.8475</v>
      </c>
      <c r="Q22" s="66">
        <f t="shared" si="6"/>
        <v>5</v>
      </c>
      <c r="R22" s="65">
        <f>VLOOKUP($A22,'Return Data'!$B$7:$R$2700,12,0)</f>
        <v>9.3908000000000005</v>
      </c>
      <c r="S22" s="66">
        <f t="shared" si="7"/>
        <v>2</v>
      </c>
      <c r="T22" s="65">
        <f>VLOOKUP($A22,'Return Data'!$B$7:$R$2700,13,0)</f>
        <v>9.3063000000000002</v>
      </c>
      <c r="U22" s="66">
        <f t="shared" si="8"/>
        <v>2</v>
      </c>
      <c r="V22" s="65">
        <f>VLOOKUP($A22,'Return Data'!$B$7:$R$2700,17,0)</f>
        <v>9.3476999999999997</v>
      </c>
      <c r="W22" s="66">
        <f t="shared" si="9"/>
        <v>1</v>
      </c>
      <c r="X22" s="65">
        <f>VLOOKUP($A22,'Return Data'!$B$7:$R$2700,14,0)</f>
        <v>8.6628000000000007</v>
      </c>
      <c r="Y22" s="66">
        <f t="shared" si="10"/>
        <v>1</v>
      </c>
      <c r="Z22" s="65">
        <f>VLOOKUP($A22,'Return Data'!$B$7:$R$2700,16,0)</f>
        <v>8.9478000000000009</v>
      </c>
      <c r="AA22" s="67">
        <f t="shared" si="11"/>
        <v>1</v>
      </c>
    </row>
    <row r="23" spans="1:27" x14ac:dyDescent="0.3">
      <c r="A23" s="63" t="s">
        <v>1079</v>
      </c>
      <c r="B23" s="64">
        <f>VLOOKUP($A23,'Return Data'!$B$7:$R$2700,3,0)</f>
        <v>44118</v>
      </c>
      <c r="C23" s="65">
        <f>VLOOKUP($A23,'Return Data'!$B$7:$R$2700,4,0)</f>
        <v>22.424499999999998</v>
      </c>
      <c r="D23" s="65">
        <f>VLOOKUP($A23,'Return Data'!$B$7:$R$2700,5,0)</f>
        <v>4.8837000000000002</v>
      </c>
      <c r="E23" s="66">
        <f t="shared" si="0"/>
        <v>19</v>
      </c>
      <c r="F23" s="65">
        <f>VLOOKUP($A23,'Return Data'!$B$7:$R$2700,6,0)</f>
        <v>7.4623999999999997</v>
      </c>
      <c r="G23" s="66">
        <f t="shared" si="1"/>
        <v>10</v>
      </c>
      <c r="H23" s="65">
        <f>VLOOKUP($A23,'Return Data'!$B$7:$R$2700,7,0)</f>
        <v>12.026</v>
      </c>
      <c r="I23" s="66">
        <f t="shared" si="2"/>
        <v>10</v>
      </c>
      <c r="J23" s="65">
        <f>VLOOKUP($A23,'Return Data'!$B$7:$R$2700,8,0)</f>
        <v>12.382400000000001</v>
      </c>
      <c r="K23" s="66">
        <f t="shared" si="3"/>
        <v>4</v>
      </c>
      <c r="L23" s="65">
        <f>VLOOKUP($A23,'Return Data'!$B$7:$R$2700,9,0)</f>
        <v>9.0350999999999999</v>
      </c>
      <c r="M23" s="66">
        <f t="shared" si="4"/>
        <v>7</v>
      </c>
      <c r="N23" s="65">
        <f>VLOOKUP($A23,'Return Data'!$B$7:$R$2700,10,0)</f>
        <v>5.9694000000000003</v>
      </c>
      <c r="O23" s="66">
        <f t="shared" si="5"/>
        <v>9</v>
      </c>
      <c r="P23" s="65">
        <f>VLOOKUP($A23,'Return Data'!$B$7:$R$2700,11,0)</f>
        <v>9.2513000000000005</v>
      </c>
      <c r="Q23" s="66">
        <f t="shared" si="6"/>
        <v>12</v>
      </c>
      <c r="R23" s="65">
        <f>VLOOKUP($A23,'Return Data'!$B$7:$R$2700,12,0)</f>
        <v>7.8346</v>
      </c>
      <c r="S23" s="66">
        <f t="shared" si="7"/>
        <v>16</v>
      </c>
      <c r="T23" s="65">
        <f>VLOOKUP($A23,'Return Data'!$B$7:$R$2700,13,0)</f>
        <v>8.1393000000000004</v>
      </c>
      <c r="U23" s="66">
        <f t="shared" si="8"/>
        <v>8</v>
      </c>
      <c r="V23" s="65">
        <f>VLOOKUP($A23,'Return Data'!$B$7:$R$2700,17,0)</f>
        <v>7.0598000000000001</v>
      </c>
      <c r="W23" s="66">
        <f t="shared" si="9"/>
        <v>15</v>
      </c>
      <c r="X23" s="65">
        <f>VLOOKUP($A23,'Return Data'!$B$7:$R$2700,14,0)</f>
        <v>6.6653000000000002</v>
      </c>
      <c r="Y23" s="66">
        <f t="shared" si="10"/>
        <v>15</v>
      </c>
      <c r="Z23" s="65">
        <f>VLOOKUP($A23,'Return Data'!$B$7:$R$2700,16,0)</f>
        <v>8.3960000000000008</v>
      </c>
      <c r="AA23" s="67">
        <f t="shared" si="11"/>
        <v>10</v>
      </c>
    </row>
    <row r="24" spans="1:27" x14ac:dyDescent="0.3">
      <c r="A24" s="63" t="s">
        <v>1082</v>
      </c>
      <c r="B24" s="64">
        <f>VLOOKUP($A24,'Return Data'!$B$7:$R$2700,3,0)</f>
        <v>44118</v>
      </c>
      <c r="C24" s="65">
        <f>VLOOKUP($A24,'Return Data'!$B$7:$R$2700,4,0)</f>
        <v>32.373199999999997</v>
      </c>
      <c r="D24" s="65">
        <f>VLOOKUP($A24,'Return Data'!$B$7:$R$2700,5,0)</f>
        <v>11.5039</v>
      </c>
      <c r="E24" s="66">
        <f t="shared" si="0"/>
        <v>5</v>
      </c>
      <c r="F24" s="65">
        <f>VLOOKUP($A24,'Return Data'!$B$7:$R$2700,6,0)</f>
        <v>8.2624999999999993</v>
      </c>
      <c r="G24" s="66">
        <f t="shared" si="1"/>
        <v>7</v>
      </c>
      <c r="H24" s="65">
        <f>VLOOKUP($A24,'Return Data'!$B$7:$R$2700,7,0)</f>
        <v>12.561299999999999</v>
      </c>
      <c r="I24" s="66">
        <f t="shared" si="2"/>
        <v>8</v>
      </c>
      <c r="J24" s="65">
        <f>VLOOKUP($A24,'Return Data'!$B$7:$R$2700,8,0)</f>
        <v>10.7308</v>
      </c>
      <c r="K24" s="66">
        <f t="shared" si="3"/>
        <v>10</v>
      </c>
      <c r="L24" s="65">
        <f>VLOOKUP($A24,'Return Data'!$B$7:$R$2700,9,0)</f>
        <v>7.2323000000000004</v>
      </c>
      <c r="M24" s="66">
        <f t="shared" si="4"/>
        <v>21</v>
      </c>
      <c r="N24" s="65">
        <f>VLOOKUP($A24,'Return Data'!$B$7:$R$2700,10,0)</f>
        <v>4.9382999999999999</v>
      </c>
      <c r="O24" s="66">
        <f t="shared" si="5"/>
        <v>17</v>
      </c>
      <c r="P24" s="65">
        <f>VLOOKUP($A24,'Return Data'!$B$7:$R$2700,11,0)</f>
        <v>10.388500000000001</v>
      </c>
      <c r="Q24" s="66">
        <f t="shared" si="6"/>
        <v>8</v>
      </c>
      <c r="R24" s="65">
        <f>VLOOKUP($A24,'Return Data'!$B$7:$R$2700,12,0)</f>
        <v>8.3437999999999999</v>
      </c>
      <c r="S24" s="66">
        <f t="shared" si="7"/>
        <v>7</v>
      </c>
      <c r="T24" s="65">
        <f>VLOOKUP($A24,'Return Data'!$B$7:$R$2700,13,0)</f>
        <v>8.1212999999999997</v>
      </c>
      <c r="U24" s="66">
        <f t="shared" si="8"/>
        <v>9</v>
      </c>
      <c r="V24" s="65">
        <f>VLOOKUP($A24,'Return Data'!$B$7:$R$2700,17,0)</f>
        <v>6.3182</v>
      </c>
      <c r="W24" s="66">
        <f t="shared" si="9"/>
        <v>16</v>
      </c>
      <c r="X24" s="65">
        <f>VLOOKUP($A24,'Return Data'!$B$7:$R$2700,14,0)</f>
        <v>6.5340999999999996</v>
      </c>
      <c r="Y24" s="66">
        <f t="shared" si="10"/>
        <v>16</v>
      </c>
      <c r="Z24" s="65">
        <f>VLOOKUP($A24,'Return Data'!$B$7:$R$2700,16,0)</f>
        <v>7.9154999999999998</v>
      </c>
      <c r="AA24" s="67">
        <f t="shared" si="11"/>
        <v>14</v>
      </c>
    </row>
    <row r="25" spans="1:27" x14ac:dyDescent="0.3">
      <c r="A25" s="63" t="s">
        <v>1083</v>
      </c>
      <c r="B25" s="64">
        <f>VLOOKUP($A25,'Return Data'!$B$7:$R$2700,3,0)</f>
        <v>44118</v>
      </c>
      <c r="C25" s="65">
        <f>VLOOKUP($A25,'Return Data'!$B$7:$R$2700,4,0)</f>
        <v>1319.0197000000001</v>
      </c>
      <c r="D25" s="65">
        <f>VLOOKUP($A25,'Return Data'!$B$7:$R$2700,5,0)</f>
        <v>1.6355</v>
      </c>
      <c r="E25" s="66">
        <f t="shared" si="0"/>
        <v>23</v>
      </c>
      <c r="F25" s="65">
        <f>VLOOKUP($A25,'Return Data'!$B$7:$R$2700,6,0)</f>
        <v>6.3529</v>
      </c>
      <c r="G25" s="66">
        <f t="shared" si="1"/>
        <v>18</v>
      </c>
      <c r="H25" s="65">
        <f>VLOOKUP($A25,'Return Data'!$B$7:$R$2700,7,0)</f>
        <v>10.052</v>
      </c>
      <c r="I25" s="66">
        <f t="shared" si="2"/>
        <v>19</v>
      </c>
      <c r="J25" s="65">
        <f>VLOOKUP($A25,'Return Data'!$B$7:$R$2700,8,0)</f>
        <v>9.5919000000000008</v>
      </c>
      <c r="K25" s="66">
        <f t="shared" si="3"/>
        <v>17</v>
      </c>
      <c r="L25" s="65">
        <f>VLOOKUP($A25,'Return Data'!$B$7:$R$2700,9,0)</f>
        <v>7.4352</v>
      </c>
      <c r="M25" s="66">
        <f t="shared" si="4"/>
        <v>19</v>
      </c>
      <c r="N25" s="65">
        <f>VLOOKUP($A25,'Return Data'!$B$7:$R$2700,10,0)</f>
        <v>5.4991000000000003</v>
      </c>
      <c r="O25" s="66">
        <f t="shared" si="5"/>
        <v>12</v>
      </c>
      <c r="P25" s="65">
        <f>VLOOKUP($A25,'Return Data'!$B$7:$R$2700,11,0)</f>
        <v>8.4602000000000004</v>
      </c>
      <c r="Q25" s="66">
        <f t="shared" si="6"/>
        <v>20</v>
      </c>
      <c r="R25" s="65">
        <f>VLOOKUP($A25,'Return Data'!$B$7:$R$2700,12,0)</f>
        <v>7.7941000000000003</v>
      </c>
      <c r="S25" s="66">
        <f t="shared" si="7"/>
        <v>17</v>
      </c>
      <c r="T25" s="65">
        <f>VLOOKUP($A25,'Return Data'!$B$7:$R$2700,13,0)</f>
        <v>7.7319000000000004</v>
      </c>
      <c r="U25" s="66">
        <f t="shared" si="8"/>
        <v>15</v>
      </c>
      <c r="V25" s="65">
        <f>VLOOKUP($A25,'Return Data'!$B$7:$R$2700,17,0)</f>
        <v>8.4802999999999997</v>
      </c>
      <c r="W25" s="66">
        <f t="shared" si="9"/>
        <v>10</v>
      </c>
      <c r="X25" s="65">
        <f>VLOOKUP($A25,'Return Data'!$B$7:$R$2700,14,0)</f>
        <v>7.9055999999999997</v>
      </c>
      <c r="Y25" s="66">
        <f t="shared" si="10"/>
        <v>8</v>
      </c>
      <c r="Z25" s="65">
        <f>VLOOKUP($A25,'Return Data'!$B$7:$R$2700,16,0)</f>
        <v>7.8521000000000001</v>
      </c>
      <c r="AA25" s="67">
        <f t="shared" si="11"/>
        <v>15</v>
      </c>
    </row>
    <row r="26" spans="1:27" x14ac:dyDescent="0.3">
      <c r="A26" s="63" t="s">
        <v>1085</v>
      </c>
      <c r="B26" s="64">
        <f>VLOOKUP($A26,'Return Data'!$B$7:$R$2700,3,0)</f>
        <v>44118</v>
      </c>
      <c r="C26" s="65">
        <f>VLOOKUP($A26,'Return Data'!$B$7:$R$2700,4,0)</f>
        <v>1856.7702999999999</v>
      </c>
      <c r="D26" s="65">
        <f>VLOOKUP($A26,'Return Data'!$B$7:$R$2700,5,0)</f>
        <v>1.3151999999999999</v>
      </c>
      <c r="E26" s="66">
        <f t="shared" si="0"/>
        <v>24</v>
      </c>
      <c r="F26" s="65">
        <f>VLOOKUP($A26,'Return Data'!$B$7:$R$2700,6,0)</f>
        <v>5.7426000000000004</v>
      </c>
      <c r="G26" s="66">
        <f t="shared" si="1"/>
        <v>21</v>
      </c>
      <c r="H26" s="65">
        <f>VLOOKUP($A26,'Return Data'!$B$7:$R$2700,7,0)</f>
        <v>11.3543</v>
      </c>
      <c r="I26" s="66">
        <f t="shared" si="2"/>
        <v>14</v>
      </c>
      <c r="J26" s="65">
        <f>VLOOKUP($A26,'Return Data'!$B$7:$R$2700,8,0)</f>
        <v>9.9313000000000002</v>
      </c>
      <c r="K26" s="66">
        <f t="shared" si="3"/>
        <v>14</v>
      </c>
      <c r="L26" s="65">
        <f>VLOOKUP($A26,'Return Data'!$B$7:$R$2700,9,0)</f>
        <v>7.5862999999999996</v>
      </c>
      <c r="M26" s="66">
        <f t="shared" si="4"/>
        <v>18</v>
      </c>
      <c r="N26" s="65">
        <f>VLOOKUP($A26,'Return Data'!$B$7:$R$2700,10,0)</f>
        <v>5.4757999999999996</v>
      </c>
      <c r="O26" s="66">
        <f t="shared" si="5"/>
        <v>13</v>
      </c>
      <c r="P26" s="65">
        <f>VLOOKUP($A26,'Return Data'!$B$7:$R$2700,11,0)</f>
        <v>9.0686</v>
      </c>
      <c r="Q26" s="66">
        <f t="shared" si="6"/>
        <v>14</v>
      </c>
      <c r="R26" s="65">
        <f>VLOOKUP($A26,'Return Data'!$B$7:$R$2700,12,0)</f>
        <v>7.8895999999999997</v>
      </c>
      <c r="S26" s="66">
        <f t="shared" si="7"/>
        <v>14</v>
      </c>
      <c r="T26" s="65">
        <f>VLOOKUP($A26,'Return Data'!$B$7:$R$2700,13,0)</f>
        <v>7.1581000000000001</v>
      </c>
      <c r="U26" s="66">
        <f t="shared" si="8"/>
        <v>19</v>
      </c>
      <c r="V26" s="65">
        <f>VLOOKUP($A26,'Return Data'!$B$7:$R$2700,17,0)</f>
        <v>7.3818000000000001</v>
      </c>
      <c r="W26" s="66">
        <f t="shared" si="9"/>
        <v>14</v>
      </c>
      <c r="X26" s="65">
        <f>VLOOKUP($A26,'Return Data'!$B$7:$R$2700,14,0)</f>
        <v>7.0050999999999997</v>
      </c>
      <c r="Y26" s="66">
        <f t="shared" si="10"/>
        <v>14</v>
      </c>
      <c r="Z26" s="65">
        <f>VLOOKUP($A26,'Return Data'!$B$7:$R$2700,16,0)</f>
        <v>7.6624999999999996</v>
      </c>
      <c r="AA26" s="67">
        <f t="shared" si="11"/>
        <v>18</v>
      </c>
    </row>
    <row r="27" spans="1:27" x14ac:dyDescent="0.3">
      <c r="A27" s="63" t="s">
        <v>1088</v>
      </c>
      <c r="B27" s="64">
        <f>VLOOKUP($A27,'Return Data'!$B$7:$R$2700,3,0)</f>
        <v>44118</v>
      </c>
      <c r="C27" s="65">
        <f>VLOOKUP($A27,'Return Data'!$B$7:$R$2700,4,0)</f>
        <v>2948.8090000000002</v>
      </c>
      <c r="D27" s="65">
        <f>VLOOKUP($A27,'Return Data'!$B$7:$R$2700,5,0)</f>
        <v>9.4764999999999997</v>
      </c>
      <c r="E27" s="66">
        <f t="shared" si="0"/>
        <v>11</v>
      </c>
      <c r="F27" s="65">
        <f>VLOOKUP($A27,'Return Data'!$B$7:$R$2700,6,0)</f>
        <v>7.9036999999999997</v>
      </c>
      <c r="G27" s="66">
        <f t="shared" si="1"/>
        <v>8</v>
      </c>
      <c r="H27" s="65">
        <f>VLOOKUP($A27,'Return Data'!$B$7:$R$2700,7,0)</f>
        <v>11.374599999999999</v>
      </c>
      <c r="I27" s="66">
        <f t="shared" si="2"/>
        <v>13</v>
      </c>
      <c r="J27" s="65">
        <f>VLOOKUP($A27,'Return Data'!$B$7:$R$2700,8,0)</f>
        <v>10.075699999999999</v>
      </c>
      <c r="K27" s="66">
        <f t="shared" si="3"/>
        <v>13</v>
      </c>
      <c r="L27" s="65">
        <f>VLOOKUP($A27,'Return Data'!$B$7:$R$2700,9,0)</f>
        <v>8.4703999999999997</v>
      </c>
      <c r="M27" s="66">
        <f t="shared" si="4"/>
        <v>9</v>
      </c>
      <c r="N27" s="65">
        <f>VLOOKUP($A27,'Return Data'!$B$7:$R$2700,10,0)</f>
        <v>6.3940000000000001</v>
      </c>
      <c r="O27" s="66">
        <f t="shared" si="5"/>
        <v>7</v>
      </c>
      <c r="P27" s="65">
        <f>VLOOKUP($A27,'Return Data'!$B$7:$R$2700,11,0)</f>
        <v>8.9392999999999994</v>
      </c>
      <c r="Q27" s="66">
        <f t="shared" si="6"/>
        <v>17</v>
      </c>
      <c r="R27" s="65">
        <f>VLOOKUP($A27,'Return Data'!$B$7:$R$2700,12,0)</f>
        <v>8.3381000000000007</v>
      </c>
      <c r="S27" s="66">
        <f t="shared" si="7"/>
        <v>8</v>
      </c>
      <c r="T27" s="65">
        <f>VLOOKUP($A27,'Return Data'!$B$7:$R$2700,13,0)</f>
        <v>8.4238999999999997</v>
      </c>
      <c r="U27" s="66">
        <f t="shared" si="8"/>
        <v>7</v>
      </c>
      <c r="V27" s="65">
        <f>VLOOKUP($A27,'Return Data'!$B$7:$R$2700,17,0)</f>
        <v>8.0507000000000009</v>
      </c>
      <c r="W27" s="66">
        <f t="shared" si="9"/>
        <v>12</v>
      </c>
      <c r="X27" s="65">
        <f>VLOOKUP($A27,'Return Data'!$B$7:$R$2700,14,0)</f>
        <v>7.5919999999999996</v>
      </c>
      <c r="Y27" s="66">
        <f t="shared" si="10"/>
        <v>12</v>
      </c>
      <c r="Z27" s="65">
        <f>VLOOKUP($A27,'Return Data'!$B$7:$R$2700,16,0)</f>
        <v>8.4254999999999995</v>
      </c>
      <c r="AA27" s="67">
        <f t="shared" si="11"/>
        <v>9</v>
      </c>
    </row>
    <row r="28" spans="1:27" x14ac:dyDescent="0.3">
      <c r="A28" s="63" t="s">
        <v>1090</v>
      </c>
      <c r="B28" s="64">
        <f>VLOOKUP($A28,'Return Data'!$B$7:$R$2700,3,0)</f>
        <v>44118</v>
      </c>
      <c r="C28" s="65">
        <f>VLOOKUP($A28,'Return Data'!$B$7:$R$2700,4,0)</f>
        <v>24.0245</v>
      </c>
      <c r="D28" s="65">
        <f>VLOOKUP($A28,'Return Data'!$B$7:$R$2700,5,0)</f>
        <v>9.1180000000000003</v>
      </c>
      <c r="E28" s="66">
        <f t="shared" si="0"/>
        <v>12</v>
      </c>
      <c r="F28" s="65">
        <f>VLOOKUP($A28,'Return Data'!$B$7:$R$2700,6,0)</f>
        <v>7.3606999999999996</v>
      </c>
      <c r="G28" s="66">
        <f t="shared" si="1"/>
        <v>11</v>
      </c>
      <c r="H28" s="65">
        <f>VLOOKUP($A28,'Return Data'!$B$7:$R$2700,7,0)</f>
        <v>7.9992999999999999</v>
      </c>
      <c r="I28" s="66">
        <f t="shared" si="2"/>
        <v>24</v>
      </c>
      <c r="J28" s="65">
        <f>VLOOKUP($A28,'Return Data'!$B$7:$R$2700,8,0)</f>
        <v>8.8744999999999994</v>
      </c>
      <c r="K28" s="66">
        <f t="shared" si="3"/>
        <v>19</v>
      </c>
      <c r="L28" s="65">
        <f>VLOOKUP($A28,'Return Data'!$B$7:$R$2700,9,0)</f>
        <v>8.2905999999999995</v>
      </c>
      <c r="M28" s="66">
        <f t="shared" si="4"/>
        <v>10</v>
      </c>
      <c r="N28" s="65">
        <f>VLOOKUP($A28,'Return Data'!$B$7:$R$2700,10,0)</f>
        <v>6.4596999999999998</v>
      </c>
      <c r="O28" s="66">
        <f t="shared" si="5"/>
        <v>6</v>
      </c>
      <c r="P28" s="65">
        <f>VLOOKUP($A28,'Return Data'!$B$7:$R$2700,11,0)</f>
        <v>0.495</v>
      </c>
      <c r="Q28" s="66">
        <f t="shared" si="6"/>
        <v>25</v>
      </c>
      <c r="R28" s="65">
        <f>VLOOKUP($A28,'Return Data'!$B$7:$R$2700,12,0)</f>
        <v>2.1088</v>
      </c>
      <c r="S28" s="66">
        <f t="shared" si="7"/>
        <v>23</v>
      </c>
      <c r="T28" s="65">
        <f>VLOOKUP($A28,'Return Data'!$B$7:$R$2700,13,0)</f>
        <v>3.6520000000000001</v>
      </c>
      <c r="U28" s="66">
        <f t="shared" si="8"/>
        <v>23</v>
      </c>
      <c r="V28" s="65">
        <f>VLOOKUP($A28,'Return Data'!$B$7:$R$2700,17,0)</f>
        <v>-2.5586000000000002</v>
      </c>
      <c r="W28" s="66">
        <f t="shared" si="9"/>
        <v>24</v>
      </c>
      <c r="X28" s="65">
        <f>VLOOKUP($A28,'Return Data'!$B$7:$R$2700,14,0)</f>
        <v>0.51100000000000001</v>
      </c>
      <c r="Y28" s="66">
        <f t="shared" si="10"/>
        <v>23</v>
      </c>
      <c r="Z28" s="65">
        <f>VLOOKUP($A28,'Return Data'!$B$7:$R$2700,16,0)</f>
        <v>5.9522000000000004</v>
      </c>
      <c r="AA28" s="67">
        <f t="shared" si="11"/>
        <v>22</v>
      </c>
    </row>
    <row r="29" spans="1:27" x14ac:dyDescent="0.3">
      <c r="A29" s="63" t="s">
        <v>1092</v>
      </c>
      <c r="B29" s="64">
        <f>VLOOKUP($A29,'Return Data'!$B$7:$R$2700,3,0)</f>
        <v>44118</v>
      </c>
      <c r="C29" s="65">
        <f>VLOOKUP($A29,'Return Data'!$B$7:$R$2700,4,0)</f>
        <v>2798.4346999999998</v>
      </c>
      <c r="D29" s="65">
        <f>VLOOKUP($A29,'Return Data'!$B$7:$R$2700,5,0)</f>
        <v>7.3695000000000004</v>
      </c>
      <c r="E29" s="66">
        <f t="shared" si="0"/>
        <v>14</v>
      </c>
      <c r="F29" s="65">
        <f>VLOOKUP($A29,'Return Data'!$B$7:$R$2700,6,0)</f>
        <v>5.4252000000000002</v>
      </c>
      <c r="G29" s="66">
        <f t="shared" si="1"/>
        <v>24</v>
      </c>
      <c r="H29" s="65">
        <f>VLOOKUP($A29,'Return Data'!$B$7:$R$2700,7,0)</f>
        <v>8.5124999999999993</v>
      </c>
      <c r="I29" s="66">
        <f t="shared" si="2"/>
        <v>22</v>
      </c>
      <c r="J29" s="65">
        <f>VLOOKUP($A29,'Return Data'!$B$7:$R$2700,8,0)</f>
        <v>8.1186000000000007</v>
      </c>
      <c r="K29" s="66">
        <f t="shared" si="3"/>
        <v>22</v>
      </c>
      <c r="L29" s="65">
        <f>VLOOKUP($A29,'Return Data'!$B$7:$R$2700,9,0)</f>
        <v>6.3718000000000004</v>
      </c>
      <c r="M29" s="66">
        <f t="shared" si="4"/>
        <v>24</v>
      </c>
      <c r="N29" s="65">
        <f>VLOOKUP($A29,'Return Data'!$B$7:$R$2700,10,0)</f>
        <v>3.9598</v>
      </c>
      <c r="O29" s="66">
        <f t="shared" si="5"/>
        <v>25</v>
      </c>
      <c r="P29" s="65">
        <f>VLOOKUP($A29,'Return Data'!$B$7:$R$2700,11,0)</f>
        <v>5.1528</v>
      </c>
      <c r="Q29" s="66">
        <f t="shared" si="6"/>
        <v>23</v>
      </c>
      <c r="R29" s="65">
        <f>VLOOKUP($A29,'Return Data'!$B$7:$R$2700,12,0)</f>
        <v>6.8468</v>
      </c>
      <c r="S29" s="66">
        <f t="shared" si="7"/>
        <v>21</v>
      </c>
      <c r="T29" s="65">
        <f>VLOOKUP($A29,'Return Data'!$B$7:$R$2700,13,0)</f>
        <v>5.7382999999999997</v>
      </c>
      <c r="U29" s="66">
        <f t="shared" si="8"/>
        <v>21</v>
      </c>
      <c r="V29" s="65">
        <f>VLOOKUP($A29,'Return Data'!$B$7:$R$2700,17,0)</f>
        <v>-2.3696000000000002</v>
      </c>
      <c r="W29" s="66">
        <f t="shared" si="9"/>
        <v>23</v>
      </c>
      <c r="X29" s="65">
        <f>VLOOKUP($A29,'Return Data'!$B$7:$R$2700,14,0)</f>
        <v>0.32040000000000002</v>
      </c>
      <c r="Y29" s="66">
        <f t="shared" si="10"/>
        <v>24</v>
      </c>
      <c r="Z29" s="65">
        <f>VLOOKUP($A29,'Return Data'!$B$7:$R$2700,16,0)</f>
        <v>5.6444000000000001</v>
      </c>
      <c r="AA29" s="67">
        <f t="shared" si="11"/>
        <v>24</v>
      </c>
    </row>
    <row r="30" spans="1:27" x14ac:dyDescent="0.3">
      <c r="A30" s="63" t="s">
        <v>1094</v>
      </c>
      <c r="B30" s="64">
        <f>VLOOKUP($A30,'Return Data'!$B$7:$R$2700,3,0)</f>
        <v>44118</v>
      </c>
      <c r="C30" s="65">
        <f>VLOOKUP($A30,'Return Data'!$B$7:$R$2700,4,0)</f>
        <v>2747.2046</v>
      </c>
      <c r="D30" s="65">
        <f>VLOOKUP($A30,'Return Data'!$B$7:$R$2700,5,0)</f>
        <v>9.8104999999999993</v>
      </c>
      <c r="E30" s="66">
        <f t="shared" si="0"/>
        <v>10</v>
      </c>
      <c r="F30" s="65">
        <f>VLOOKUP($A30,'Return Data'!$B$7:$R$2700,6,0)</f>
        <v>7.3432000000000004</v>
      </c>
      <c r="G30" s="66">
        <f t="shared" si="1"/>
        <v>12</v>
      </c>
      <c r="H30" s="65">
        <f>VLOOKUP($A30,'Return Data'!$B$7:$R$2700,7,0)</f>
        <v>11.6488</v>
      </c>
      <c r="I30" s="66">
        <f t="shared" si="2"/>
        <v>12</v>
      </c>
      <c r="J30" s="65">
        <f>VLOOKUP($A30,'Return Data'!$B$7:$R$2700,8,0)</f>
        <v>11.0517</v>
      </c>
      <c r="K30" s="66">
        <f t="shared" si="3"/>
        <v>8</v>
      </c>
      <c r="L30" s="65">
        <f>VLOOKUP($A30,'Return Data'!$B$7:$R$2700,9,0)</f>
        <v>7.9065000000000003</v>
      </c>
      <c r="M30" s="66">
        <f t="shared" si="4"/>
        <v>13</v>
      </c>
      <c r="N30" s="65">
        <f>VLOOKUP($A30,'Return Data'!$B$7:$R$2700,10,0)</f>
        <v>4.9368999999999996</v>
      </c>
      <c r="O30" s="66">
        <f t="shared" si="5"/>
        <v>18</v>
      </c>
      <c r="P30" s="65">
        <f>VLOOKUP($A30,'Return Data'!$B$7:$R$2700,11,0)</f>
        <v>9.0065000000000008</v>
      </c>
      <c r="Q30" s="66">
        <f t="shared" si="6"/>
        <v>16</v>
      </c>
      <c r="R30" s="65">
        <f>VLOOKUP($A30,'Return Data'!$B$7:$R$2700,12,0)</f>
        <v>7.9423000000000004</v>
      </c>
      <c r="S30" s="66">
        <f t="shared" si="7"/>
        <v>13</v>
      </c>
      <c r="T30" s="65">
        <f>VLOOKUP($A30,'Return Data'!$B$7:$R$2700,13,0)</f>
        <v>7.8827999999999996</v>
      </c>
      <c r="U30" s="66">
        <f t="shared" si="8"/>
        <v>14</v>
      </c>
      <c r="V30" s="65">
        <f>VLOOKUP($A30,'Return Data'!$B$7:$R$2700,17,0)</f>
        <v>8.4890000000000008</v>
      </c>
      <c r="W30" s="66">
        <f t="shared" si="9"/>
        <v>9</v>
      </c>
      <c r="X30" s="65">
        <f>VLOOKUP($A30,'Return Data'!$B$7:$R$2700,14,0)</f>
        <v>7.8993000000000002</v>
      </c>
      <c r="Y30" s="66">
        <f t="shared" si="10"/>
        <v>9</v>
      </c>
      <c r="Z30" s="65">
        <f>VLOOKUP($A30,'Return Data'!$B$7:$R$2700,16,0)</f>
        <v>8.3096999999999994</v>
      </c>
      <c r="AA30" s="67">
        <f t="shared" si="11"/>
        <v>11</v>
      </c>
    </row>
    <row r="31" spans="1:27" x14ac:dyDescent="0.3">
      <c r="A31" s="63" t="s">
        <v>1095</v>
      </c>
      <c r="B31" s="64">
        <f>VLOOKUP($A31,'Return Data'!$B$7:$R$2700,3,0)</f>
        <v>44118</v>
      </c>
      <c r="C31" s="65">
        <f>VLOOKUP($A31,'Return Data'!$B$7:$R$2700,4,0)</f>
        <v>26.6434</v>
      </c>
      <c r="D31" s="65">
        <f>VLOOKUP($A31,'Return Data'!$B$7:$R$2700,5,0)</f>
        <v>3.8361999999999998</v>
      </c>
      <c r="E31" s="66">
        <f t="shared" si="0"/>
        <v>20</v>
      </c>
      <c r="F31" s="65">
        <f>VLOOKUP($A31,'Return Data'!$B$7:$R$2700,6,0)</f>
        <v>5.4565000000000001</v>
      </c>
      <c r="G31" s="66">
        <f t="shared" si="1"/>
        <v>23</v>
      </c>
      <c r="H31" s="65">
        <f>VLOOKUP($A31,'Return Data'!$B$7:$R$2700,7,0)</f>
        <v>7.7026000000000003</v>
      </c>
      <c r="I31" s="66">
        <f t="shared" si="2"/>
        <v>25</v>
      </c>
      <c r="J31" s="65">
        <f>VLOOKUP($A31,'Return Data'!$B$7:$R$2700,8,0)</f>
        <v>7.6155999999999997</v>
      </c>
      <c r="K31" s="66">
        <f t="shared" si="3"/>
        <v>24</v>
      </c>
      <c r="L31" s="65">
        <f>VLOOKUP($A31,'Return Data'!$B$7:$R$2700,9,0)</f>
        <v>5.8640999999999996</v>
      </c>
      <c r="M31" s="66">
        <f t="shared" si="4"/>
        <v>26</v>
      </c>
      <c r="N31" s="65">
        <f>VLOOKUP($A31,'Return Data'!$B$7:$R$2700,10,0)</f>
        <v>4.2546999999999997</v>
      </c>
      <c r="O31" s="66">
        <f t="shared" si="5"/>
        <v>23</v>
      </c>
      <c r="P31" s="65">
        <f>VLOOKUP($A31,'Return Data'!$B$7:$R$2700,11,0)</f>
        <v>7.9222999999999999</v>
      </c>
      <c r="Q31" s="66">
        <f t="shared" si="6"/>
        <v>22</v>
      </c>
      <c r="R31" s="65">
        <f>VLOOKUP($A31,'Return Data'!$B$7:$R$2700,12,0)</f>
        <v>7.0561999999999996</v>
      </c>
      <c r="S31" s="66">
        <f t="shared" si="7"/>
        <v>20</v>
      </c>
      <c r="T31" s="65">
        <f>VLOOKUP($A31,'Return Data'!$B$7:$R$2700,13,0)</f>
        <v>7.1856</v>
      </c>
      <c r="U31" s="66">
        <f t="shared" si="8"/>
        <v>18</v>
      </c>
      <c r="V31" s="65">
        <f>VLOOKUP($A31,'Return Data'!$B$7:$R$2700,17,0)</f>
        <v>2.7603</v>
      </c>
      <c r="W31" s="66">
        <f t="shared" si="9"/>
        <v>19</v>
      </c>
      <c r="X31" s="65">
        <f>VLOOKUP($A31,'Return Data'!$B$7:$R$2700,14,0)</f>
        <v>4.1066000000000003</v>
      </c>
      <c r="Y31" s="66">
        <f t="shared" si="10"/>
        <v>19</v>
      </c>
      <c r="Z31" s="65">
        <f>VLOOKUP($A31,'Return Data'!$B$7:$R$2700,16,0)</f>
        <v>7.0743</v>
      </c>
      <c r="AA31" s="67">
        <f t="shared" si="11"/>
        <v>19</v>
      </c>
    </row>
    <row r="32" spans="1:27" x14ac:dyDescent="0.3">
      <c r="A32" s="63" t="s">
        <v>1099</v>
      </c>
      <c r="B32" s="64">
        <f>VLOOKUP($A32,'Return Data'!$B$7:$R$2700,3,0)</f>
        <v>44118</v>
      </c>
      <c r="C32" s="65">
        <f>VLOOKUP($A32,'Return Data'!$B$7:$R$2700,4,0)</f>
        <v>3063.5902000000001</v>
      </c>
      <c r="D32" s="65">
        <f>VLOOKUP($A32,'Return Data'!$B$7:$R$2700,5,0)</f>
        <v>13.611000000000001</v>
      </c>
      <c r="E32" s="66">
        <f t="shared" si="0"/>
        <v>2</v>
      </c>
      <c r="F32" s="65">
        <f>VLOOKUP($A32,'Return Data'!$B$7:$R$2700,6,0)</f>
        <v>8.9957999999999991</v>
      </c>
      <c r="G32" s="66">
        <f t="shared" si="1"/>
        <v>5</v>
      </c>
      <c r="H32" s="65">
        <f>VLOOKUP($A32,'Return Data'!$B$7:$R$2700,7,0)</f>
        <v>13.748100000000001</v>
      </c>
      <c r="I32" s="66">
        <f t="shared" si="2"/>
        <v>5</v>
      </c>
      <c r="J32" s="65">
        <f>VLOOKUP($A32,'Return Data'!$B$7:$R$2700,8,0)</f>
        <v>11.8255</v>
      </c>
      <c r="K32" s="66">
        <f t="shared" si="3"/>
        <v>7</v>
      </c>
      <c r="L32" s="65">
        <f>VLOOKUP($A32,'Return Data'!$B$7:$R$2700,9,0)</f>
        <v>8.5045999999999999</v>
      </c>
      <c r="M32" s="66">
        <f t="shared" si="4"/>
        <v>8</v>
      </c>
      <c r="N32" s="65">
        <f>VLOOKUP($A32,'Return Data'!$B$7:$R$2700,10,0)</f>
        <v>5.7896999999999998</v>
      </c>
      <c r="O32" s="66">
        <f t="shared" si="5"/>
        <v>10</v>
      </c>
      <c r="P32" s="65">
        <f>VLOOKUP($A32,'Return Data'!$B$7:$R$2700,11,0)</f>
        <v>9.5969999999999995</v>
      </c>
      <c r="Q32" s="66">
        <f t="shared" si="6"/>
        <v>11</v>
      </c>
      <c r="R32" s="65">
        <f>VLOOKUP($A32,'Return Data'!$B$7:$R$2700,12,0)</f>
        <v>8.3076000000000008</v>
      </c>
      <c r="S32" s="66">
        <f t="shared" si="7"/>
        <v>9</v>
      </c>
      <c r="T32" s="65">
        <f>VLOOKUP($A32,'Return Data'!$B$7:$R$2700,13,0)</f>
        <v>8.0469000000000008</v>
      </c>
      <c r="U32" s="66">
        <f t="shared" si="8"/>
        <v>11</v>
      </c>
      <c r="V32" s="65">
        <f>VLOOKUP($A32,'Return Data'!$B$7:$R$2700,17,0)</f>
        <v>5.4692999999999996</v>
      </c>
      <c r="W32" s="66">
        <f t="shared" si="9"/>
        <v>18</v>
      </c>
      <c r="X32" s="65">
        <f>VLOOKUP($A32,'Return Data'!$B$7:$R$2700,14,0)</f>
        <v>5.8879000000000001</v>
      </c>
      <c r="Y32" s="66">
        <f t="shared" si="10"/>
        <v>18</v>
      </c>
      <c r="Z32" s="65">
        <f>VLOOKUP($A32,'Return Data'!$B$7:$R$2700,16,0)</f>
        <v>7.6849999999999996</v>
      </c>
      <c r="AA32" s="67">
        <f t="shared" si="11"/>
        <v>17</v>
      </c>
    </row>
    <row r="33" spans="1:27" x14ac:dyDescent="0.3">
      <c r="A33" s="63" t="s">
        <v>1100</v>
      </c>
      <c r="B33" s="64">
        <f>VLOOKUP($A33,'Return Data'!$B$7:$R$2700,3,0)</f>
        <v>44118</v>
      </c>
      <c r="C33" s="65">
        <f>VLOOKUP($A33,'Return Data'!$B$7:$R$2700,4,0)</f>
        <v>31.466999999999999</v>
      </c>
      <c r="D33" s="65">
        <f>VLOOKUP($A33,'Return Data'!$B$7:$R$2700,5,0)</f>
        <v>0</v>
      </c>
      <c r="E33" s="66">
        <f t="shared" si="0"/>
        <v>26</v>
      </c>
      <c r="F33" s="65">
        <f>VLOOKUP($A33,'Return Data'!$B$7:$R$2700,6,0)</f>
        <v>0</v>
      </c>
      <c r="G33" s="66">
        <f t="shared" si="1"/>
        <v>27</v>
      </c>
      <c r="H33" s="65">
        <f>VLOOKUP($A33,'Return Data'!$B$7:$R$2700,7,0)</f>
        <v>0</v>
      </c>
      <c r="I33" s="66">
        <f t="shared" si="2"/>
        <v>27</v>
      </c>
      <c r="J33" s="65">
        <f>VLOOKUP($A33,'Return Data'!$B$7:$R$2700,8,0)</f>
        <v>0</v>
      </c>
      <c r="K33" s="66">
        <f t="shared" si="3"/>
        <v>27</v>
      </c>
      <c r="L33" s="65">
        <f>VLOOKUP($A33,'Return Data'!$B$7:$R$2700,9,0)</f>
        <v>0</v>
      </c>
      <c r="M33" s="66">
        <f t="shared" si="4"/>
        <v>27</v>
      </c>
      <c r="N33" s="65">
        <f>VLOOKUP($A33,'Return Data'!$B$7:$R$2700,10,0)</f>
        <v>-0.64449999999999996</v>
      </c>
      <c r="O33" s="66">
        <f t="shared" si="5"/>
        <v>27</v>
      </c>
      <c r="P33" s="65">
        <f>VLOOKUP($A33,'Return Data'!$B$7:$R$2700,11,0)</f>
        <v>-40.869399999999999</v>
      </c>
      <c r="Q33" s="66">
        <f t="shared" si="6"/>
        <v>27</v>
      </c>
      <c r="R33" s="65">
        <f>VLOOKUP($A33,'Return Data'!$B$7:$R$2700,12,0)</f>
        <v>-27.992000000000001</v>
      </c>
      <c r="S33" s="66">
        <f t="shared" si="7"/>
        <v>27</v>
      </c>
      <c r="T33" s="65">
        <f>VLOOKUP($A33,'Return Data'!$B$7:$R$2700,13,0)</f>
        <v>-30.613800000000001</v>
      </c>
      <c r="U33" s="66">
        <f t="shared" si="8"/>
        <v>27</v>
      </c>
      <c r="V33" s="65"/>
      <c r="W33" s="66"/>
      <c r="X33" s="65"/>
      <c r="Y33" s="66"/>
      <c r="Z33" s="65">
        <f>VLOOKUP($A33,'Return Data'!$B$7:$R$2700,16,0)</f>
        <v>-25.6478</v>
      </c>
      <c r="AA33" s="67">
        <f t="shared" si="11"/>
        <v>27</v>
      </c>
    </row>
    <row r="34" spans="1:27" x14ac:dyDescent="0.3">
      <c r="A34" s="63" t="s">
        <v>1101</v>
      </c>
      <c r="B34" s="64">
        <f>VLOOKUP($A34,'Return Data'!$B$7:$R$2700,3,0)</f>
        <v>44118</v>
      </c>
      <c r="C34" s="65">
        <f>VLOOKUP($A34,'Return Data'!$B$7:$R$2700,4,0)</f>
        <v>2599.1480999999999</v>
      </c>
      <c r="D34" s="65">
        <f>VLOOKUP($A34,'Return Data'!$B$7:$R$2700,5,0)</f>
        <v>3.4156</v>
      </c>
      <c r="E34" s="66">
        <f t="shared" si="0"/>
        <v>21</v>
      </c>
      <c r="F34" s="65">
        <f>VLOOKUP($A34,'Return Data'!$B$7:$R$2700,6,0)</f>
        <v>6.0881999999999996</v>
      </c>
      <c r="G34" s="66">
        <f t="shared" si="1"/>
        <v>19</v>
      </c>
      <c r="H34" s="65">
        <f>VLOOKUP($A34,'Return Data'!$B$7:$R$2700,7,0)</f>
        <v>10.215400000000001</v>
      </c>
      <c r="I34" s="66">
        <f t="shared" si="2"/>
        <v>18</v>
      </c>
      <c r="J34" s="65">
        <f>VLOOKUP($A34,'Return Data'!$B$7:$R$2700,8,0)</f>
        <v>9.7767999999999997</v>
      </c>
      <c r="K34" s="66">
        <f t="shared" si="3"/>
        <v>16</v>
      </c>
      <c r="L34" s="65">
        <f>VLOOKUP($A34,'Return Data'!$B$7:$R$2700,9,0)</f>
        <v>7.5955000000000004</v>
      </c>
      <c r="M34" s="66">
        <f t="shared" si="4"/>
        <v>17</v>
      </c>
      <c r="N34" s="65">
        <f>VLOOKUP($A34,'Return Data'!$B$7:$R$2700,10,0)</f>
        <v>4.8177000000000003</v>
      </c>
      <c r="O34" s="66">
        <f t="shared" si="5"/>
        <v>20</v>
      </c>
      <c r="P34" s="65">
        <f>VLOOKUP($A34,'Return Data'!$B$7:$R$2700,11,0)</f>
        <v>9.0937000000000001</v>
      </c>
      <c r="Q34" s="66">
        <f t="shared" si="6"/>
        <v>13</v>
      </c>
      <c r="R34" s="65">
        <f>VLOOKUP($A34,'Return Data'!$B$7:$R$2700,12,0)</f>
        <v>8.1170000000000009</v>
      </c>
      <c r="S34" s="66">
        <f t="shared" si="7"/>
        <v>12</v>
      </c>
      <c r="T34" s="65">
        <f>VLOOKUP($A34,'Return Data'!$B$7:$R$2700,13,0)</f>
        <v>7.9225000000000003</v>
      </c>
      <c r="U34" s="66">
        <f t="shared" si="8"/>
        <v>13</v>
      </c>
      <c r="V34" s="65">
        <f>VLOOKUP($A34,'Return Data'!$B$7:$R$2700,17,0)</f>
        <v>1.9922</v>
      </c>
      <c r="W34" s="66">
        <f>RANK(V34,V$8:V$34,0)</f>
        <v>20</v>
      </c>
      <c r="X34" s="65">
        <f>VLOOKUP($A34,'Return Data'!$B$7:$R$2700,14,0)</f>
        <v>3.5085999999999999</v>
      </c>
      <c r="Y34" s="66">
        <f>RANK(X34,X$8:X$34,0)</f>
        <v>20</v>
      </c>
      <c r="Z34" s="65">
        <f>VLOOKUP($A34,'Return Data'!$B$7:$R$2700,16,0)</f>
        <v>6.8522999999999996</v>
      </c>
      <c r="AA34" s="67">
        <f t="shared" si="11"/>
        <v>20</v>
      </c>
    </row>
    <row r="35" spans="1:27" x14ac:dyDescent="0.3">
      <c r="A35" s="69"/>
      <c r="B35" s="70"/>
      <c r="C35" s="70"/>
      <c r="D35" s="71"/>
      <c r="E35" s="70"/>
      <c r="F35" s="71"/>
      <c r="G35" s="70"/>
      <c r="H35" s="71"/>
      <c r="I35" s="70"/>
      <c r="J35" s="71"/>
      <c r="K35" s="70"/>
      <c r="L35" s="71"/>
      <c r="M35" s="70"/>
      <c r="N35" s="71"/>
      <c r="O35" s="70"/>
      <c r="P35" s="71"/>
      <c r="Q35" s="70"/>
      <c r="R35" s="71"/>
      <c r="S35" s="70"/>
      <c r="T35" s="71"/>
      <c r="U35" s="70"/>
      <c r="V35" s="71"/>
      <c r="W35" s="70"/>
      <c r="X35" s="71"/>
      <c r="Y35" s="70"/>
      <c r="Z35" s="71"/>
      <c r="AA35" s="72"/>
    </row>
    <row r="36" spans="1:27" x14ac:dyDescent="0.3">
      <c r="A36" s="73" t="s">
        <v>27</v>
      </c>
      <c r="B36" s="74"/>
      <c r="C36" s="74"/>
      <c r="D36" s="75">
        <f>AVERAGE(D8:D34)</f>
        <v>6.6942962962962946</v>
      </c>
      <c r="E36" s="74"/>
      <c r="F36" s="75">
        <f>AVERAGE(F8:F34)</f>
        <v>7.0155296296296301</v>
      </c>
      <c r="G36" s="74"/>
      <c r="H36" s="75">
        <f>AVERAGE(H8:H34)</f>
        <v>10.92218888888889</v>
      </c>
      <c r="I36" s="74"/>
      <c r="J36" s="75">
        <f>AVERAGE(J8:J34)</f>
        <v>9.615814814814815</v>
      </c>
      <c r="K36" s="74"/>
      <c r="L36" s="75">
        <f>AVERAGE(L8:L34)</f>
        <v>7.7467740740740751</v>
      </c>
      <c r="M36" s="74"/>
      <c r="N36" s="75">
        <f>AVERAGE(N8:N34)</f>
        <v>9.2242851851851846</v>
      </c>
      <c r="O36" s="74"/>
      <c r="P36" s="75">
        <f>AVERAGE(P8:P34)</f>
        <v>8.8243481481481485</v>
      </c>
      <c r="Q36" s="74"/>
      <c r="R36" s="75">
        <f>AVERAGE(R8:R34)</f>
        <v>5.4745518518518512</v>
      </c>
      <c r="S36" s="74"/>
      <c r="T36" s="75">
        <f>AVERAGE(T8:T34)</f>
        <v>5.10271851851852</v>
      </c>
      <c r="U36" s="74"/>
      <c r="V36" s="75">
        <f>AVERAGE(V8:V34)</f>
        <v>4.9746346153846162</v>
      </c>
      <c r="W36" s="74"/>
      <c r="X36" s="75">
        <f>AVERAGE(X8:X34)</f>
        <v>5.4674692307692307</v>
      </c>
      <c r="Y36" s="74"/>
      <c r="Z36" s="75">
        <f>AVERAGE(Z8:Z34)</f>
        <v>6.212903703703704</v>
      </c>
      <c r="AA36" s="76"/>
    </row>
    <row r="37" spans="1:27" x14ac:dyDescent="0.3">
      <c r="A37" s="73" t="s">
        <v>28</v>
      </c>
      <c r="B37" s="74"/>
      <c r="C37" s="74"/>
      <c r="D37" s="75">
        <f>MIN(D8:D34)</f>
        <v>-17.045100000000001</v>
      </c>
      <c r="E37" s="74"/>
      <c r="F37" s="75">
        <f>MIN(F8:F34)</f>
        <v>0</v>
      </c>
      <c r="G37" s="74"/>
      <c r="H37" s="75">
        <f>MIN(H8:H34)</f>
        <v>0</v>
      </c>
      <c r="I37" s="74"/>
      <c r="J37" s="75">
        <f>MIN(J8:J34)</f>
        <v>0</v>
      </c>
      <c r="K37" s="74"/>
      <c r="L37" s="75">
        <f>MIN(L8:L34)</f>
        <v>0</v>
      </c>
      <c r="M37" s="74"/>
      <c r="N37" s="75">
        <f>MIN(N8:N34)</f>
        <v>-0.64449999999999996</v>
      </c>
      <c r="O37" s="74"/>
      <c r="P37" s="75">
        <f>MIN(P8:P34)</f>
        <v>-40.869399999999999</v>
      </c>
      <c r="Q37" s="74"/>
      <c r="R37" s="75">
        <f>MIN(R8:R34)</f>
        <v>-27.992000000000001</v>
      </c>
      <c r="S37" s="74"/>
      <c r="T37" s="75">
        <f>MIN(T8:T34)</f>
        <v>-30.613800000000001</v>
      </c>
      <c r="U37" s="74"/>
      <c r="V37" s="75">
        <f>MIN(V8:V34)</f>
        <v>-15.646699999999999</v>
      </c>
      <c r="W37" s="74"/>
      <c r="X37" s="75">
        <f>MIN(X8:X34)</f>
        <v>-8.8324999999999996</v>
      </c>
      <c r="Y37" s="74"/>
      <c r="Z37" s="75">
        <f>MIN(Z8:Z34)</f>
        <v>-25.6478</v>
      </c>
      <c r="AA37" s="76"/>
    </row>
    <row r="38" spans="1:27" ht="15" thickBot="1" x14ac:dyDescent="0.35">
      <c r="A38" s="77" t="s">
        <v>29</v>
      </c>
      <c r="B38" s="78"/>
      <c r="C38" s="78"/>
      <c r="D38" s="79">
        <f>MAX(D8:D34)</f>
        <v>15.3116</v>
      </c>
      <c r="E38" s="78"/>
      <c r="F38" s="79">
        <f>MAX(F8:F34)</f>
        <v>10.7277</v>
      </c>
      <c r="G38" s="78"/>
      <c r="H38" s="79">
        <f>MAX(H8:H34)</f>
        <v>16.563400000000001</v>
      </c>
      <c r="I38" s="78"/>
      <c r="J38" s="79">
        <f>MAX(J8:J34)</f>
        <v>13.3606</v>
      </c>
      <c r="K38" s="78"/>
      <c r="L38" s="79">
        <f>MAX(L8:L34)</f>
        <v>10.46</v>
      </c>
      <c r="M38" s="78"/>
      <c r="N38" s="79">
        <f>MAX(N8:N34)</f>
        <v>110.33029999999999</v>
      </c>
      <c r="O38" s="78"/>
      <c r="P38" s="79">
        <f>MAX(P8:P34)</f>
        <v>48.15</v>
      </c>
      <c r="Q38" s="78"/>
      <c r="R38" s="79">
        <f>MAX(R8:R34)</f>
        <v>34.021299999999997</v>
      </c>
      <c r="S38" s="78"/>
      <c r="T38" s="79">
        <f>MAX(T8:T34)</f>
        <v>21.932400000000001</v>
      </c>
      <c r="U38" s="78"/>
      <c r="V38" s="79">
        <f>MAX(V8:V34)</f>
        <v>9.3476999999999997</v>
      </c>
      <c r="W38" s="78"/>
      <c r="X38" s="79">
        <f>MAX(X8:X34)</f>
        <v>8.6628000000000007</v>
      </c>
      <c r="Y38" s="78"/>
      <c r="Z38" s="79">
        <f>MAX(Z8:Z34)</f>
        <v>8.9478000000000009</v>
      </c>
      <c r="AA38" s="80"/>
    </row>
    <row r="39" spans="1:27" x14ac:dyDescent="0.3">
      <c r="A39" s="112" t="s">
        <v>434</v>
      </c>
    </row>
    <row r="40" spans="1:27" x14ac:dyDescent="0.3">
      <c r="A40" s="14" t="s">
        <v>340</v>
      </c>
    </row>
  </sheetData>
  <sheetProtection algorithmName="SHA-512" hashValue="NptR3rqIpgLPuDH0AH+ATf3+sIzD/zHM1feqhaxONmElnBsc0c1X6KP4PBQNuVwhLHnOV6ru2T0jV8h01FnNdA==" saltValue="H5S59FviPai/Qqen8yl0OA=="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8C6A183E-5787-42D6-8B6E-07917D64560C}"/>
  </hyperlinks>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FC47E-C9E1-472C-ABC2-FC1E417B7B10}">
  <sheetPr codeName="Sheet62"/>
  <dimension ref="A1:AA4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5.554687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48" t="s">
        <v>347</v>
      </c>
    </row>
    <row r="3" spans="1:27" ht="15" customHeight="1" thickBot="1" x14ac:dyDescent="0.35">
      <c r="A3" s="149"/>
    </row>
    <row r="4" spans="1:27" ht="15" thickBot="1" x14ac:dyDescent="0.35"/>
    <row r="5" spans="1:27" s="4" customFormat="1" x14ac:dyDescent="0.3">
      <c r="A5" s="29" t="s">
        <v>1678</v>
      </c>
      <c r="B5" s="146" t="s">
        <v>8</v>
      </c>
      <c r="C5" s="146" t="s">
        <v>9</v>
      </c>
      <c r="D5" s="152" t="s">
        <v>115</v>
      </c>
      <c r="E5" s="152"/>
      <c r="F5" s="152" t="s">
        <v>116</v>
      </c>
      <c r="G5" s="152"/>
      <c r="H5" s="152" t="s">
        <v>117</v>
      </c>
      <c r="I5" s="152"/>
      <c r="J5" s="152" t="s">
        <v>47</v>
      </c>
      <c r="K5" s="152"/>
      <c r="L5" s="152" t="s">
        <v>48</v>
      </c>
      <c r="M5" s="152"/>
      <c r="N5" s="152" t="s">
        <v>1</v>
      </c>
      <c r="O5" s="152"/>
      <c r="P5" s="152" t="s">
        <v>2</v>
      </c>
      <c r="Q5" s="152"/>
      <c r="R5" s="152" t="s">
        <v>3</v>
      </c>
      <c r="S5" s="152"/>
      <c r="T5" s="152" t="s">
        <v>4</v>
      </c>
      <c r="U5" s="152"/>
      <c r="V5" s="152" t="s">
        <v>382</v>
      </c>
      <c r="W5" s="152"/>
      <c r="X5" s="152" t="s">
        <v>5</v>
      </c>
      <c r="Y5" s="152"/>
      <c r="Z5" s="152" t="s">
        <v>46</v>
      </c>
      <c r="AA5" s="155"/>
    </row>
    <row r="6" spans="1:27" s="4" customFormat="1" x14ac:dyDescent="0.3">
      <c r="A6" s="17" t="s">
        <v>7</v>
      </c>
      <c r="B6" s="147"/>
      <c r="C6" s="147"/>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1043</v>
      </c>
      <c r="B8" s="64">
        <f>VLOOKUP($A8,'Return Data'!$B$7:$R$2700,3,0)</f>
        <v>44118</v>
      </c>
      <c r="C8" s="65">
        <f>VLOOKUP($A8,'Return Data'!$B$7:$R$2700,4,0)</f>
        <v>507.12990000000002</v>
      </c>
      <c r="D8" s="65">
        <f>VLOOKUP($A8,'Return Data'!$B$7:$R$2700,5,0)</f>
        <v>12.146000000000001</v>
      </c>
      <c r="E8" s="66">
        <f t="shared" ref="E8:E34" si="0">RANK(D8,D$8:D$34,0)</f>
        <v>4</v>
      </c>
      <c r="F8" s="65">
        <f>VLOOKUP($A8,'Return Data'!$B$7:$R$2700,6,0)</f>
        <v>9.2459000000000007</v>
      </c>
      <c r="G8" s="66">
        <f t="shared" ref="G8:G34" si="1">RANK(F8,F$8:F$34,0)</f>
        <v>4</v>
      </c>
      <c r="H8" s="65">
        <f>VLOOKUP($A8,'Return Data'!$B$7:$R$2700,7,0)</f>
        <v>14.3529</v>
      </c>
      <c r="I8" s="66">
        <f t="shared" ref="I8:I34" si="2">RANK(H8,H$8:H$34,0)</f>
        <v>4</v>
      </c>
      <c r="J8" s="65">
        <f>VLOOKUP($A8,'Return Data'!$B$7:$R$2700,8,0)</f>
        <v>11.8179</v>
      </c>
      <c r="K8" s="66">
        <f t="shared" ref="K8:K34" si="3">RANK(J8,J$8:J$34,0)</f>
        <v>3</v>
      </c>
      <c r="L8" s="65">
        <f>VLOOKUP($A8,'Return Data'!$B$7:$R$2700,9,0)</f>
        <v>8.5324000000000009</v>
      </c>
      <c r="M8" s="66">
        <f t="shared" ref="M8:M34" si="4">RANK(L8,L$8:L$34,0)</f>
        <v>5</v>
      </c>
      <c r="N8" s="65">
        <f>VLOOKUP($A8,'Return Data'!$B$7:$R$2700,10,0)</f>
        <v>6.0507</v>
      </c>
      <c r="O8" s="66">
        <f t="shared" ref="O8:O34" si="5">RANK(N8,N$8:N$34,0)</f>
        <v>5</v>
      </c>
      <c r="P8" s="65">
        <f>VLOOKUP($A8,'Return Data'!$B$7:$R$2700,11,0)</f>
        <v>9.9605999999999995</v>
      </c>
      <c r="Q8" s="66">
        <f t="shared" ref="Q8:Q34" si="6">RANK(P8,P$8:P$34,0)</f>
        <v>7</v>
      </c>
      <c r="R8" s="65">
        <f>VLOOKUP($A8,'Return Data'!$B$7:$R$2700,12,0)</f>
        <v>8.3968000000000007</v>
      </c>
      <c r="S8" s="66">
        <f t="shared" ref="S8:S34" si="7">RANK(R8,R$8:R$34,0)</f>
        <v>5</v>
      </c>
      <c r="T8" s="65">
        <f>VLOOKUP($A8,'Return Data'!$B$7:$R$2700,13,0)</f>
        <v>8.0092999999999996</v>
      </c>
      <c r="U8" s="66">
        <f t="shared" ref="U8:U34" si="8">RANK(T8,T$8:T$34,0)</f>
        <v>5</v>
      </c>
      <c r="V8" s="65">
        <f>VLOOKUP($A8,'Return Data'!$B$7:$R$2700,17,0)</f>
        <v>8.4025999999999996</v>
      </c>
      <c r="W8" s="66">
        <f t="shared" ref="W8:W32" si="9">RANK(V8,V$8:V$34,0)</f>
        <v>5</v>
      </c>
      <c r="X8" s="65">
        <f>VLOOKUP($A8,'Return Data'!$B$7:$R$2700,14,0)</f>
        <v>7.6269999999999998</v>
      </c>
      <c r="Y8" s="66">
        <f t="shared" ref="Y8:Y32" si="10">RANK(X8,X$8:X$34,0)</f>
        <v>5</v>
      </c>
      <c r="Z8" s="65">
        <f>VLOOKUP($A8,'Return Data'!$B$7:$R$2700,16,0)</f>
        <v>7.5049999999999999</v>
      </c>
      <c r="AA8" s="67">
        <f t="shared" ref="AA8:AA34" si="11">RANK(Z8,Z$8:Z$34,0)</f>
        <v>14</v>
      </c>
    </row>
    <row r="9" spans="1:27" x14ac:dyDescent="0.3">
      <c r="A9" s="63" t="s">
        <v>1046</v>
      </c>
      <c r="B9" s="64">
        <f>VLOOKUP($A9,'Return Data'!$B$7:$R$2700,3,0)</f>
        <v>44118</v>
      </c>
      <c r="C9" s="65">
        <f>VLOOKUP($A9,'Return Data'!$B$7:$R$2700,4,0)</f>
        <v>2357.9866999999999</v>
      </c>
      <c r="D9" s="65">
        <f>VLOOKUP($A9,'Return Data'!$B$7:$R$2700,5,0)</f>
        <v>5.6508000000000003</v>
      </c>
      <c r="E9" s="66">
        <f t="shared" si="0"/>
        <v>18</v>
      </c>
      <c r="F9" s="65">
        <f>VLOOKUP($A9,'Return Data'!$B$7:$R$2700,6,0)</f>
        <v>6.4493999999999998</v>
      </c>
      <c r="G9" s="66">
        <f t="shared" si="1"/>
        <v>15</v>
      </c>
      <c r="H9" s="65">
        <f>VLOOKUP($A9,'Return Data'!$B$7:$R$2700,7,0)</f>
        <v>10.305</v>
      </c>
      <c r="I9" s="66">
        <f t="shared" si="2"/>
        <v>16</v>
      </c>
      <c r="J9" s="65">
        <f>VLOOKUP($A9,'Return Data'!$B$7:$R$2700,8,0)</f>
        <v>9.5440000000000005</v>
      </c>
      <c r="K9" s="66">
        <f t="shared" si="3"/>
        <v>14</v>
      </c>
      <c r="L9" s="65">
        <f>VLOOKUP($A9,'Return Data'!$B$7:$R$2700,9,0)</f>
        <v>7.5265000000000004</v>
      </c>
      <c r="M9" s="66">
        <f t="shared" si="4"/>
        <v>12</v>
      </c>
      <c r="N9" s="65">
        <f>VLOOKUP($A9,'Return Data'!$B$7:$R$2700,10,0)</f>
        <v>5.0083000000000002</v>
      </c>
      <c r="O9" s="66">
        <f t="shared" si="5"/>
        <v>11</v>
      </c>
      <c r="P9" s="65">
        <f>VLOOKUP($A9,'Return Data'!$B$7:$R$2700,11,0)</f>
        <v>9.2916000000000007</v>
      </c>
      <c r="Q9" s="66">
        <f t="shared" si="6"/>
        <v>11</v>
      </c>
      <c r="R9" s="65">
        <f>VLOOKUP($A9,'Return Data'!$B$7:$R$2700,12,0)</f>
        <v>7.9494999999999996</v>
      </c>
      <c r="S9" s="66">
        <f t="shared" si="7"/>
        <v>9</v>
      </c>
      <c r="T9" s="65">
        <f>VLOOKUP($A9,'Return Data'!$B$7:$R$2700,13,0)</f>
        <v>7.7737999999999996</v>
      </c>
      <c r="U9" s="66">
        <f t="shared" si="8"/>
        <v>8</v>
      </c>
      <c r="V9" s="65">
        <f>VLOOKUP($A9,'Return Data'!$B$7:$R$2700,17,0)</f>
        <v>8.5092999999999996</v>
      </c>
      <c r="W9" s="66">
        <f t="shared" si="9"/>
        <v>4</v>
      </c>
      <c r="X9" s="65">
        <f>VLOOKUP($A9,'Return Data'!$B$7:$R$2700,14,0)</f>
        <v>7.8239999999999998</v>
      </c>
      <c r="Y9" s="66">
        <f t="shared" si="10"/>
        <v>3</v>
      </c>
      <c r="Z9" s="65">
        <f>VLOOKUP($A9,'Return Data'!$B$7:$R$2700,16,0)</f>
        <v>8.0936000000000003</v>
      </c>
      <c r="AA9" s="67">
        <f t="shared" si="11"/>
        <v>4</v>
      </c>
    </row>
    <row r="10" spans="1:27" x14ac:dyDescent="0.3">
      <c r="A10" s="63" t="s">
        <v>1047</v>
      </c>
      <c r="B10" s="64">
        <f>VLOOKUP($A10,'Return Data'!$B$7:$R$2700,3,0)</f>
        <v>44118</v>
      </c>
      <c r="C10" s="65">
        <f>VLOOKUP($A10,'Return Data'!$B$7:$R$2700,4,0)</f>
        <v>1480.5717</v>
      </c>
      <c r="D10" s="65">
        <f>VLOOKUP($A10,'Return Data'!$B$7:$R$2700,5,0)</f>
        <v>6.2160000000000002</v>
      </c>
      <c r="E10" s="66">
        <f t="shared" si="0"/>
        <v>17</v>
      </c>
      <c r="F10" s="65">
        <f>VLOOKUP($A10,'Return Data'!$B$7:$R$2700,6,0)</f>
        <v>6.6113999999999997</v>
      </c>
      <c r="G10" s="66">
        <f t="shared" si="1"/>
        <v>14</v>
      </c>
      <c r="H10" s="65">
        <f>VLOOKUP($A10,'Return Data'!$B$7:$R$2700,7,0)</f>
        <v>8.6544000000000008</v>
      </c>
      <c r="I10" s="66">
        <f t="shared" si="2"/>
        <v>21</v>
      </c>
      <c r="J10" s="65">
        <f>VLOOKUP($A10,'Return Data'!$B$7:$R$2700,8,0)</f>
        <v>7.9494999999999996</v>
      </c>
      <c r="K10" s="66">
        <f t="shared" si="3"/>
        <v>21</v>
      </c>
      <c r="L10" s="65">
        <f>VLOOKUP($A10,'Return Data'!$B$7:$R$2700,9,0)</f>
        <v>9.3193999999999999</v>
      </c>
      <c r="M10" s="66">
        <f t="shared" si="4"/>
        <v>4</v>
      </c>
      <c r="N10" s="65">
        <f>VLOOKUP($A10,'Return Data'!$B$7:$R$2700,10,0)</f>
        <v>110.0615</v>
      </c>
      <c r="O10" s="66">
        <f t="shared" si="5"/>
        <v>1</v>
      </c>
      <c r="P10" s="65">
        <f>VLOOKUP($A10,'Return Data'!$B$7:$R$2700,11,0)</f>
        <v>40.944499999999998</v>
      </c>
      <c r="Q10" s="66">
        <f t="shared" si="6"/>
        <v>2</v>
      </c>
      <c r="R10" s="65">
        <f>VLOOKUP($A10,'Return Data'!$B$7:$R$2700,12,0)</f>
        <v>-18.620699999999999</v>
      </c>
      <c r="S10" s="66">
        <f t="shared" si="7"/>
        <v>26</v>
      </c>
      <c r="T10" s="65">
        <f>VLOOKUP($A10,'Return Data'!$B$7:$R$2700,13,0)</f>
        <v>-15.457700000000001</v>
      </c>
      <c r="U10" s="66">
        <f t="shared" si="8"/>
        <v>26</v>
      </c>
      <c r="V10" s="65">
        <f>VLOOKUP($A10,'Return Data'!$B$7:$R$2700,17,0)</f>
        <v>-15.8887</v>
      </c>
      <c r="W10" s="66">
        <f t="shared" si="9"/>
        <v>26</v>
      </c>
      <c r="X10" s="65">
        <f>VLOOKUP($A10,'Return Data'!$B$7:$R$2700,14,0)</f>
        <v>-9.0947999999999993</v>
      </c>
      <c r="Y10" s="66">
        <f t="shared" si="10"/>
        <v>26</v>
      </c>
      <c r="Z10" s="65">
        <f>VLOOKUP($A10,'Return Data'!$B$7:$R$2700,16,0)</f>
        <v>3.5289999999999999</v>
      </c>
      <c r="AA10" s="67">
        <f t="shared" si="11"/>
        <v>25</v>
      </c>
    </row>
    <row r="11" spans="1:27" x14ac:dyDescent="0.3">
      <c r="A11" s="63" t="s">
        <v>1051</v>
      </c>
      <c r="B11" s="64">
        <f>VLOOKUP($A11,'Return Data'!$B$7:$R$2700,3,0)</f>
        <v>44118</v>
      </c>
      <c r="C11" s="65">
        <f>VLOOKUP($A11,'Return Data'!$B$7:$R$2700,4,0)</f>
        <v>31.205300000000001</v>
      </c>
      <c r="D11" s="65">
        <f>VLOOKUP($A11,'Return Data'!$B$7:$R$2700,5,0)</f>
        <v>-17.770399999999999</v>
      </c>
      <c r="E11" s="66">
        <f t="shared" si="0"/>
        <v>27</v>
      </c>
      <c r="F11" s="65">
        <f>VLOOKUP($A11,'Return Data'!$B$7:$R$2700,6,0)</f>
        <v>5.1032999999999999</v>
      </c>
      <c r="G11" s="66">
        <f t="shared" si="1"/>
        <v>21</v>
      </c>
      <c r="H11" s="65">
        <f>VLOOKUP($A11,'Return Data'!$B$7:$R$2700,7,0)</f>
        <v>12.276999999999999</v>
      </c>
      <c r="I11" s="66">
        <f t="shared" si="2"/>
        <v>7</v>
      </c>
      <c r="J11" s="65">
        <f>VLOOKUP($A11,'Return Data'!$B$7:$R$2700,8,0)</f>
        <v>11.361700000000001</v>
      </c>
      <c r="K11" s="66">
        <f t="shared" si="3"/>
        <v>6</v>
      </c>
      <c r="L11" s="65">
        <f>VLOOKUP($A11,'Return Data'!$B$7:$R$2700,9,0)</f>
        <v>7.0311000000000003</v>
      </c>
      <c r="M11" s="66">
        <f t="shared" si="4"/>
        <v>17</v>
      </c>
      <c r="N11" s="65">
        <f>VLOOKUP($A11,'Return Data'!$B$7:$R$2700,10,0)</f>
        <v>4.3377999999999997</v>
      </c>
      <c r="O11" s="66">
        <f t="shared" si="5"/>
        <v>19</v>
      </c>
      <c r="P11" s="65">
        <f>VLOOKUP($A11,'Return Data'!$B$7:$R$2700,11,0)</f>
        <v>8.1316000000000006</v>
      </c>
      <c r="Q11" s="66">
        <f t="shared" si="6"/>
        <v>19</v>
      </c>
      <c r="R11" s="65">
        <f>VLOOKUP($A11,'Return Data'!$B$7:$R$2700,12,0)</f>
        <v>7.9531999999999998</v>
      </c>
      <c r="S11" s="66">
        <f t="shared" si="7"/>
        <v>8</v>
      </c>
      <c r="T11" s="65">
        <f>VLOOKUP($A11,'Return Data'!$B$7:$R$2700,13,0)</f>
        <v>7.6414999999999997</v>
      </c>
      <c r="U11" s="66">
        <f t="shared" si="8"/>
        <v>11</v>
      </c>
      <c r="V11" s="65">
        <f>VLOOKUP($A11,'Return Data'!$B$7:$R$2700,17,0)</f>
        <v>7.6410999999999998</v>
      </c>
      <c r="W11" s="66">
        <f t="shared" si="9"/>
        <v>11</v>
      </c>
      <c r="X11" s="65">
        <f>VLOOKUP($A11,'Return Data'!$B$7:$R$2700,14,0)</f>
        <v>7.1186999999999996</v>
      </c>
      <c r="Y11" s="66">
        <f t="shared" si="10"/>
        <v>12</v>
      </c>
      <c r="Z11" s="65">
        <f>VLOOKUP($A11,'Return Data'!$B$7:$R$2700,16,0)</f>
        <v>7.8864000000000001</v>
      </c>
      <c r="AA11" s="67">
        <f t="shared" si="11"/>
        <v>6</v>
      </c>
    </row>
    <row r="12" spans="1:27" x14ac:dyDescent="0.3">
      <c r="A12" s="63" t="s">
        <v>1054</v>
      </c>
      <c r="B12" s="64">
        <f>VLOOKUP($A12,'Return Data'!$B$7:$R$2700,3,0)</f>
        <v>44118</v>
      </c>
      <c r="C12" s="65">
        <f>VLOOKUP($A12,'Return Data'!$B$7:$R$2700,4,0)</f>
        <v>32.593800000000002</v>
      </c>
      <c r="D12" s="65">
        <f>VLOOKUP($A12,'Return Data'!$B$7:$R$2700,5,0)</f>
        <v>6.9443999999999999</v>
      </c>
      <c r="E12" s="66">
        <f t="shared" si="0"/>
        <v>15</v>
      </c>
      <c r="F12" s="65">
        <f>VLOOKUP($A12,'Return Data'!$B$7:$R$2700,6,0)</f>
        <v>4.4372999999999996</v>
      </c>
      <c r="G12" s="66">
        <f t="shared" si="1"/>
        <v>26</v>
      </c>
      <c r="H12" s="65">
        <f>VLOOKUP($A12,'Return Data'!$B$7:$R$2700,7,0)</f>
        <v>8.7654999999999994</v>
      </c>
      <c r="I12" s="66">
        <f t="shared" si="2"/>
        <v>20</v>
      </c>
      <c r="J12" s="65">
        <f>VLOOKUP($A12,'Return Data'!$B$7:$R$2700,8,0)</f>
        <v>7.9511000000000003</v>
      </c>
      <c r="K12" s="66">
        <f t="shared" si="3"/>
        <v>20</v>
      </c>
      <c r="L12" s="65">
        <f>VLOOKUP($A12,'Return Data'!$B$7:$R$2700,9,0)</f>
        <v>6.3753000000000002</v>
      </c>
      <c r="M12" s="66">
        <f t="shared" si="4"/>
        <v>23</v>
      </c>
      <c r="N12" s="65">
        <f>VLOOKUP($A12,'Return Data'!$B$7:$R$2700,10,0)</f>
        <v>3.7673999999999999</v>
      </c>
      <c r="O12" s="66">
        <f t="shared" si="5"/>
        <v>23</v>
      </c>
      <c r="P12" s="65">
        <f>VLOOKUP($A12,'Return Data'!$B$7:$R$2700,11,0)</f>
        <v>7.8136999999999999</v>
      </c>
      <c r="Q12" s="66">
        <f t="shared" si="6"/>
        <v>20</v>
      </c>
      <c r="R12" s="65">
        <f>VLOOKUP($A12,'Return Data'!$B$7:$R$2700,12,0)</f>
        <v>6.9130000000000003</v>
      </c>
      <c r="S12" s="66">
        <f t="shared" si="7"/>
        <v>19</v>
      </c>
      <c r="T12" s="65">
        <f>VLOOKUP($A12,'Return Data'!$B$7:$R$2700,13,0)</f>
        <v>6.7655000000000003</v>
      </c>
      <c r="U12" s="66">
        <f t="shared" si="8"/>
        <v>18</v>
      </c>
      <c r="V12" s="65">
        <f>VLOOKUP($A12,'Return Data'!$B$7:$R$2700,17,0)</f>
        <v>7.7230999999999996</v>
      </c>
      <c r="W12" s="66">
        <f t="shared" si="9"/>
        <v>10</v>
      </c>
      <c r="X12" s="65">
        <f>VLOOKUP($A12,'Return Data'!$B$7:$R$2700,14,0)</f>
        <v>7.1791999999999998</v>
      </c>
      <c r="Y12" s="66">
        <f t="shared" si="10"/>
        <v>10</v>
      </c>
      <c r="Z12" s="65">
        <f>VLOOKUP($A12,'Return Data'!$B$7:$R$2700,16,0)</f>
        <v>7.8552999999999997</v>
      </c>
      <c r="AA12" s="67">
        <f t="shared" si="11"/>
        <v>7</v>
      </c>
    </row>
    <row r="13" spans="1:27" x14ac:dyDescent="0.3">
      <c r="A13" s="63" t="s">
        <v>1056</v>
      </c>
      <c r="B13" s="64">
        <f>VLOOKUP($A13,'Return Data'!$B$7:$R$2700,3,0)</f>
        <v>44118</v>
      </c>
      <c r="C13" s="65">
        <f>VLOOKUP($A13,'Return Data'!$B$7:$R$2700,4,0)</f>
        <v>15.2722</v>
      </c>
      <c r="D13" s="65">
        <f>VLOOKUP($A13,'Return Data'!$B$7:$R$2700,5,0)</f>
        <v>10.0406</v>
      </c>
      <c r="E13" s="66">
        <f t="shared" si="0"/>
        <v>7</v>
      </c>
      <c r="F13" s="65">
        <f>VLOOKUP($A13,'Return Data'!$B$7:$R$2700,6,0)</f>
        <v>6.6980000000000004</v>
      </c>
      <c r="G13" s="66">
        <f t="shared" si="1"/>
        <v>11</v>
      </c>
      <c r="H13" s="65">
        <f>VLOOKUP($A13,'Return Data'!$B$7:$R$2700,7,0)</f>
        <v>10.502800000000001</v>
      </c>
      <c r="I13" s="66">
        <f t="shared" si="2"/>
        <v>15</v>
      </c>
      <c r="J13" s="65">
        <f>VLOOKUP($A13,'Return Data'!$B$7:$R$2700,8,0)</f>
        <v>10.3347</v>
      </c>
      <c r="K13" s="66">
        <f t="shared" si="3"/>
        <v>10</v>
      </c>
      <c r="L13" s="65">
        <f>VLOOKUP($A13,'Return Data'!$B$7:$R$2700,9,0)</f>
        <v>7.6721000000000004</v>
      </c>
      <c r="M13" s="66">
        <f t="shared" si="4"/>
        <v>10</v>
      </c>
      <c r="N13" s="65">
        <f>VLOOKUP($A13,'Return Data'!$B$7:$R$2700,10,0)</f>
        <v>4.5749000000000004</v>
      </c>
      <c r="O13" s="66">
        <f t="shared" si="5"/>
        <v>17</v>
      </c>
      <c r="P13" s="65">
        <f>VLOOKUP($A13,'Return Data'!$B$7:$R$2700,11,0)</f>
        <v>8.4192999999999998</v>
      </c>
      <c r="Q13" s="66">
        <f t="shared" si="6"/>
        <v>16</v>
      </c>
      <c r="R13" s="65">
        <f>VLOOKUP($A13,'Return Data'!$B$7:$R$2700,12,0)</f>
        <v>7.2336999999999998</v>
      </c>
      <c r="S13" s="66">
        <f t="shared" si="7"/>
        <v>17</v>
      </c>
      <c r="T13" s="65">
        <f>VLOOKUP($A13,'Return Data'!$B$7:$R$2700,13,0)</f>
        <v>7.1589999999999998</v>
      </c>
      <c r="U13" s="66">
        <f t="shared" si="8"/>
        <v>16</v>
      </c>
      <c r="V13" s="65">
        <f>VLOOKUP($A13,'Return Data'!$B$7:$R$2700,17,0)</f>
        <v>8.2220999999999993</v>
      </c>
      <c r="W13" s="66">
        <f t="shared" si="9"/>
        <v>7</v>
      </c>
      <c r="X13" s="65">
        <f>VLOOKUP($A13,'Return Data'!$B$7:$R$2700,14,0)</f>
        <v>7.5697999999999999</v>
      </c>
      <c r="Y13" s="66">
        <f t="shared" si="10"/>
        <v>6</v>
      </c>
      <c r="Z13" s="65">
        <f>VLOOKUP($A13,'Return Data'!$B$7:$R$2700,16,0)</f>
        <v>7.8507999999999996</v>
      </c>
      <c r="AA13" s="67">
        <f t="shared" si="11"/>
        <v>8</v>
      </c>
    </row>
    <row r="14" spans="1:27" x14ac:dyDescent="0.3">
      <c r="A14" s="63" t="s">
        <v>1058</v>
      </c>
      <c r="B14" s="64">
        <f>VLOOKUP($A14,'Return Data'!$B$7:$R$2700,3,0)</f>
        <v>44118</v>
      </c>
      <c r="C14" s="65">
        <f>VLOOKUP($A14,'Return Data'!$B$7:$R$2700,4,0)</f>
        <v>1984.2698</v>
      </c>
      <c r="D14" s="65">
        <f>VLOOKUP($A14,'Return Data'!$B$7:$R$2700,5,0)</f>
        <v>10.222899999999999</v>
      </c>
      <c r="E14" s="66">
        <f t="shared" si="0"/>
        <v>6</v>
      </c>
      <c r="F14" s="65">
        <f>VLOOKUP($A14,'Return Data'!$B$7:$R$2700,6,0)</f>
        <v>4.7106000000000003</v>
      </c>
      <c r="G14" s="66">
        <f t="shared" si="1"/>
        <v>25</v>
      </c>
      <c r="H14" s="65">
        <f>VLOOKUP($A14,'Return Data'!$B$7:$R$2700,7,0)</f>
        <v>4.5942999999999996</v>
      </c>
      <c r="I14" s="66">
        <f t="shared" si="2"/>
        <v>26</v>
      </c>
      <c r="J14" s="65">
        <f>VLOOKUP($A14,'Return Data'!$B$7:$R$2700,8,0)</f>
        <v>5.1276999999999999</v>
      </c>
      <c r="K14" s="66">
        <f t="shared" si="3"/>
        <v>25</v>
      </c>
      <c r="L14" s="65">
        <f>VLOOKUP($A14,'Return Data'!$B$7:$R$2700,9,0)</f>
        <v>6.5580999999999996</v>
      </c>
      <c r="M14" s="66">
        <f t="shared" si="4"/>
        <v>22</v>
      </c>
      <c r="N14" s="65">
        <f>VLOOKUP($A14,'Return Data'!$B$7:$R$2700,10,0)</f>
        <v>2.4859</v>
      </c>
      <c r="O14" s="66">
        <f t="shared" si="5"/>
        <v>26</v>
      </c>
      <c r="P14" s="65">
        <f>VLOOKUP($A14,'Return Data'!$B$7:$R$2700,11,0)</f>
        <v>-11.0487</v>
      </c>
      <c r="Q14" s="66">
        <f t="shared" si="6"/>
        <v>26</v>
      </c>
      <c r="R14" s="65">
        <f>VLOOKUP($A14,'Return Data'!$B$7:$R$2700,12,0)</f>
        <v>-5.7812000000000001</v>
      </c>
      <c r="S14" s="66">
        <f t="shared" si="7"/>
        <v>25</v>
      </c>
      <c r="T14" s="65">
        <f>VLOOKUP($A14,'Return Data'!$B$7:$R$2700,13,0)</f>
        <v>-2.8090000000000002</v>
      </c>
      <c r="U14" s="66">
        <f t="shared" si="8"/>
        <v>24</v>
      </c>
      <c r="V14" s="65">
        <f>VLOOKUP($A14,'Return Data'!$B$7:$R$2700,17,0)</f>
        <v>-3.8031000000000001</v>
      </c>
      <c r="W14" s="66">
        <f t="shared" si="9"/>
        <v>25</v>
      </c>
      <c r="X14" s="65">
        <f>VLOOKUP($A14,'Return Data'!$B$7:$R$2700,14,0)</f>
        <v>-0.50190000000000001</v>
      </c>
      <c r="Y14" s="66">
        <f t="shared" si="10"/>
        <v>25</v>
      </c>
      <c r="Z14" s="65">
        <f>VLOOKUP($A14,'Return Data'!$B$7:$R$2700,16,0)</f>
        <v>5.1022999999999996</v>
      </c>
      <c r="AA14" s="67">
        <f t="shared" si="11"/>
        <v>23</v>
      </c>
    </row>
    <row r="15" spans="1:27" x14ac:dyDescent="0.3">
      <c r="A15" s="63" t="s">
        <v>1059</v>
      </c>
      <c r="B15" s="64">
        <f>VLOOKUP($A15,'Return Data'!$B$7:$R$2700,3,0)</f>
        <v>44118</v>
      </c>
      <c r="C15" s="65">
        <f>VLOOKUP($A15,'Return Data'!$B$7:$R$2700,4,0)</f>
        <v>40.317379487874398</v>
      </c>
      <c r="D15" s="65">
        <f>VLOOKUP($A15,'Return Data'!$B$7:$R$2700,5,0)</f>
        <v>2.5497000000000001</v>
      </c>
      <c r="E15" s="66">
        <f t="shared" si="0"/>
        <v>22</v>
      </c>
      <c r="F15" s="65">
        <f>VLOOKUP($A15,'Return Data'!$B$7:$R$2700,6,0)</f>
        <v>10.4315</v>
      </c>
      <c r="G15" s="66">
        <f t="shared" si="1"/>
        <v>1</v>
      </c>
      <c r="H15" s="65">
        <f>VLOOKUP($A15,'Return Data'!$B$7:$R$2700,7,0)</f>
        <v>16.284400000000002</v>
      </c>
      <c r="I15" s="66">
        <f t="shared" si="2"/>
        <v>1</v>
      </c>
      <c r="J15" s="65">
        <f>VLOOKUP($A15,'Return Data'!$B$7:$R$2700,8,0)</f>
        <v>4.6128999999999998</v>
      </c>
      <c r="K15" s="66">
        <f t="shared" si="3"/>
        <v>26</v>
      </c>
      <c r="L15" s="65">
        <f>VLOOKUP($A15,'Return Data'!$B$7:$R$2700,9,0)</f>
        <v>9.5068999999999999</v>
      </c>
      <c r="M15" s="66">
        <f t="shared" si="4"/>
        <v>2</v>
      </c>
      <c r="N15" s="65">
        <f>VLOOKUP($A15,'Return Data'!$B$7:$R$2700,10,0)</f>
        <v>10.596500000000001</v>
      </c>
      <c r="O15" s="66">
        <f t="shared" si="5"/>
        <v>2</v>
      </c>
      <c r="P15" s="65">
        <f>VLOOKUP($A15,'Return Data'!$B$7:$R$2700,11,0)</f>
        <v>10.977600000000001</v>
      </c>
      <c r="Q15" s="66">
        <f t="shared" si="6"/>
        <v>3</v>
      </c>
      <c r="R15" s="65">
        <f>VLOOKUP($A15,'Return Data'!$B$7:$R$2700,12,0)</f>
        <v>-4.0895000000000001</v>
      </c>
      <c r="S15" s="66">
        <f t="shared" si="7"/>
        <v>24</v>
      </c>
      <c r="T15" s="65">
        <f>VLOOKUP($A15,'Return Data'!$B$7:$R$2700,13,0)</f>
        <v>-3.617</v>
      </c>
      <c r="U15" s="66">
        <f t="shared" si="8"/>
        <v>25</v>
      </c>
      <c r="V15" s="65">
        <f>VLOOKUP($A15,'Return Data'!$B$7:$R$2700,17,0)</f>
        <v>1.0106999999999999</v>
      </c>
      <c r="W15" s="66">
        <f t="shared" si="9"/>
        <v>21</v>
      </c>
      <c r="X15" s="65">
        <f>VLOOKUP($A15,'Return Data'!$B$7:$R$2700,14,0)</f>
        <v>2.2955000000000001</v>
      </c>
      <c r="Y15" s="66">
        <f t="shared" si="10"/>
        <v>22</v>
      </c>
      <c r="Z15" s="65">
        <f>VLOOKUP($A15,'Return Data'!$B$7:$R$2700,16,0)</f>
        <v>6.9676999999999998</v>
      </c>
      <c r="AA15" s="67">
        <f t="shared" si="11"/>
        <v>18</v>
      </c>
    </row>
    <row r="16" spans="1:27" x14ac:dyDescent="0.3">
      <c r="A16" s="63" t="s">
        <v>1065</v>
      </c>
      <c r="B16" s="64">
        <f>VLOOKUP($A16,'Return Data'!$B$7:$R$2700,3,0)</f>
        <v>44118</v>
      </c>
      <c r="C16" s="65">
        <f>VLOOKUP($A16,'Return Data'!$B$7:$R$2700,4,0)</f>
        <v>44.118699999999997</v>
      </c>
      <c r="D16" s="65">
        <f>VLOOKUP($A16,'Return Data'!$B$7:$R$2700,5,0)</f>
        <v>14.732100000000001</v>
      </c>
      <c r="E16" s="66">
        <f t="shared" si="0"/>
        <v>1</v>
      </c>
      <c r="F16" s="65">
        <f>VLOOKUP($A16,'Return Data'!$B$7:$R$2700,6,0)</f>
        <v>9.5762999999999998</v>
      </c>
      <c r="G16" s="66">
        <f t="shared" si="1"/>
        <v>3</v>
      </c>
      <c r="H16" s="65">
        <f>VLOOKUP($A16,'Return Data'!$B$7:$R$2700,7,0)</f>
        <v>15.243399999999999</v>
      </c>
      <c r="I16" s="66">
        <f t="shared" si="2"/>
        <v>3</v>
      </c>
      <c r="J16" s="65">
        <f>VLOOKUP($A16,'Return Data'!$B$7:$R$2700,8,0)</f>
        <v>12.7555</v>
      </c>
      <c r="K16" s="66">
        <f t="shared" si="3"/>
        <v>2</v>
      </c>
      <c r="L16" s="65">
        <f>VLOOKUP($A16,'Return Data'!$B$7:$R$2700,9,0)</f>
        <v>9.8524999999999991</v>
      </c>
      <c r="M16" s="66">
        <f t="shared" si="4"/>
        <v>1</v>
      </c>
      <c r="N16" s="65">
        <f>VLOOKUP($A16,'Return Data'!$B$7:$R$2700,10,0)</f>
        <v>6.7112999999999996</v>
      </c>
      <c r="O16" s="66">
        <f t="shared" si="5"/>
        <v>3</v>
      </c>
      <c r="P16" s="65">
        <f>VLOOKUP($A16,'Return Data'!$B$7:$R$2700,11,0)</f>
        <v>10.1235</v>
      </c>
      <c r="Q16" s="66">
        <f t="shared" si="6"/>
        <v>5</v>
      </c>
      <c r="R16" s="65">
        <f>VLOOKUP($A16,'Return Data'!$B$7:$R$2700,12,0)</f>
        <v>8.5246999999999993</v>
      </c>
      <c r="S16" s="66">
        <f t="shared" si="7"/>
        <v>4</v>
      </c>
      <c r="T16" s="65">
        <f>VLOOKUP($A16,'Return Data'!$B$7:$R$2700,13,0)</f>
        <v>8.0388999999999999</v>
      </c>
      <c r="U16" s="66">
        <f t="shared" si="8"/>
        <v>4</v>
      </c>
      <c r="V16" s="65">
        <f>VLOOKUP($A16,'Return Data'!$B$7:$R$2700,17,0)</f>
        <v>8.2589000000000006</v>
      </c>
      <c r="W16" s="66">
        <f t="shared" si="9"/>
        <v>6</v>
      </c>
      <c r="X16" s="65">
        <f>VLOOKUP($A16,'Return Data'!$B$7:$R$2700,14,0)</f>
        <v>7.3585000000000003</v>
      </c>
      <c r="Y16" s="66">
        <f t="shared" si="10"/>
        <v>9</v>
      </c>
      <c r="Z16" s="65">
        <f>VLOOKUP($A16,'Return Data'!$B$7:$R$2700,16,0)</f>
        <v>7.3526999999999996</v>
      </c>
      <c r="AA16" s="67">
        <f t="shared" si="11"/>
        <v>15</v>
      </c>
    </row>
    <row r="17" spans="1:27" x14ac:dyDescent="0.3">
      <c r="A17" s="63" t="s">
        <v>1067</v>
      </c>
      <c r="B17" s="64">
        <f>VLOOKUP($A17,'Return Data'!$B$7:$R$2700,3,0)</f>
        <v>44118</v>
      </c>
      <c r="C17" s="65">
        <f>VLOOKUP($A17,'Return Data'!$B$7:$R$2700,4,0)</f>
        <v>15.9617</v>
      </c>
      <c r="D17" s="65">
        <f>VLOOKUP($A17,'Return Data'!$B$7:$R$2700,5,0)</f>
        <v>9.6067999999999998</v>
      </c>
      <c r="E17" s="66">
        <f t="shared" si="0"/>
        <v>9</v>
      </c>
      <c r="F17" s="65">
        <f>VLOOKUP($A17,'Return Data'!$B$7:$R$2700,6,0)</f>
        <v>5.9961000000000002</v>
      </c>
      <c r="G17" s="66">
        <f t="shared" si="1"/>
        <v>18</v>
      </c>
      <c r="H17" s="65">
        <f>VLOOKUP($A17,'Return Data'!$B$7:$R$2700,7,0)</f>
        <v>11.163500000000001</v>
      </c>
      <c r="I17" s="66">
        <f t="shared" si="2"/>
        <v>11</v>
      </c>
      <c r="J17" s="65">
        <f>VLOOKUP($A17,'Return Data'!$B$7:$R$2700,8,0)</f>
        <v>9.9194999999999993</v>
      </c>
      <c r="K17" s="66">
        <f t="shared" si="3"/>
        <v>12</v>
      </c>
      <c r="L17" s="65">
        <f>VLOOKUP($A17,'Return Data'!$B$7:$R$2700,9,0)</f>
        <v>7.3464</v>
      </c>
      <c r="M17" s="66">
        <f t="shared" si="4"/>
        <v>15</v>
      </c>
      <c r="N17" s="65">
        <f>VLOOKUP($A17,'Return Data'!$B$7:$R$2700,10,0)</f>
        <v>4.9297000000000004</v>
      </c>
      <c r="O17" s="66">
        <f t="shared" si="5"/>
        <v>13</v>
      </c>
      <c r="P17" s="65">
        <f>VLOOKUP($A17,'Return Data'!$B$7:$R$2700,11,0)</f>
        <v>3.0781999999999998</v>
      </c>
      <c r="Q17" s="66">
        <f t="shared" si="6"/>
        <v>24</v>
      </c>
      <c r="R17" s="65">
        <f>VLOOKUP($A17,'Return Data'!$B$7:$R$2700,12,0)</f>
        <v>3.0127000000000002</v>
      </c>
      <c r="S17" s="66">
        <f t="shared" si="7"/>
        <v>22</v>
      </c>
      <c r="T17" s="65">
        <f>VLOOKUP($A17,'Return Data'!$B$7:$R$2700,13,0)</f>
        <v>3.6697000000000002</v>
      </c>
      <c r="U17" s="66">
        <f t="shared" si="8"/>
        <v>22</v>
      </c>
      <c r="V17" s="65">
        <f>VLOOKUP($A17,'Return Data'!$B$7:$R$2700,17,0)</f>
        <v>0.78439999999999999</v>
      </c>
      <c r="W17" s="66">
        <f t="shared" si="9"/>
        <v>22</v>
      </c>
      <c r="X17" s="65">
        <f>VLOOKUP($A17,'Return Data'!$B$7:$R$2700,14,0)</f>
        <v>2.3759000000000001</v>
      </c>
      <c r="Y17" s="66">
        <f t="shared" si="10"/>
        <v>21</v>
      </c>
      <c r="Z17" s="65">
        <f>VLOOKUP($A17,'Return Data'!$B$7:$R$2700,16,0)</f>
        <v>3.3957999999999999</v>
      </c>
      <c r="AA17" s="67">
        <f t="shared" si="11"/>
        <v>26</v>
      </c>
    </row>
    <row r="18" spans="1:27" x14ac:dyDescent="0.3">
      <c r="A18" s="63" t="s">
        <v>1069</v>
      </c>
      <c r="B18" s="64">
        <f>VLOOKUP($A18,'Return Data'!$B$7:$R$2700,3,0)</f>
        <v>44118</v>
      </c>
      <c r="C18" s="65">
        <f>VLOOKUP($A18,'Return Data'!$B$7:$R$2700,4,0)</f>
        <v>407.90750000000003</v>
      </c>
      <c r="D18" s="65">
        <f>VLOOKUP($A18,'Return Data'!$B$7:$R$2700,5,0)</f>
        <v>13.445</v>
      </c>
      <c r="E18" s="66">
        <f t="shared" si="0"/>
        <v>2</v>
      </c>
      <c r="F18" s="65">
        <f>VLOOKUP($A18,'Return Data'!$B$7:$R$2700,6,0)</f>
        <v>10.1774</v>
      </c>
      <c r="G18" s="66">
        <f t="shared" si="1"/>
        <v>2</v>
      </c>
      <c r="H18" s="65">
        <f>VLOOKUP($A18,'Return Data'!$B$7:$R$2700,7,0)</f>
        <v>16.215699999999998</v>
      </c>
      <c r="I18" s="66">
        <f t="shared" si="2"/>
        <v>2</v>
      </c>
      <c r="J18" s="65">
        <f>VLOOKUP($A18,'Return Data'!$B$7:$R$2700,8,0)</f>
        <v>13.113200000000001</v>
      </c>
      <c r="K18" s="66">
        <f t="shared" si="3"/>
        <v>1</v>
      </c>
      <c r="L18" s="65">
        <f>VLOOKUP($A18,'Return Data'!$B$7:$R$2700,9,0)</f>
        <v>9.4491999999999994</v>
      </c>
      <c r="M18" s="66">
        <f t="shared" si="4"/>
        <v>3</v>
      </c>
      <c r="N18" s="65">
        <f>VLOOKUP($A18,'Return Data'!$B$7:$R$2700,10,0)</f>
        <v>6.2255000000000003</v>
      </c>
      <c r="O18" s="66">
        <f t="shared" si="5"/>
        <v>4</v>
      </c>
      <c r="P18" s="65">
        <f>VLOOKUP($A18,'Return Data'!$B$7:$R$2700,11,0)</f>
        <v>10.9765</v>
      </c>
      <c r="Q18" s="66">
        <f t="shared" si="6"/>
        <v>4</v>
      </c>
      <c r="R18" s="65">
        <f>VLOOKUP($A18,'Return Data'!$B$7:$R$2700,12,0)</f>
        <v>8.7956000000000003</v>
      </c>
      <c r="S18" s="66">
        <f t="shared" si="7"/>
        <v>2</v>
      </c>
      <c r="T18" s="65">
        <f>VLOOKUP($A18,'Return Data'!$B$7:$R$2700,13,0)</f>
        <v>8.6279000000000003</v>
      </c>
      <c r="U18" s="66">
        <f t="shared" si="8"/>
        <v>2</v>
      </c>
      <c r="V18" s="65">
        <f>VLOOKUP($A18,'Return Data'!$B$7:$R$2700,17,0)</f>
        <v>8.8125</v>
      </c>
      <c r="W18" s="66">
        <f t="shared" si="9"/>
        <v>1</v>
      </c>
      <c r="X18" s="65">
        <f>VLOOKUP($A18,'Return Data'!$B$7:$R$2700,14,0)</f>
        <v>7.9884000000000004</v>
      </c>
      <c r="Y18" s="66">
        <f t="shared" si="10"/>
        <v>1</v>
      </c>
      <c r="Z18" s="65">
        <f>VLOOKUP($A18,'Return Data'!$B$7:$R$2700,16,0)</f>
        <v>8.0952999999999999</v>
      </c>
      <c r="AA18" s="67">
        <f t="shared" si="11"/>
        <v>3</v>
      </c>
    </row>
    <row r="19" spans="1:27" x14ac:dyDescent="0.3">
      <c r="A19" s="63" t="s">
        <v>1072</v>
      </c>
      <c r="B19" s="64">
        <f>VLOOKUP($A19,'Return Data'!$B$7:$R$2700,3,0)</f>
        <v>44118</v>
      </c>
      <c r="C19" s="65">
        <f>VLOOKUP($A19,'Return Data'!$B$7:$R$2700,4,0)</f>
        <v>29.7499</v>
      </c>
      <c r="D19" s="65">
        <f>VLOOKUP($A19,'Return Data'!$B$7:$R$2700,5,0)</f>
        <v>6.5037000000000003</v>
      </c>
      <c r="E19" s="66">
        <f t="shared" si="0"/>
        <v>16</v>
      </c>
      <c r="F19" s="65">
        <f>VLOOKUP($A19,'Return Data'!$B$7:$R$2700,6,0)</f>
        <v>6.2870999999999997</v>
      </c>
      <c r="G19" s="66">
        <f t="shared" si="1"/>
        <v>16</v>
      </c>
      <c r="H19" s="65">
        <f>VLOOKUP($A19,'Return Data'!$B$7:$R$2700,7,0)</f>
        <v>10.167999999999999</v>
      </c>
      <c r="I19" s="66">
        <f t="shared" si="2"/>
        <v>17</v>
      </c>
      <c r="J19" s="65">
        <f>VLOOKUP($A19,'Return Data'!$B$7:$R$2700,8,0)</f>
        <v>9.0225000000000009</v>
      </c>
      <c r="K19" s="66">
        <f t="shared" si="3"/>
        <v>17</v>
      </c>
      <c r="L19" s="65">
        <f>VLOOKUP($A19,'Return Data'!$B$7:$R$2700,9,0)</f>
        <v>6.8144999999999998</v>
      </c>
      <c r="M19" s="66">
        <f t="shared" si="4"/>
        <v>19</v>
      </c>
      <c r="N19" s="65">
        <f>VLOOKUP($A19,'Return Data'!$B$7:$R$2700,10,0)</f>
        <v>4.2824999999999998</v>
      </c>
      <c r="O19" s="66">
        <f t="shared" si="5"/>
        <v>20</v>
      </c>
      <c r="P19" s="65">
        <f>VLOOKUP($A19,'Return Data'!$B$7:$R$2700,11,0)</f>
        <v>8.6219999999999999</v>
      </c>
      <c r="Q19" s="66">
        <f t="shared" si="6"/>
        <v>14</v>
      </c>
      <c r="R19" s="65">
        <f>VLOOKUP($A19,'Return Data'!$B$7:$R$2700,12,0)</f>
        <v>7.6045999999999996</v>
      </c>
      <c r="S19" s="66">
        <f t="shared" si="7"/>
        <v>12</v>
      </c>
      <c r="T19" s="65">
        <f>VLOOKUP($A19,'Return Data'!$B$7:$R$2700,13,0)</f>
        <v>7.4076000000000004</v>
      </c>
      <c r="U19" s="66">
        <f t="shared" si="8"/>
        <v>14</v>
      </c>
      <c r="V19" s="65">
        <f>VLOOKUP($A19,'Return Data'!$B$7:$R$2700,17,0)</f>
        <v>8.1393000000000004</v>
      </c>
      <c r="W19" s="66">
        <f t="shared" si="9"/>
        <v>8</v>
      </c>
      <c r="X19" s="65">
        <f>VLOOKUP($A19,'Return Data'!$B$7:$R$2700,14,0)</f>
        <v>7.5235000000000003</v>
      </c>
      <c r="Y19" s="66">
        <f t="shared" si="10"/>
        <v>8</v>
      </c>
      <c r="Z19" s="65">
        <f>VLOOKUP($A19,'Return Data'!$B$7:$R$2700,16,0)</f>
        <v>7.6711</v>
      </c>
      <c r="AA19" s="67">
        <f t="shared" si="11"/>
        <v>12</v>
      </c>
    </row>
    <row r="20" spans="1:27" x14ac:dyDescent="0.3">
      <c r="A20" s="63" t="s">
        <v>1073</v>
      </c>
      <c r="B20" s="64">
        <f>VLOOKUP($A20,'Return Data'!$B$7:$R$2700,3,0)</f>
        <v>44118</v>
      </c>
      <c r="C20" s="65">
        <f>VLOOKUP($A20,'Return Data'!$B$7:$R$2700,4,0)</f>
        <v>2916.9036999999998</v>
      </c>
      <c r="D20" s="65">
        <f>VLOOKUP($A20,'Return Data'!$B$7:$R$2700,5,0)</f>
        <v>9.8519000000000005</v>
      </c>
      <c r="E20" s="66">
        <f t="shared" si="0"/>
        <v>8</v>
      </c>
      <c r="F20" s="65">
        <f>VLOOKUP($A20,'Return Data'!$B$7:$R$2700,6,0)</f>
        <v>7.5670999999999999</v>
      </c>
      <c r="G20" s="66">
        <f t="shared" si="1"/>
        <v>8</v>
      </c>
      <c r="H20" s="65">
        <f>VLOOKUP($A20,'Return Data'!$B$7:$R$2700,7,0)</f>
        <v>11.813499999999999</v>
      </c>
      <c r="I20" s="66">
        <f t="shared" si="2"/>
        <v>9</v>
      </c>
      <c r="J20" s="65">
        <f>VLOOKUP($A20,'Return Data'!$B$7:$R$2700,8,0)</f>
        <v>10.335599999999999</v>
      </c>
      <c r="K20" s="66">
        <f t="shared" si="3"/>
        <v>9</v>
      </c>
      <c r="L20" s="65">
        <f>VLOOKUP($A20,'Return Data'!$B$7:$R$2700,9,0)</f>
        <v>7.4507000000000003</v>
      </c>
      <c r="M20" s="66">
        <f t="shared" si="4"/>
        <v>14</v>
      </c>
      <c r="N20" s="65">
        <f>VLOOKUP($A20,'Return Data'!$B$7:$R$2700,10,0)</f>
        <v>4.9734999999999996</v>
      </c>
      <c r="O20" s="66">
        <f t="shared" si="5"/>
        <v>12</v>
      </c>
      <c r="P20" s="65">
        <f>VLOOKUP($A20,'Return Data'!$B$7:$R$2700,11,0)</f>
        <v>9.2952999999999992</v>
      </c>
      <c r="Q20" s="66">
        <f t="shared" si="6"/>
        <v>10</v>
      </c>
      <c r="R20" s="65">
        <f>VLOOKUP($A20,'Return Data'!$B$7:$R$2700,12,0)</f>
        <v>7.8120000000000003</v>
      </c>
      <c r="S20" s="66">
        <f t="shared" si="7"/>
        <v>10</v>
      </c>
      <c r="T20" s="65">
        <f>VLOOKUP($A20,'Return Data'!$B$7:$R$2700,13,0)</f>
        <v>7.7080000000000002</v>
      </c>
      <c r="U20" s="66">
        <f t="shared" si="8"/>
        <v>10</v>
      </c>
      <c r="V20" s="65">
        <f>VLOOKUP($A20,'Return Data'!$B$7:$R$2700,17,0)</f>
        <v>8.5751000000000008</v>
      </c>
      <c r="W20" s="66">
        <f t="shared" si="9"/>
        <v>2</v>
      </c>
      <c r="X20" s="65">
        <f>VLOOKUP($A20,'Return Data'!$B$7:$R$2700,14,0)</f>
        <v>7.7057000000000002</v>
      </c>
      <c r="Y20" s="66">
        <f t="shared" si="10"/>
        <v>4</v>
      </c>
      <c r="Z20" s="65">
        <f>VLOOKUP($A20,'Return Data'!$B$7:$R$2700,16,0)</f>
        <v>8.0963999999999992</v>
      </c>
      <c r="AA20" s="67">
        <f t="shared" si="11"/>
        <v>2</v>
      </c>
    </row>
    <row r="21" spans="1:27" x14ac:dyDescent="0.3">
      <c r="A21" s="63" t="s">
        <v>1075</v>
      </c>
      <c r="B21" s="64">
        <f>VLOOKUP($A21,'Return Data'!$B$7:$R$2700,3,0)</f>
        <v>44118</v>
      </c>
      <c r="C21" s="65">
        <f>VLOOKUP($A21,'Return Data'!$B$7:$R$2700,4,0)</f>
        <v>28.785399999999999</v>
      </c>
      <c r="D21" s="65">
        <f>VLOOKUP($A21,'Return Data'!$B$7:$R$2700,5,0)</f>
        <v>0.76080000000000003</v>
      </c>
      <c r="E21" s="66">
        <f t="shared" si="0"/>
        <v>24</v>
      </c>
      <c r="F21" s="65">
        <f>VLOOKUP($A21,'Return Data'!$B$7:$R$2700,6,0)</f>
        <v>5.0247999999999999</v>
      </c>
      <c r="G21" s="66">
        <f t="shared" si="1"/>
        <v>23</v>
      </c>
      <c r="H21" s="65">
        <f>VLOOKUP($A21,'Return Data'!$B$7:$R$2700,7,0)</f>
        <v>8.1641999999999992</v>
      </c>
      <c r="I21" s="66">
        <f t="shared" si="2"/>
        <v>23</v>
      </c>
      <c r="J21" s="65">
        <f>VLOOKUP($A21,'Return Data'!$B$7:$R$2700,8,0)</f>
        <v>7.8398000000000003</v>
      </c>
      <c r="K21" s="66">
        <f t="shared" si="3"/>
        <v>22</v>
      </c>
      <c r="L21" s="65">
        <f>VLOOKUP($A21,'Return Data'!$B$7:$R$2700,9,0)</f>
        <v>6.1512000000000002</v>
      </c>
      <c r="M21" s="66">
        <f t="shared" si="4"/>
        <v>24</v>
      </c>
      <c r="N21" s="65">
        <f>VLOOKUP($A21,'Return Data'!$B$7:$R$2700,10,0)</f>
        <v>4.2206000000000001</v>
      </c>
      <c r="O21" s="66">
        <f t="shared" si="5"/>
        <v>22</v>
      </c>
      <c r="P21" s="65">
        <f>VLOOKUP($A21,'Return Data'!$B$7:$R$2700,11,0)</f>
        <v>48.026200000000003</v>
      </c>
      <c r="Q21" s="66">
        <f t="shared" si="6"/>
        <v>1</v>
      </c>
      <c r="R21" s="65">
        <f>VLOOKUP($A21,'Return Data'!$B$7:$R$2700,12,0)</f>
        <v>33.895899999999997</v>
      </c>
      <c r="S21" s="66">
        <f t="shared" si="7"/>
        <v>1</v>
      </c>
      <c r="T21" s="65">
        <f>VLOOKUP($A21,'Return Data'!$B$7:$R$2700,13,0)</f>
        <v>21.810500000000001</v>
      </c>
      <c r="U21" s="66">
        <f t="shared" si="8"/>
        <v>1</v>
      </c>
      <c r="V21" s="65">
        <f>VLOOKUP($A21,'Return Data'!$B$7:$R$2700,17,0)</f>
        <v>6.1275000000000004</v>
      </c>
      <c r="W21" s="66">
        <f t="shared" si="9"/>
        <v>16</v>
      </c>
      <c r="X21" s="65">
        <f>VLOOKUP($A21,'Return Data'!$B$7:$R$2700,14,0)</f>
        <v>6.1357999999999997</v>
      </c>
      <c r="Y21" s="66">
        <f t="shared" si="10"/>
        <v>16</v>
      </c>
      <c r="Z21" s="65">
        <f>VLOOKUP($A21,'Return Data'!$B$7:$R$2700,16,0)</f>
        <v>7.8112000000000004</v>
      </c>
      <c r="AA21" s="67">
        <f t="shared" si="11"/>
        <v>11</v>
      </c>
    </row>
    <row r="22" spans="1:27" x14ac:dyDescent="0.3">
      <c r="A22" s="63" t="s">
        <v>1077</v>
      </c>
      <c r="B22" s="64">
        <f>VLOOKUP($A22,'Return Data'!$B$7:$R$2700,3,0)</f>
        <v>44118</v>
      </c>
      <c r="C22" s="65">
        <f>VLOOKUP($A22,'Return Data'!$B$7:$R$2700,4,0)</f>
        <v>2586.0646000000002</v>
      </c>
      <c r="D22" s="65">
        <f>VLOOKUP($A22,'Return Data'!$B$7:$R$2700,5,0)</f>
        <v>7.3916000000000004</v>
      </c>
      <c r="E22" s="66">
        <f t="shared" si="0"/>
        <v>13</v>
      </c>
      <c r="F22" s="65">
        <f>VLOOKUP($A22,'Return Data'!$B$7:$R$2700,6,0)</f>
        <v>7.9877000000000002</v>
      </c>
      <c r="G22" s="66">
        <f t="shared" si="1"/>
        <v>6</v>
      </c>
      <c r="H22" s="65">
        <f>VLOOKUP($A22,'Return Data'!$B$7:$R$2700,7,0)</f>
        <v>12.498100000000001</v>
      </c>
      <c r="I22" s="66">
        <f t="shared" si="2"/>
        <v>6</v>
      </c>
      <c r="J22" s="65">
        <f>VLOOKUP($A22,'Return Data'!$B$7:$R$2700,8,0)</f>
        <v>11.193</v>
      </c>
      <c r="K22" s="66">
        <f t="shared" si="3"/>
        <v>7</v>
      </c>
      <c r="L22" s="65">
        <f>VLOOKUP($A22,'Return Data'!$B$7:$R$2700,9,0)</f>
        <v>8.4809999999999999</v>
      </c>
      <c r="M22" s="66">
        <f t="shared" si="4"/>
        <v>6</v>
      </c>
      <c r="N22" s="65">
        <f>VLOOKUP($A22,'Return Data'!$B$7:$R$2700,10,0)</f>
        <v>6.0490000000000004</v>
      </c>
      <c r="O22" s="66">
        <f t="shared" si="5"/>
        <v>6</v>
      </c>
      <c r="P22" s="65">
        <f>VLOOKUP($A22,'Return Data'!$B$7:$R$2700,11,0)</f>
        <v>10.0611</v>
      </c>
      <c r="Q22" s="66">
        <f t="shared" si="6"/>
        <v>6</v>
      </c>
      <c r="R22" s="65">
        <f>VLOOKUP($A22,'Return Data'!$B$7:$R$2700,12,0)</f>
        <v>8.5893999999999995</v>
      </c>
      <c r="S22" s="66">
        <f t="shared" si="7"/>
        <v>3</v>
      </c>
      <c r="T22" s="65">
        <f>VLOOKUP($A22,'Return Data'!$B$7:$R$2700,13,0)</f>
        <v>8.4872999999999994</v>
      </c>
      <c r="U22" s="66">
        <f t="shared" si="8"/>
        <v>3</v>
      </c>
      <c r="V22" s="65">
        <f>VLOOKUP($A22,'Return Data'!$B$7:$R$2700,17,0)</f>
        <v>8.5337999999999994</v>
      </c>
      <c r="W22" s="66">
        <f t="shared" si="9"/>
        <v>3</v>
      </c>
      <c r="X22" s="65">
        <f>VLOOKUP($A22,'Return Data'!$B$7:$R$2700,14,0)</f>
        <v>7.8573000000000004</v>
      </c>
      <c r="Y22" s="66">
        <f t="shared" si="10"/>
        <v>2</v>
      </c>
      <c r="Z22" s="65">
        <f>VLOOKUP($A22,'Return Data'!$B$7:$R$2700,16,0)</f>
        <v>7.8217999999999996</v>
      </c>
      <c r="AA22" s="67">
        <f t="shared" si="11"/>
        <v>10</v>
      </c>
    </row>
    <row r="23" spans="1:27" x14ac:dyDescent="0.3">
      <c r="A23" s="63" t="s">
        <v>1080</v>
      </c>
      <c r="B23" s="64">
        <f>VLOOKUP($A23,'Return Data'!$B$7:$R$2700,3,0)</f>
        <v>44118</v>
      </c>
      <c r="C23" s="65">
        <f>VLOOKUP($A23,'Return Data'!$B$7:$R$2700,4,0)</f>
        <v>21.795200000000001</v>
      </c>
      <c r="D23" s="65">
        <f>VLOOKUP($A23,'Return Data'!$B$7:$R$2700,5,0)</f>
        <v>4.1871999999999998</v>
      </c>
      <c r="E23" s="66">
        <f t="shared" si="0"/>
        <v>19</v>
      </c>
      <c r="F23" s="65">
        <f>VLOOKUP($A23,'Return Data'!$B$7:$R$2700,6,0)</f>
        <v>6.8391000000000002</v>
      </c>
      <c r="G23" s="66">
        <f t="shared" si="1"/>
        <v>10</v>
      </c>
      <c r="H23" s="65">
        <f>VLOOKUP($A23,'Return Data'!$B$7:$R$2700,7,0)</f>
        <v>11.3887</v>
      </c>
      <c r="I23" s="66">
        <f t="shared" si="2"/>
        <v>10</v>
      </c>
      <c r="J23" s="65">
        <f>VLOOKUP($A23,'Return Data'!$B$7:$R$2700,8,0)</f>
        <v>11.727399999999999</v>
      </c>
      <c r="K23" s="66">
        <f t="shared" si="3"/>
        <v>4</v>
      </c>
      <c r="L23" s="65">
        <f>VLOOKUP($A23,'Return Data'!$B$7:$R$2700,9,0)</f>
        <v>8.3862000000000005</v>
      </c>
      <c r="M23" s="66">
        <f t="shared" si="4"/>
        <v>7</v>
      </c>
      <c r="N23" s="65">
        <f>VLOOKUP($A23,'Return Data'!$B$7:$R$2700,10,0)</f>
        <v>5.3127000000000004</v>
      </c>
      <c r="O23" s="66">
        <f t="shared" si="5"/>
        <v>10</v>
      </c>
      <c r="P23" s="65">
        <f>VLOOKUP($A23,'Return Data'!$B$7:$R$2700,11,0)</f>
        <v>8.6501999999999999</v>
      </c>
      <c r="Q23" s="66">
        <f t="shared" si="6"/>
        <v>13</v>
      </c>
      <c r="R23" s="65">
        <f>VLOOKUP($A23,'Return Data'!$B$7:$R$2700,12,0)</f>
        <v>7.2468000000000004</v>
      </c>
      <c r="S23" s="66">
        <f t="shared" si="7"/>
        <v>16</v>
      </c>
      <c r="T23" s="65">
        <f>VLOOKUP($A23,'Return Data'!$B$7:$R$2700,13,0)</f>
        <v>7.5547000000000004</v>
      </c>
      <c r="U23" s="66">
        <f t="shared" si="8"/>
        <v>13</v>
      </c>
      <c r="V23" s="65">
        <f>VLOOKUP($A23,'Return Data'!$B$7:$R$2700,17,0)</f>
        <v>6.5115999999999996</v>
      </c>
      <c r="W23" s="66">
        <f t="shared" si="9"/>
        <v>15</v>
      </c>
      <c r="X23" s="65">
        <f>VLOOKUP($A23,'Return Data'!$B$7:$R$2700,14,0)</f>
        <v>6.1429</v>
      </c>
      <c r="Y23" s="66">
        <f t="shared" si="10"/>
        <v>15</v>
      </c>
      <c r="Z23" s="65">
        <f>VLOOKUP($A23,'Return Data'!$B$7:$R$2700,16,0)</f>
        <v>8.2149000000000001</v>
      </c>
      <c r="AA23" s="67">
        <f t="shared" si="11"/>
        <v>1</v>
      </c>
    </row>
    <row r="24" spans="1:27" x14ac:dyDescent="0.3">
      <c r="A24" s="63" t="s">
        <v>1081</v>
      </c>
      <c r="B24" s="64">
        <f>VLOOKUP($A24,'Return Data'!$B$7:$R$2700,3,0)</f>
        <v>44118</v>
      </c>
      <c r="C24" s="65">
        <f>VLOOKUP($A24,'Return Data'!$B$7:$R$2700,4,0)</f>
        <v>30.7225</v>
      </c>
      <c r="D24" s="65">
        <f>VLOOKUP($A24,'Return Data'!$B$7:$R$2700,5,0)</f>
        <v>11.052300000000001</v>
      </c>
      <c r="E24" s="66">
        <f t="shared" si="0"/>
        <v>5</v>
      </c>
      <c r="F24" s="65">
        <f>VLOOKUP($A24,'Return Data'!$B$7:$R$2700,6,0)</f>
        <v>7.7305000000000001</v>
      </c>
      <c r="G24" s="66">
        <f t="shared" si="1"/>
        <v>7</v>
      </c>
      <c r="H24" s="65">
        <f>VLOOKUP($A24,'Return Data'!$B$7:$R$2700,7,0)</f>
        <v>12.01</v>
      </c>
      <c r="I24" s="66">
        <f t="shared" si="2"/>
        <v>8</v>
      </c>
      <c r="J24" s="65">
        <f>VLOOKUP($A24,'Return Data'!$B$7:$R$2700,8,0)</f>
        <v>10.1805</v>
      </c>
      <c r="K24" s="66">
        <f t="shared" si="3"/>
        <v>11</v>
      </c>
      <c r="L24" s="65">
        <f>VLOOKUP($A24,'Return Data'!$B$7:$R$2700,9,0)</f>
        <v>6.6817000000000002</v>
      </c>
      <c r="M24" s="66">
        <f t="shared" si="4"/>
        <v>20</v>
      </c>
      <c r="N24" s="65">
        <f>VLOOKUP($A24,'Return Data'!$B$7:$R$2700,10,0)</f>
        <v>4.3789999999999996</v>
      </c>
      <c r="O24" s="66">
        <f t="shared" si="5"/>
        <v>18</v>
      </c>
      <c r="P24" s="65">
        <f>VLOOKUP($A24,'Return Data'!$B$7:$R$2700,11,0)</f>
        <v>9.8091000000000008</v>
      </c>
      <c r="Q24" s="66">
        <f t="shared" si="6"/>
        <v>8</v>
      </c>
      <c r="R24" s="65">
        <f>VLOOKUP($A24,'Return Data'!$B$7:$R$2700,12,0)</f>
        <v>7.7582000000000004</v>
      </c>
      <c r="S24" s="66">
        <f t="shared" si="7"/>
        <v>11</v>
      </c>
      <c r="T24" s="65">
        <f>VLOOKUP($A24,'Return Data'!$B$7:$R$2700,13,0)</f>
        <v>7.5646000000000004</v>
      </c>
      <c r="U24" s="66">
        <f t="shared" si="8"/>
        <v>12</v>
      </c>
      <c r="V24" s="65">
        <f>VLOOKUP($A24,'Return Data'!$B$7:$R$2700,17,0)</f>
        <v>5.7695999999999996</v>
      </c>
      <c r="W24" s="66">
        <f t="shared" si="9"/>
        <v>17</v>
      </c>
      <c r="X24" s="65">
        <f>VLOOKUP($A24,'Return Data'!$B$7:$R$2700,14,0)</f>
        <v>5.9831000000000003</v>
      </c>
      <c r="Y24" s="66">
        <f t="shared" si="10"/>
        <v>17</v>
      </c>
      <c r="Z24" s="65">
        <f>VLOOKUP($A24,'Return Data'!$B$7:$R$2700,16,0)</f>
        <v>6.673</v>
      </c>
      <c r="AA24" s="67">
        <f t="shared" si="11"/>
        <v>20</v>
      </c>
    </row>
    <row r="25" spans="1:27" x14ac:dyDescent="0.3">
      <c r="A25" s="63" t="s">
        <v>1084</v>
      </c>
      <c r="B25" s="64">
        <f>VLOOKUP($A25,'Return Data'!$B$7:$R$2700,3,0)</f>
        <v>44118</v>
      </c>
      <c r="C25" s="65">
        <f>VLOOKUP($A25,'Return Data'!$B$7:$R$2700,4,0)</f>
        <v>1276.5542</v>
      </c>
      <c r="D25" s="65">
        <f>VLOOKUP($A25,'Return Data'!$B$7:$R$2700,5,0)</f>
        <v>0.81489999999999996</v>
      </c>
      <c r="E25" s="66">
        <f t="shared" si="0"/>
        <v>23</v>
      </c>
      <c r="F25" s="65">
        <f>VLOOKUP($A25,'Return Data'!$B$7:$R$2700,6,0)</f>
        <v>5.5328999999999997</v>
      </c>
      <c r="G25" s="66">
        <f t="shared" si="1"/>
        <v>19</v>
      </c>
      <c r="H25" s="65">
        <f>VLOOKUP($A25,'Return Data'!$B$7:$R$2700,7,0)</f>
        <v>9.2309000000000001</v>
      </c>
      <c r="I25" s="66">
        <f t="shared" si="2"/>
        <v>19</v>
      </c>
      <c r="J25" s="65">
        <f>VLOOKUP($A25,'Return Data'!$B$7:$R$2700,8,0)</f>
        <v>8.7692999999999994</v>
      </c>
      <c r="K25" s="66">
        <f t="shared" si="3"/>
        <v>18</v>
      </c>
      <c r="L25" s="65">
        <f>VLOOKUP($A25,'Return Data'!$B$7:$R$2700,9,0)</f>
        <v>6.6109</v>
      </c>
      <c r="M25" s="66">
        <f t="shared" si="4"/>
        <v>21</v>
      </c>
      <c r="N25" s="65">
        <f>VLOOKUP($A25,'Return Data'!$B$7:$R$2700,10,0)</f>
        <v>4.6692999999999998</v>
      </c>
      <c r="O25" s="66">
        <f t="shared" si="5"/>
        <v>16</v>
      </c>
      <c r="P25" s="65">
        <f>VLOOKUP($A25,'Return Data'!$B$7:$R$2700,11,0)</f>
        <v>7.6078999999999999</v>
      </c>
      <c r="Q25" s="66">
        <f t="shared" si="6"/>
        <v>21</v>
      </c>
      <c r="R25" s="65">
        <f>VLOOKUP($A25,'Return Data'!$B$7:$R$2700,12,0)</f>
        <v>6.9298999999999999</v>
      </c>
      <c r="S25" s="66">
        <f t="shared" si="7"/>
        <v>18</v>
      </c>
      <c r="T25" s="65">
        <f>VLOOKUP($A25,'Return Data'!$B$7:$R$2700,13,0)</f>
        <v>6.8536000000000001</v>
      </c>
      <c r="U25" s="66">
        <f t="shared" si="8"/>
        <v>17</v>
      </c>
      <c r="V25" s="65">
        <f>VLOOKUP($A25,'Return Data'!$B$7:$R$2700,17,0)</f>
        <v>7.6033999999999997</v>
      </c>
      <c r="W25" s="66">
        <f t="shared" si="9"/>
        <v>12</v>
      </c>
      <c r="X25" s="65">
        <f>VLOOKUP($A25,'Return Data'!$B$7:$R$2700,14,0)</f>
        <v>6.9618000000000002</v>
      </c>
      <c r="Y25" s="66">
        <f t="shared" si="10"/>
        <v>13</v>
      </c>
      <c r="Z25" s="65">
        <f>VLOOKUP($A25,'Return Data'!$B$7:$R$2700,16,0)</f>
        <v>6.8928000000000003</v>
      </c>
      <c r="AA25" s="67">
        <f t="shared" si="11"/>
        <v>19</v>
      </c>
    </row>
    <row r="26" spans="1:27" x14ac:dyDescent="0.3">
      <c r="A26" s="63" t="s">
        <v>1086</v>
      </c>
      <c r="B26" s="64">
        <f>VLOOKUP($A26,'Return Data'!$B$7:$R$2700,3,0)</f>
        <v>44118</v>
      </c>
      <c r="C26" s="65">
        <f>VLOOKUP($A26,'Return Data'!$B$7:$R$2700,4,0)</f>
        <v>1756.2008000000001</v>
      </c>
      <c r="D26" s="65">
        <f>VLOOKUP($A26,'Return Data'!$B$7:$R$2700,5,0)</f>
        <v>0.69210000000000005</v>
      </c>
      <c r="E26" s="66">
        <f t="shared" si="0"/>
        <v>25</v>
      </c>
      <c r="F26" s="65">
        <f>VLOOKUP($A26,'Return Data'!$B$7:$R$2700,6,0)</f>
        <v>5.1226000000000003</v>
      </c>
      <c r="G26" s="66">
        <f t="shared" si="1"/>
        <v>20</v>
      </c>
      <c r="H26" s="65">
        <f>VLOOKUP($A26,'Return Data'!$B$7:$R$2700,7,0)</f>
        <v>10.730600000000001</v>
      </c>
      <c r="I26" s="66">
        <f t="shared" si="2"/>
        <v>13</v>
      </c>
      <c r="J26" s="65">
        <f>VLOOKUP($A26,'Return Data'!$B$7:$R$2700,8,0)</f>
        <v>9.3097999999999992</v>
      </c>
      <c r="K26" s="66">
        <f t="shared" si="3"/>
        <v>16</v>
      </c>
      <c r="L26" s="65">
        <f>VLOOKUP($A26,'Return Data'!$B$7:$R$2700,9,0)</f>
        <v>6.9637000000000002</v>
      </c>
      <c r="M26" s="66">
        <f t="shared" si="4"/>
        <v>18</v>
      </c>
      <c r="N26" s="65">
        <f>VLOOKUP($A26,'Return Data'!$B$7:$R$2700,10,0)</f>
        <v>4.8605</v>
      </c>
      <c r="O26" s="66">
        <f t="shared" si="5"/>
        <v>14</v>
      </c>
      <c r="P26" s="65">
        <f>VLOOKUP($A26,'Return Data'!$B$7:$R$2700,11,0)</f>
        <v>8.4547000000000008</v>
      </c>
      <c r="Q26" s="66">
        <f t="shared" si="6"/>
        <v>15</v>
      </c>
      <c r="R26" s="65">
        <f>VLOOKUP($A26,'Return Data'!$B$7:$R$2700,12,0)</f>
        <v>7.2817999999999996</v>
      </c>
      <c r="S26" s="66">
        <f t="shared" si="7"/>
        <v>15</v>
      </c>
      <c r="T26" s="65">
        <f>VLOOKUP($A26,'Return Data'!$B$7:$R$2700,13,0)</f>
        <v>6.5231000000000003</v>
      </c>
      <c r="U26" s="66">
        <f t="shared" si="8"/>
        <v>20</v>
      </c>
      <c r="V26" s="65">
        <f>VLOOKUP($A26,'Return Data'!$B$7:$R$2700,17,0)</f>
        <v>6.6965000000000003</v>
      </c>
      <c r="W26" s="66">
        <f t="shared" si="9"/>
        <v>14</v>
      </c>
      <c r="X26" s="65">
        <f>VLOOKUP($A26,'Return Data'!$B$7:$R$2700,14,0)</f>
        <v>6.3079999999999998</v>
      </c>
      <c r="Y26" s="66">
        <f t="shared" si="10"/>
        <v>14</v>
      </c>
      <c r="Z26" s="65">
        <f>VLOOKUP($A26,'Return Data'!$B$7:$R$2700,16,0)</f>
        <v>4.5636999999999999</v>
      </c>
      <c r="AA26" s="67">
        <f t="shared" si="11"/>
        <v>24</v>
      </c>
    </row>
    <row r="27" spans="1:27" x14ac:dyDescent="0.3">
      <c r="A27" s="63" t="s">
        <v>1087</v>
      </c>
      <c r="B27" s="64">
        <f>VLOOKUP($A27,'Return Data'!$B$7:$R$2700,3,0)</f>
        <v>44118</v>
      </c>
      <c r="C27" s="65">
        <f>VLOOKUP($A27,'Return Data'!$B$7:$R$2700,4,0)</f>
        <v>2863.6628000000001</v>
      </c>
      <c r="D27" s="65">
        <f>VLOOKUP($A27,'Return Data'!$B$7:$R$2700,5,0)</f>
        <v>8.7866</v>
      </c>
      <c r="E27" s="66">
        <f t="shared" si="0"/>
        <v>11</v>
      </c>
      <c r="F27" s="65">
        <f>VLOOKUP($A27,'Return Data'!$B$7:$R$2700,6,0)</f>
        <v>7.2131999999999996</v>
      </c>
      <c r="G27" s="66">
        <f t="shared" si="1"/>
        <v>9</v>
      </c>
      <c r="H27" s="65">
        <f>VLOOKUP($A27,'Return Data'!$B$7:$R$2700,7,0)</f>
        <v>10.683299999999999</v>
      </c>
      <c r="I27" s="66">
        <f t="shared" si="2"/>
        <v>14</v>
      </c>
      <c r="J27" s="65">
        <f>VLOOKUP($A27,'Return Data'!$B$7:$R$2700,8,0)</f>
        <v>9.3834</v>
      </c>
      <c r="K27" s="66">
        <f t="shared" si="3"/>
        <v>15</v>
      </c>
      <c r="L27" s="65">
        <f>VLOOKUP($A27,'Return Data'!$B$7:$R$2700,9,0)</f>
        <v>7.7759999999999998</v>
      </c>
      <c r="M27" s="66">
        <f t="shared" si="4"/>
        <v>9</v>
      </c>
      <c r="N27" s="65">
        <f>VLOOKUP($A27,'Return Data'!$B$7:$R$2700,10,0)</f>
        <v>5.6890000000000001</v>
      </c>
      <c r="O27" s="66">
        <f t="shared" si="5"/>
        <v>8</v>
      </c>
      <c r="P27" s="65">
        <f>VLOOKUP($A27,'Return Data'!$B$7:$R$2700,11,0)</f>
        <v>8.2068999999999992</v>
      </c>
      <c r="Q27" s="66">
        <f t="shared" si="6"/>
        <v>18</v>
      </c>
      <c r="R27" s="65">
        <f>VLOOKUP($A27,'Return Data'!$B$7:$R$2700,12,0)</f>
        <v>7.5918999999999999</v>
      </c>
      <c r="S27" s="66">
        <f t="shared" si="7"/>
        <v>13</v>
      </c>
      <c r="T27" s="65">
        <f>VLOOKUP($A27,'Return Data'!$B$7:$R$2700,13,0)</f>
        <v>7.7488000000000001</v>
      </c>
      <c r="U27" s="66">
        <f t="shared" si="8"/>
        <v>9</v>
      </c>
      <c r="V27" s="65">
        <f>VLOOKUP($A27,'Return Data'!$B$7:$R$2700,17,0)</f>
        <v>7.5472000000000001</v>
      </c>
      <c r="W27" s="66">
        <f t="shared" si="9"/>
        <v>13</v>
      </c>
      <c r="X27" s="65">
        <f>VLOOKUP($A27,'Return Data'!$B$7:$R$2700,14,0)</f>
        <v>7.1439000000000004</v>
      </c>
      <c r="Y27" s="66">
        <f t="shared" si="10"/>
        <v>11</v>
      </c>
      <c r="Z27" s="65">
        <f>VLOOKUP($A27,'Return Data'!$B$7:$R$2700,16,0)</f>
        <v>8.0548999999999999</v>
      </c>
      <c r="AA27" s="67">
        <f t="shared" si="11"/>
        <v>5</v>
      </c>
    </row>
    <row r="28" spans="1:27" x14ac:dyDescent="0.3">
      <c r="A28" s="63" t="s">
        <v>1089</v>
      </c>
      <c r="B28" s="64">
        <f>VLOOKUP($A28,'Return Data'!$B$7:$R$2700,3,0)</f>
        <v>44118</v>
      </c>
      <c r="C28" s="65">
        <f>VLOOKUP($A28,'Return Data'!$B$7:$R$2700,4,0)</f>
        <v>22.913599999999999</v>
      </c>
      <c r="D28" s="65">
        <f>VLOOKUP($A28,'Return Data'!$B$7:$R$2700,5,0)</f>
        <v>8.4444999999999997</v>
      </c>
      <c r="E28" s="66">
        <f t="shared" si="0"/>
        <v>12</v>
      </c>
      <c r="F28" s="65">
        <f>VLOOKUP($A28,'Return Data'!$B$7:$R$2700,6,0)</f>
        <v>6.6646000000000001</v>
      </c>
      <c r="G28" s="66">
        <f t="shared" si="1"/>
        <v>12</v>
      </c>
      <c r="H28" s="65">
        <f>VLOOKUP($A28,'Return Data'!$B$7:$R$2700,7,0)</f>
        <v>7.2922000000000002</v>
      </c>
      <c r="I28" s="66">
        <f t="shared" si="2"/>
        <v>24</v>
      </c>
      <c r="J28" s="65">
        <f>VLOOKUP($A28,'Return Data'!$B$7:$R$2700,8,0)</f>
        <v>8.1837</v>
      </c>
      <c r="K28" s="66">
        <f t="shared" si="3"/>
        <v>19</v>
      </c>
      <c r="L28" s="65">
        <f>VLOOKUP($A28,'Return Data'!$B$7:$R$2700,9,0)</f>
        <v>7.5869</v>
      </c>
      <c r="M28" s="66">
        <f t="shared" si="4"/>
        <v>11</v>
      </c>
      <c r="N28" s="65">
        <f>VLOOKUP($A28,'Return Data'!$B$7:$R$2700,10,0)</f>
        <v>5.7510000000000003</v>
      </c>
      <c r="O28" s="66">
        <f t="shared" si="5"/>
        <v>7</v>
      </c>
      <c r="P28" s="65">
        <f>VLOOKUP($A28,'Return Data'!$B$7:$R$2700,11,0)</f>
        <v>-0.2387</v>
      </c>
      <c r="Q28" s="66">
        <f t="shared" si="6"/>
        <v>25</v>
      </c>
      <c r="R28" s="65">
        <f>VLOOKUP($A28,'Return Data'!$B$7:$R$2700,12,0)</f>
        <v>1.3566</v>
      </c>
      <c r="S28" s="66">
        <f t="shared" si="7"/>
        <v>23</v>
      </c>
      <c r="T28" s="65">
        <f>VLOOKUP($A28,'Return Data'!$B$7:$R$2700,13,0)</f>
        <v>2.8812000000000002</v>
      </c>
      <c r="U28" s="66">
        <f t="shared" si="8"/>
        <v>23</v>
      </c>
      <c r="V28" s="65">
        <f>VLOOKUP($A28,'Return Data'!$B$7:$R$2700,17,0)</f>
        <v>-3.2871000000000001</v>
      </c>
      <c r="W28" s="66">
        <f t="shared" si="9"/>
        <v>24</v>
      </c>
      <c r="X28" s="65">
        <f>VLOOKUP($A28,'Return Data'!$B$7:$R$2700,14,0)</f>
        <v>-0.20050000000000001</v>
      </c>
      <c r="Y28" s="66">
        <f t="shared" si="10"/>
        <v>24</v>
      </c>
      <c r="Z28" s="65">
        <f>VLOOKUP($A28,'Return Data'!$B$7:$R$2700,16,0)</f>
        <v>6.4210000000000003</v>
      </c>
      <c r="AA28" s="67">
        <f t="shared" si="11"/>
        <v>21</v>
      </c>
    </row>
    <row r="29" spans="1:27" x14ac:dyDescent="0.3">
      <c r="A29" s="63" t="s">
        <v>1091</v>
      </c>
      <c r="B29" s="64">
        <f>VLOOKUP($A29,'Return Data'!$B$7:$R$2700,3,0)</f>
        <v>44118</v>
      </c>
      <c r="C29" s="65">
        <f>VLOOKUP($A29,'Return Data'!$B$7:$R$2700,4,0)</f>
        <v>2689.0979000000002</v>
      </c>
      <c r="D29" s="65">
        <f>VLOOKUP($A29,'Return Data'!$B$7:$R$2700,5,0)</f>
        <v>7.0404999999999998</v>
      </c>
      <c r="E29" s="66">
        <f t="shared" si="0"/>
        <v>14</v>
      </c>
      <c r="F29" s="65">
        <f>VLOOKUP($A29,'Return Data'!$B$7:$R$2700,6,0)</f>
        <v>5.0944000000000003</v>
      </c>
      <c r="G29" s="66">
        <f t="shared" si="1"/>
        <v>22</v>
      </c>
      <c r="H29" s="65">
        <f>VLOOKUP($A29,'Return Data'!$B$7:$R$2700,7,0)</f>
        <v>8.1815999999999995</v>
      </c>
      <c r="I29" s="66">
        <f t="shared" si="2"/>
        <v>22</v>
      </c>
      <c r="J29" s="65">
        <f>VLOOKUP($A29,'Return Data'!$B$7:$R$2700,8,0)</f>
        <v>7.7874999999999996</v>
      </c>
      <c r="K29" s="66">
        <f t="shared" si="3"/>
        <v>23</v>
      </c>
      <c r="L29" s="65">
        <f>VLOOKUP($A29,'Return Data'!$B$7:$R$2700,9,0)</f>
        <v>6.04</v>
      </c>
      <c r="M29" s="66">
        <f t="shared" si="4"/>
        <v>25</v>
      </c>
      <c r="N29" s="65">
        <f>VLOOKUP($A29,'Return Data'!$B$7:$R$2700,10,0)</f>
        <v>3.6621999999999999</v>
      </c>
      <c r="O29" s="66">
        <f t="shared" si="5"/>
        <v>25</v>
      </c>
      <c r="P29" s="65">
        <f>VLOOKUP($A29,'Return Data'!$B$7:$R$2700,11,0)</f>
        <v>4.8895999999999997</v>
      </c>
      <c r="Q29" s="66">
        <f t="shared" si="6"/>
        <v>23</v>
      </c>
      <c r="R29" s="65">
        <f>VLOOKUP($A29,'Return Data'!$B$7:$R$2700,12,0)</f>
        <v>6.5823</v>
      </c>
      <c r="S29" s="66">
        <f t="shared" si="7"/>
        <v>21</v>
      </c>
      <c r="T29" s="65">
        <f>VLOOKUP($A29,'Return Data'!$B$7:$R$2700,13,0)</f>
        <v>5.5232000000000001</v>
      </c>
      <c r="U29" s="66">
        <f t="shared" si="8"/>
        <v>21</v>
      </c>
      <c r="V29" s="65">
        <f>VLOOKUP($A29,'Return Data'!$B$7:$R$2700,17,0)</f>
        <v>-2.6103000000000001</v>
      </c>
      <c r="W29" s="66">
        <f t="shared" si="9"/>
        <v>23</v>
      </c>
      <c r="X29" s="65">
        <f>VLOOKUP($A29,'Return Data'!$B$7:$R$2700,14,0)</f>
        <v>2.23E-2</v>
      </c>
      <c r="Y29" s="66">
        <f t="shared" si="10"/>
        <v>23</v>
      </c>
      <c r="Z29" s="65">
        <f>VLOOKUP($A29,'Return Data'!$B$7:$R$2700,16,0)</f>
        <v>6.3395999999999999</v>
      </c>
      <c r="AA29" s="67">
        <f t="shared" si="11"/>
        <v>22</v>
      </c>
    </row>
    <row r="30" spans="1:27" x14ac:dyDescent="0.3">
      <c r="A30" s="63" t="s">
        <v>1093</v>
      </c>
      <c r="B30" s="64">
        <f>VLOOKUP($A30,'Return Data'!$B$7:$R$2700,3,0)</f>
        <v>44118</v>
      </c>
      <c r="C30" s="65">
        <f>VLOOKUP($A30,'Return Data'!$B$7:$R$2700,4,0)</f>
        <v>2709.2471</v>
      </c>
      <c r="D30" s="65">
        <f>VLOOKUP($A30,'Return Data'!$B$7:$R$2700,5,0)</f>
        <v>9.1122999999999994</v>
      </c>
      <c r="E30" s="66">
        <f t="shared" si="0"/>
        <v>10</v>
      </c>
      <c r="F30" s="65">
        <f>VLOOKUP($A30,'Return Data'!$B$7:$R$2700,6,0)</f>
        <v>6.6425000000000001</v>
      </c>
      <c r="G30" s="66">
        <f t="shared" si="1"/>
        <v>13</v>
      </c>
      <c r="H30" s="65">
        <f>VLOOKUP($A30,'Return Data'!$B$7:$R$2700,7,0)</f>
        <v>10.9473</v>
      </c>
      <c r="I30" s="66">
        <f t="shared" si="2"/>
        <v>12</v>
      </c>
      <c r="J30" s="65">
        <f>VLOOKUP($A30,'Return Data'!$B$7:$R$2700,8,0)</f>
        <v>10.375500000000001</v>
      </c>
      <c r="K30" s="66">
        <f t="shared" si="3"/>
        <v>8</v>
      </c>
      <c r="L30" s="65">
        <f>VLOOKUP($A30,'Return Data'!$B$7:$R$2700,9,0)</f>
        <v>7.2271000000000001</v>
      </c>
      <c r="M30" s="66">
        <f t="shared" si="4"/>
        <v>16</v>
      </c>
      <c r="N30" s="65">
        <f>VLOOKUP($A30,'Return Data'!$B$7:$R$2700,10,0)</f>
        <v>4.2667999999999999</v>
      </c>
      <c r="O30" s="66">
        <f t="shared" si="5"/>
        <v>21</v>
      </c>
      <c r="P30" s="65">
        <f>VLOOKUP($A30,'Return Data'!$B$7:$R$2700,11,0)</f>
        <v>8.3209</v>
      </c>
      <c r="Q30" s="66">
        <f t="shared" si="6"/>
        <v>17</v>
      </c>
      <c r="R30" s="65">
        <f>VLOOKUP($A30,'Return Data'!$B$7:$R$2700,12,0)</f>
        <v>7.3042999999999996</v>
      </c>
      <c r="S30" s="66">
        <f t="shared" si="7"/>
        <v>14</v>
      </c>
      <c r="T30" s="65">
        <f>VLOOKUP($A30,'Return Data'!$B$7:$R$2700,13,0)</f>
        <v>7.2363</v>
      </c>
      <c r="U30" s="66">
        <f t="shared" si="8"/>
        <v>15</v>
      </c>
      <c r="V30" s="65">
        <f>VLOOKUP($A30,'Return Data'!$B$7:$R$2700,17,0)</f>
        <v>8.0114999999999998</v>
      </c>
      <c r="W30" s="66">
        <f t="shared" si="9"/>
        <v>9</v>
      </c>
      <c r="X30" s="65">
        <f>VLOOKUP($A30,'Return Data'!$B$7:$R$2700,14,0)</f>
        <v>7.5458999999999996</v>
      </c>
      <c r="Y30" s="66">
        <f t="shared" si="10"/>
        <v>7</v>
      </c>
      <c r="Z30" s="65">
        <f>VLOOKUP($A30,'Return Data'!$B$7:$R$2700,16,0)</f>
        <v>7.8243999999999998</v>
      </c>
      <c r="AA30" s="67">
        <f t="shared" si="11"/>
        <v>9</v>
      </c>
    </row>
    <row r="31" spans="1:27" x14ac:dyDescent="0.3">
      <c r="A31" s="63" t="s">
        <v>1096</v>
      </c>
      <c r="B31" s="64">
        <f>VLOOKUP($A31,'Return Data'!$B$7:$R$2700,3,0)</f>
        <v>44118</v>
      </c>
      <c r="C31" s="65">
        <f>VLOOKUP($A31,'Return Data'!$B$7:$R$2700,4,0)</f>
        <v>25.5974</v>
      </c>
      <c r="D31" s="65">
        <f>VLOOKUP($A31,'Return Data'!$B$7:$R$2700,5,0)</f>
        <v>3.2799</v>
      </c>
      <c r="E31" s="66">
        <f t="shared" si="0"/>
        <v>21</v>
      </c>
      <c r="F31" s="65">
        <f>VLOOKUP($A31,'Return Data'!$B$7:$R$2700,6,0)</f>
        <v>4.9656000000000002</v>
      </c>
      <c r="G31" s="66">
        <f t="shared" si="1"/>
        <v>24</v>
      </c>
      <c r="H31" s="65">
        <f>VLOOKUP($A31,'Return Data'!$B$7:$R$2700,7,0)</f>
        <v>7.2007000000000003</v>
      </c>
      <c r="I31" s="66">
        <f t="shared" si="2"/>
        <v>25</v>
      </c>
      <c r="J31" s="65">
        <f>VLOOKUP($A31,'Return Data'!$B$7:$R$2700,8,0)</f>
        <v>7.1082000000000001</v>
      </c>
      <c r="K31" s="66">
        <f t="shared" si="3"/>
        <v>24</v>
      </c>
      <c r="L31" s="65">
        <f>VLOOKUP($A31,'Return Data'!$B$7:$R$2700,9,0)</f>
        <v>5.3612000000000002</v>
      </c>
      <c r="M31" s="66">
        <f t="shared" si="4"/>
        <v>26</v>
      </c>
      <c r="N31" s="65">
        <f>VLOOKUP($A31,'Return Data'!$B$7:$R$2700,10,0)</f>
        <v>3.7486999999999999</v>
      </c>
      <c r="O31" s="66">
        <f t="shared" si="5"/>
        <v>24</v>
      </c>
      <c r="P31" s="65">
        <f>VLOOKUP($A31,'Return Data'!$B$7:$R$2700,11,0)</f>
        <v>7.4455</v>
      </c>
      <c r="Q31" s="66">
        <f t="shared" si="6"/>
        <v>22</v>
      </c>
      <c r="R31" s="65">
        <f>VLOOKUP($A31,'Return Data'!$B$7:$R$2700,12,0)</f>
        <v>6.5915999999999997</v>
      </c>
      <c r="S31" s="66">
        <f t="shared" si="7"/>
        <v>20</v>
      </c>
      <c r="T31" s="65">
        <f>VLOOKUP($A31,'Return Data'!$B$7:$R$2700,13,0)</f>
        <v>6.7019000000000002</v>
      </c>
      <c r="U31" s="66">
        <f t="shared" si="8"/>
        <v>19</v>
      </c>
      <c r="V31" s="65">
        <f>VLOOKUP($A31,'Return Data'!$B$7:$R$2700,17,0)</f>
        <v>2.2599</v>
      </c>
      <c r="W31" s="66">
        <f t="shared" si="9"/>
        <v>19</v>
      </c>
      <c r="X31" s="65">
        <f>VLOOKUP($A31,'Return Data'!$B$7:$R$2700,14,0)</f>
        <v>3.5411000000000001</v>
      </c>
      <c r="Y31" s="66">
        <f t="shared" si="10"/>
        <v>19</v>
      </c>
      <c r="Z31" s="65">
        <f>VLOOKUP($A31,'Return Data'!$B$7:$R$2700,16,0)</f>
        <v>7.2172000000000001</v>
      </c>
      <c r="AA31" s="67">
        <f t="shared" si="11"/>
        <v>17</v>
      </c>
    </row>
    <row r="32" spans="1:27" x14ac:dyDescent="0.3">
      <c r="A32" s="63" t="s">
        <v>1097</v>
      </c>
      <c r="B32" s="64">
        <f>VLOOKUP($A32,'Return Data'!$B$7:$R$2700,3,0)</f>
        <v>44118</v>
      </c>
      <c r="C32" s="65">
        <f>VLOOKUP($A32,'Return Data'!$B$7:$R$2700,4,0)</f>
        <v>3023.0983000000001</v>
      </c>
      <c r="D32" s="65">
        <f>VLOOKUP($A32,'Return Data'!$B$7:$R$2700,5,0)</f>
        <v>13.430899999999999</v>
      </c>
      <c r="E32" s="66">
        <f t="shared" si="0"/>
        <v>3</v>
      </c>
      <c r="F32" s="65">
        <f>VLOOKUP($A32,'Return Data'!$B$7:$R$2700,6,0)</f>
        <v>8.7925000000000004</v>
      </c>
      <c r="G32" s="66">
        <f t="shared" si="1"/>
        <v>5</v>
      </c>
      <c r="H32" s="65">
        <f>VLOOKUP($A32,'Return Data'!$B$7:$R$2700,7,0)</f>
        <v>13.5509</v>
      </c>
      <c r="I32" s="66">
        <f t="shared" si="2"/>
        <v>5</v>
      </c>
      <c r="J32" s="65">
        <f>VLOOKUP($A32,'Return Data'!$B$7:$R$2700,8,0)</f>
        <v>11.6427</v>
      </c>
      <c r="K32" s="66">
        <f t="shared" si="3"/>
        <v>5</v>
      </c>
      <c r="L32" s="65">
        <f>VLOOKUP($A32,'Return Data'!$B$7:$R$2700,9,0)</f>
        <v>8.3332999999999995</v>
      </c>
      <c r="M32" s="66">
        <f t="shared" si="4"/>
        <v>8</v>
      </c>
      <c r="N32" s="65">
        <f>VLOOKUP($A32,'Return Data'!$B$7:$R$2700,10,0)</f>
        <v>5.6173999999999999</v>
      </c>
      <c r="O32" s="66">
        <f t="shared" si="5"/>
        <v>9</v>
      </c>
      <c r="P32" s="65">
        <f>VLOOKUP($A32,'Return Data'!$B$7:$R$2700,11,0)</f>
        <v>9.4257000000000009</v>
      </c>
      <c r="Q32" s="66">
        <f t="shared" si="6"/>
        <v>9</v>
      </c>
      <c r="R32" s="65">
        <f>VLOOKUP($A32,'Return Data'!$B$7:$R$2700,12,0)</f>
        <v>8.1469000000000005</v>
      </c>
      <c r="S32" s="66">
        <f t="shared" si="7"/>
        <v>6</v>
      </c>
      <c r="T32" s="65">
        <f>VLOOKUP($A32,'Return Data'!$B$7:$R$2700,13,0)</f>
        <v>7.8769999999999998</v>
      </c>
      <c r="U32" s="66">
        <f t="shared" si="8"/>
        <v>6</v>
      </c>
      <c r="V32" s="65">
        <f>VLOOKUP($A32,'Return Data'!$B$7:$R$2700,17,0)</f>
        <v>5.2872000000000003</v>
      </c>
      <c r="W32" s="66">
        <f t="shared" si="9"/>
        <v>18</v>
      </c>
      <c r="X32" s="65">
        <f>VLOOKUP($A32,'Return Data'!$B$7:$R$2700,14,0)</f>
        <v>5.6913999999999998</v>
      </c>
      <c r="Y32" s="66">
        <f t="shared" si="10"/>
        <v>18</v>
      </c>
      <c r="Z32" s="65">
        <f>VLOOKUP($A32,'Return Data'!$B$7:$R$2700,16,0)</f>
        <v>7.5936000000000003</v>
      </c>
      <c r="AA32" s="67">
        <f t="shared" si="11"/>
        <v>13</v>
      </c>
    </row>
    <row r="33" spans="1:27" x14ac:dyDescent="0.3">
      <c r="A33" s="63" t="s">
        <v>1098</v>
      </c>
      <c r="B33" s="64">
        <f>VLOOKUP($A33,'Return Data'!$B$7:$R$2700,3,0)</f>
        <v>44118</v>
      </c>
      <c r="C33" s="65">
        <f>VLOOKUP($A33,'Return Data'!$B$7:$R$2700,4,0)</f>
        <v>31.121600000000001</v>
      </c>
      <c r="D33" s="65">
        <f>VLOOKUP($A33,'Return Data'!$B$7:$R$2700,5,0)</f>
        <v>0</v>
      </c>
      <c r="E33" s="66">
        <f t="shared" si="0"/>
        <v>26</v>
      </c>
      <c r="F33" s="65">
        <f>VLOOKUP($A33,'Return Data'!$B$7:$R$2700,6,0)</f>
        <v>0</v>
      </c>
      <c r="G33" s="66">
        <f t="shared" si="1"/>
        <v>27</v>
      </c>
      <c r="H33" s="65">
        <f>VLOOKUP($A33,'Return Data'!$B$7:$R$2700,7,0)</f>
        <v>0</v>
      </c>
      <c r="I33" s="66">
        <f t="shared" si="2"/>
        <v>27</v>
      </c>
      <c r="J33" s="65">
        <f>VLOOKUP($A33,'Return Data'!$B$7:$R$2700,8,0)</f>
        <v>0</v>
      </c>
      <c r="K33" s="66">
        <f t="shared" si="3"/>
        <v>27</v>
      </c>
      <c r="L33" s="65">
        <f>VLOOKUP($A33,'Return Data'!$B$7:$R$2700,9,0)</f>
        <v>0</v>
      </c>
      <c r="M33" s="66">
        <f t="shared" si="4"/>
        <v>27</v>
      </c>
      <c r="N33" s="65">
        <f>VLOOKUP($A33,'Return Data'!$B$7:$R$2700,10,0)</f>
        <v>-0.64400000000000002</v>
      </c>
      <c r="O33" s="66">
        <f t="shared" si="5"/>
        <v>27</v>
      </c>
      <c r="P33" s="65">
        <f>VLOOKUP($A33,'Return Data'!$B$7:$R$2700,11,0)</f>
        <v>-40.869500000000002</v>
      </c>
      <c r="Q33" s="66">
        <f t="shared" si="6"/>
        <v>27</v>
      </c>
      <c r="R33" s="65">
        <f>VLOOKUP($A33,'Return Data'!$B$7:$R$2700,12,0)</f>
        <v>-27.992000000000001</v>
      </c>
      <c r="S33" s="66">
        <f t="shared" si="7"/>
        <v>27</v>
      </c>
      <c r="T33" s="65">
        <f>VLOOKUP($A33,'Return Data'!$B$7:$R$2700,13,0)</f>
        <v>-30.613800000000001</v>
      </c>
      <c r="U33" s="66">
        <f t="shared" si="8"/>
        <v>27</v>
      </c>
      <c r="V33" s="65"/>
      <c r="W33" s="66"/>
      <c r="X33" s="65"/>
      <c r="Y33" s="66"/>
      <c r="Z33" s="65">
        <f>VLOOKUP($A33,'Return Data'!$B$7:$R$2700,16,0)</f>
        <v>-25.645700000000001</v>
      </c>
      <c r="AA33" s="67">
        <f t="shared" si="11"/>
        <v>27</v>
      </c>
    </row>
    <row r="34" spans="1:27" x14ac:dyDescent="0.3">
      <c r="A34" s="63" t="s">
        <v>1102</v>
      </c>
      <c r="B34" s="64">
        <f>VLOOKUP($A34,'Return Data'!$B$7:$R$2700,3,0)</f>
        <v>44118</v>
      </c>
      <c r="C34" s="65">
        <f>VLOOKUP($A34,'Return Data'!$B$7:$R$2700,4,0)</f>
        <v>2571.1239</v>
      </c>
      <c r="D34" s="65">
        <f>VLOOKUP($A34,'Return Data'!$B$7:$R$2700,5,0)</f>
        <v>3.3462999999999998</v>
      </c>
      <c r="E34" s="66">
        <f t="shared" si="0"/>
        <v>20</v>
      </c>
      <c r="F34" s="65">
        <f>VLOOKUP($A34,'Return Data'!$B$7:$R$2700,6,0)</f>
        <v>6.0183999999999997</v>
      </c>
      <c r="G34" s="66">
        <f t="shared" si="1"/>
        <v>17</v>
      </c>
      <c r="H34" s="65">
        <f>VLOOKUP($A34,'Return Data'!$B$7:$R$2700,7,0)</f>
        <v>10.1454</v>
      </c>
      <c r="I34" s="66">
        <f t="shared" si="2"/>
        <v>18</v>
      </c>
      <c r="J34" s="65">
        <f>VLOOKUP($A34,'Return Data'!$B$7:$R$2700,8,0)</f>
        <v>9.7065999999999999</v>
      </c>
      <c r="K34" s="66">
        <f t="shared" si="3"/>
        <v>13</v>
      </c>
      <c r="L34" s="65">
        <f>VLOOKUP($A34,'Return Data'!$B$7:$R$2700,9,0)</f>
        <v>7.5250000000000004</v>
      </c>
      <c r="M34" s="66">
        <f t="shared" si="4"/>
        <v>13</v>
      </c>
      <c r="N34" s="65">
        <f>VLOOKUP($A34,'Return Data'!$B$7:$R$2700,10,0)</f>
        <v>4.7469000000000001</v>
      </c>
      <c r="O34" s="66">
        <f t="shared" si="5"/>
        <v>15</v>
      </c>
      <c r="P34" s="65">
        <f>VLOOKUP($A34,'Return Data'!$B$7:$R$2700,11,0)</f>
        <v>9.0107999999999997</v>
      </c>
      <c r="Q34" s="66">
        <f t="shared" si="6"/>
        <v>12</v>
      </c>
      <c r="R34" s="65">
        <f>VLOOKUP($A34,'Return Data'!$B$7:$R$2700,12,0)</f>
        <v>8.0257000000000005</v>
      </c>
      <c r="S34" s="66">
        <f t="shared" si="7"/>
        <v>7</v>
      </c>
      <c r="T34" s="65">
        <f>VLOOKUP($A34,'Return Data'!$B$7:$R$2700,13,0)</f>
        <v>7.8257000000000003</v>
      </c>
      <c r="U34" s="66">
        <f t="shared" si="8"/>
        <v>7</v>
      </c>
      <c r="V34" s="65">
        <f>VLOOKUP($A34,'Return Data'!$B$7:$R$2700,17,0)</f>
        <v>1.8717999999999999</v>
      </c>
      <c r="W34" s="66">
        <f>RANK(V34,V$8:V$34,0)</f>
        <v>20</v>
      </c>
      <c r="X34" s="65">
        <f>VLOOKUP($A34,'Return Data'!$B$7:$R$2700,14,0)</f>
        <v>3.3774999999999999</v>
      </c>
      <c r="Y34" s="66">
        <f>RANK(X34,X$8:X$34,0)</f>
        <v>20</v>
      </c>
      <c r="Z34" s="65">
        <f>VLOOKUP($A34,'Return Data'!$B$7:$R$2700,16,0)</f>
        <v>7.2525000000000004</v>
      </c>
      <c r="AA34" s="67">
        <f t="shared" si="11"/>
        <v>16</v>
      </c>
    </row>
    <row r="35" spans="1:27" x14ac:dyDescent="0.3">
      <c r="A35" s="69"/>
      <c r="B35" s="70"/>
      <c r="C35" s="70"/>
      <c r="D35" s="71"/>
      <c r="E35" s="70"/>
      <c r="F35" s="71"/>
      <c r="G35" s="70"/>
      <c r="H35" s="71"/>
      <c r="I35" s="70"/>
      <c r="J35" s="71"/>
      <c r="K35" s="70"/>
      <c r="L35" s="71"/>
      <c r="M35" s="70"/>
      <c r="N35" s="71"/>
      <c r="O35" s="70"/>
      <c r="P35" s="71"/>
      <c r="Q35" s="70"/>
      <c r="R35" s="71"/>
      <c r="S35" s="70"/>
      <c r="T35" s="71"/>
      <c r="U35" s="70"/>
      <c r="V35" s="71"/>
      <c r="W35" s="70"/>
      <c r="X35" s="71"/>
      <c r="Y35" s="70"/>
      <c r="Z35" s="71"/>
      <c r="AA35" s="72"/>
    </row>
    <row r="36" spans="1:27" x14ac:dyDescent="0.3">
      <c r="A36" s="73" t="s">
        <v>27</v>
      </c>
      <c r="B36" s="74"/>
      <c r="C36" s="74"/>
      <c r="D36" s="75">
        <f>AVERAGE(D8:D34)</f>
        <v>6.2399777777777787</v>
      </c>
      <c r="E36" s="74"/>
      <c r="F36" s="75">
        <f>AVERAGE(F8:F34)</f>
        <v>6.5526000000000009</v>
      </c>
      <c r="G36" s="74"/>
      <c r="H36" s="75">
        <f>AVERAGE(H8:H34)</f>
        <v>10.457937037037038</v>
      </c>
      <c r="I36" s="74"/>
      <c r="J36" s="75">
        <f>AVERAGE(J8:J34)</f>
        <v>9.1501185185185161</v>
      </c>
      <c r="K36" s="74"/>
      <c r="L36" s="75">
        <f>AVERAGE(L8:L34)</f>
        <v>7.2799740740740742</v>
      </c>
      <c r="M36" s="74"/>
      <c r="N36" s="75">
        <f>AVERAGE(N8:N34)</f>
        <v>8.7531333333333325</v>
      </c>
      <c r="O36" s="74"/>
      <c r="P36" s="75">
        <f>AVERAGE(P8:P34)</f>
        <v>8.3476333333333326</v>
      </c>
      <c r="Q36" s="74"/>
      <c r="R36" s="75">
        <f>AVERAGE(R8:R34)</f>
        <v>5.0005074074074063</v>
      </c>
      <c r="S36" s="74"/>
      <c r="T36" s="75">
        <f>AVERAGE(T8:T34)</f>
        <v>4.6256148148148144</v>
      </c>
      <c r="U36" s="74"/>
      <c r="V36" s="75">
        <f>AVERAGE(V8:V34)</f>
        <v>4.4888423076923072</v>
      </c>
      <c r="W36" s="74"/>
      <c r="X36" s="75">
        <f>AVERAGE(X8:X34)</f>
        <v>4.9799999999999995</v>
      </c>
      <c r="Y36" s="74"/>
      <c r="Z36" s="75">
        <f>AVERAGE(Z8:Z34)</f>
        <v>5.7939370370370353</v>
      </c>
      <c r="AA36" s="76"/>
    </row>
    <row r="37" spans="1:27" x14ac:dyDescent="0.3">
      <c r="A37" s="73" t="s">
        <v>28</v>
      </c>
      <c r="B37" s="74"/>
      <c r="C37" s="74"/>
      <c r="D37" s="75">
        <f>MIN(D8:D34)</f>
        <v>-17.770399999999999</v>
      </c>
      <c r="E37" s="74"/>
      <c r="F37" s="75">
        <f>MIN(F8:F34)</f>
        <v>0</v>
      </c>
      <c r="G37" s="74"/>
      <c r="H37" s="75">
        <f>MIN(H8:H34)</f>
        <v>0</v>
      </c>
      <c r="I37" s="74"/>
      <c r="J37" s="75">
        <f>MIN(J8:J34)</f>
        <v>0</v>
      </c>
      <c r="K37" s="74"/>
      <c r="L37" s="75">
        <f>MIN(L8:L34)</f>
        <v>0</v>
      </c>
      <c r="M37" s="74"/>
      <c r="N37" s="75">
        <f>MIN(N8:N34)</f>
        <v>-0.64400000000000002</v>
      </c>
      <c r="O37" s="74"/>
      <c r="P37" s="75">
        <f>MIN(P8:P34)</f>
        <v>-40.869500000000002</v>
      </c>
      <c r="Q37" s="74"/>
      <c r="R37" s="75">
        <f>MIN(R8:R34)</f>
        <v>-27.992000000000001</v>
      </c>
      <c r="S37" s="74"/>
      <c r="T37" s="75">
        <f>MIN(T8:T34)</f>
        <v>-30.613800000000001</v>
      </c>
      <c r="U37" s="74"/>
      <c r="V37" s="75">
        <f>MIN(V8:V34)</f>
        <v>-15.8887</v>
      </c>
      <c r="W37" s="74"/>
      <c r="X37" s="75">
        <f>MIN(X8:X34)</f>
        <v>-9.0947999999999993</v>
      </c>
      <c r="Y37" s="74"/>
      <c r="Z37" s="75">
        <f>MIN(Z8:Z34)</f>
        <v>-25.645700000000001</v>
      </c>
      <c r="AA37" s="76"/>
    </row>
    <row r="38" spans="1:27" ht="15" thickBot="1" x14ac:dyDescent="0.35">
      <c r="A38" s="77" t="s">
        <v>29</v>
      </c>
      <c r="B38" s="78"/>
      <c r="C38" s="78"/>
      <c r="D38" s="79">
        <f>MAX(D8:D34)</f>
        <v>14.732100000000001</v>
      </c>
      <c r="E38" s="78"/>
      <c r="F38" s="79">
        <f>MAX(F8:F34)</f>
        <v>10.4315</v>
      </c>
      <c r="G38" s="78"/>
      <c r="H38" s="79">
        <f>MAX(H8:H34)</f>
        <v>16.284400000000002</v>
      </c>
      <c r="I38" s="78"/>
      <c r="J38" s="79">
        <f>MAX(J8:J34)</f>
        <v>13.113200000000001</v>
      </c>
      <c r="K38" s="78"/>
      <c r="L38" s="79">
        <f>MAX(L8:L34)</f>
        <v>9.8524999999999991</v>
      </c>
      <c r="M38" s="78"/>
      <c r="N38" s="79">
        <f>MAX(N8:N34)</f>
        <v>110.0615</v>
      </c>
      <c r="O38" s="78"/>
      <c r="P38" s="79">
        <f>MAX(P8:P34)</f>
        <v>48.026200000000003</v>
      </c>
      <c r="Q38" s="78"/>
      <c r="R38" s="79">
        <f>MAX(R8:R34)</f>
        <v>33.895899999999997</v>
      </c>
      <c r="S38" s="78"/>
      <c r="T38" s="79">
        <f>MAX(T8:T34)</f>
        <v>21.810500000000001</v>
      </c>
      <c r="U38" s="78"/>
      <c r="V38" s="79">
        <f>MAX(V8:V34)</f>
        <v>8.8125</v>
      </c>
      <c r="W38" s="78"/>
      <c r="X38" s="79">
        <f>MAX(X8:X34)</f>
        <v>7.9884000000000004</v>
      </c>
      <c r="Y38" s="78"/>
      <c r="Z38" s="79">
        <f>MAX(Z8:Z34)</f>
        <v>8.2149000000000001</v>
      </c>
      <c r="AA38" s="80"/>
    </row>
    <row r="39" spans="1:27" x14ac:dyDescent="0.3">
      <c r="A39" s="112" t="s">
        <v>434</v>
      </c>
    </row>
    <row r="40" spans="1:27" x14ac:dyDescent="0.3">
      <c r="A40" s="14" t="s">
        <v>340</v>
      </c>
    </row>
  </sheetData>
  <sheetProtection algorithmName="SHA-512" hashValue="gwaZ5hXbfBMyFIGRs8M5RKMSn0bLhuNKgmsRqKFSKEiigZkPxZxoWkc7LnCBhQc29go/IsR1pwgjoJxQcDFZGg==" saltValue="5fDYfrWl69wyAcvz+rfbgA=="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84A457FB-0D2F-4BE0-8375-D5B1BAAB35F3}"/>
  </hyperlink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B77B2F-0B8A-4D79-80FF-6603F4890A13}">
  <sheetPr codeName="Sheet63"/>
  <dimension ref="A1:AA4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60.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48" t="s">
        <v>347</v>
      </c>
    </row>
    <row r="3" spans="1:27" ht="15" customHeight="1" thickBot="1" x14ac:dyDescent="0.35">
      <c r="A3" s="149"/>
    </row>
    <row r="4" spans="1:27" ht="15" thickBot="1" x14ac:dyDescent="0.35"/>
    <row r="5" spans="1:27" s="4" customFormat="1" x14ac:dyDescent="0.3">
      <c r="A5" s="29" t="s">
        <v>1675</v>
      </c>
      <c r="B5" s="146" t="s">
        <v>8</v>
      </c>
      <c r="C5" s="146" t="s">
        <v>9</v>
      </c>
      <c r="D5" s="152" t="s">
        <v>115</v>
      </c>
      <c r="E5" s="152"/>
      <c r="F5" s="152" t="s">
        <v>116</v>
      </c>
      <c r="G5" s="152"/>
      <c r="H5" s="152" t="s">
        <v>117</v>
      </c>
      <c r="I5" s="152"/>
      <c r="J5" s="152" t="s">
        <v>47</v>
      </c>
      <c r="K5" s="152"/>
      <c r="L5" s="152" t="s">
        <v>48</v>
      </c>
      <c r="M5" s="152"/>
      <c r="N5" s="152" t="s">
        <v>1</v>
      </c>
      <c r="O5" s="152"/>
      <c r="P5" s="152" t="s">
        <v>2</v>
      </c>
      <c r="Q5" s="152"/>
      <c r="R5" s="152" t="s">
        <v>3</v>
      </c>
      <c r="S5" s="152"/>
      <c r="T5" s="152" t="s">
        <v>4</v>
      </c>
      <c r="U5" s="152"/>
      <c r="V5" s="152" t="s">
        <v>382</v>
      </c>
      <c r="W5" s="152"/>
      <c r="X5" s="152" t="s">
        <v>5</v>
      </c>
      <c r="Y5" s="152"/>
      <c r="Z5" s="152" t="s">
        <v>46</v>
      </c>
      <c r="AA5" s="155"/>
    </row>
    <row r="6" spans="1:27" s="4" customFormat="1" x14ac:dyDescent="0.3">
      <c r="A6" s="17" t="s">
        <v>7</v>
      </c>
      <c r="B6" s="147"/>
      <c r="C6" s="147"/>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1586</v>
      </c>
      <c r="B8" s="64">
        <f>VLOOKUP($A8,'Return Data'!$B$7:$R$2700,3,0)</f>
        <v>44118</v>
      </c>
      <c r="C8" s="65">
        <f>VLOOKUP($A8,'Return Data'!$B$7:$R$2700,4,0)</f>
        <v>418.7577</v>
      </c>
      <c r="D8" s="65">
        <f>VLOOKUP($A8,'Return Data'!$B$7:$R$2700,5,0)</f>
        <v>6.8434999999999997</v>
      </c>
      <c r="E8" s="66">
        <f t="shared" ref="E8:E36" si="0">RANK(D8,D$8:D$36,0)</f>
        <v>10</v>
      </c>
      <c r="F8" s="65">
        <f>VLOOKUP($A8,'Return Data'!$B$7:$R$2700,6,0)</f>
        <v>5.7922000000000002</v>
      </c>
      <c r="G8" s="66">
        <f t="shared" ref="G8:G36" si="1">RANK(F8,F$8:F$36,0)</f>
        <v>9</v>
      </c>
      <c r="H8" s="65">
        <f>VLOOKUP($A8,'Return Data'!$B$7:$R$2700,7,0)</f>
        <v>8.6945999999999994</v>
      </c>
      <c r="I8" s="66">
        <f t="shared" ref="I8:I36" si="2">RANK(H8,H$8:H$36,0)</f>
        <v>4</v>
      </c>
      <c r="J8" s="65">
        <f>VLOOKUP($A8,'Return Data'!$B$7:$R$2700,8,0)</f>
        <v>8.5669000000000004</v>
      </c>
      <c r="K8" s="66">
        <f t="shared" ref="K8:K36" si="3">RANK(J8,J$8:J$36,0)</f>
        <v>4</v>
      </c>
      <c r="L8" s="65">
        <f>VLOOKUP($A8,'Return Data'!$B$7:$R$2700,9,0)</f>
        <v>7.0069999999999997</v>
      </c>
      <c r="M8" s="66">
        <f t="shared" ref="M8:M36" si="4">RANK(L8,L$8:L$36,0)</f>
        <v>4</v>
      </c>
      <c r="N8" s="65">
        <f>VLOOKUP($A8,'Return Data'!$B$7:$R$2700,10,0)</f>
        <v>5.782</v>
      </c>
      <c r="O8" s="66">
        <f t="shared" ref="O8:O36" si="5">RANK(N8,N$8:N$36,0)</f>
        <v>3</v>
      </c>
      <c r="P8" s="65">
        <f>VLOOKUP($A8,'Return Data'!$B$7:$R$2700,11,0)</f>
        <v>8.9413</v>
      </c>
      <c r="Q8" s="66">
        <f t="shared" ref="Q8:Q36" si="6">RANK(P8,P$8:P$36,0)</f>
        <v>2</v>
      </c>
      <c r="R8" s="65">
        <f>VLOOKUP($A8,'Return Data'!$B$7:$R$2700,12,0)</f>
        <v>7.7089999999999996</v>
      </c>
      <c r="S8" s="66">
        <f t="shared" ref="S8:S16" si="7">RANK(R8,R$8:R$36,0)</f>
        <v>1</v>
      </c>
      <c r="T8" s="65">
        <f>VLOOKUP($A8,'Return Data'!$B$7:$R$2700,13,0)</f>
        <v>7.5679999999999996</v>
      </c>
      <c r="U8" s="66">
        <f t="shared" ref="U8:U16" si="8">RANK(T8,T$8:T$36,0)</f>
        <v>2</v>
      </c>
      <c r="V8" s="65">
        <f>VLOOKUP($A8,'Return Data'!$B$7:$R$2700,17,0)</f>
        <v>8.3778000000000006</v>
      </c>
      <c r="W8" s="66">
        <f>RANK(V8,V$8:V$36,0)</f>
        <v>3</v>
      </c>
      <c r="X8" s="65">
        <f>VLOOKUP($A8,'Return Data'!$B$7:$R$2700,14,0)</f>
        <v>7.8506</v>
      </c>
      <c r="Y8" s="66">
        <f>RANK(X8,X$8:X$36,0)</f>
        <v>3</v>
      </c>
      <c r="Z8" s="65">
        <f>VLOOKUP($A8,'Return Data'!$B$7:$R$2700,16,0)</f>
        <v>8.6686999999999994</v>
      </c>
      <c r="AA8" s="67">
        <f t="shared" ref="AA8:AA36" si="9">RANK(Z8,Z$8:Z$36,0)</f>
        <v>4</v>
      </c>
    </row>
    <row r="9" spans="1:27" x14ac:dyDescent="0.3">
      <c r="A9" s="63" t="s">
        <v>1588</v>
      </c>
      <c r="B9" s="64">
        <f>VLOOKUP($A9,'Return Data'!$B$7:$R$2700,3,0)</f>
        <v>44118</v>
      </c>
      <c r="C9" s="65">
        <f>VLOOKUP($A9,'Return Data'!$B$7:$R$2700,4,0)</f>
        <v>11.728199999999999</v>
      </c>
      <c r="D9" s="65">
        <f>VLOOKUP($A9,'Return Data'!$B$7:$R$2700,5,0)</f>
        <v>6.2253999999999996</v>
      </c>
      <c r="E9" s="66">
        <f t="shared" si="0"/>
        <v>17</v>
      </c>
      <c r="F9" s="65">
        <f>VLOOKUP($A9,'Return Data'!$B$7:$R$2700,6,0)</f>
        <v>5.7931999999999997</v>
      </c>
      <c r="G9" s="66">
        <f t="shared" si="1"/>
        <v>8</v>
      </c>
      <c r="H9" s="65">
        <f>VLOOKUP($A9,'Return Data'!$B$7:$R$2700,7,0)</f>
        <v>7.0785999999999998</v>
      </c>
      <c r="I9" s="66">
        <f t="shared" si="2"/>
        <v>8</v>
      </c>
      <c r="J9" s="65">
        <f>VLOOKUP($A9,'Return Data'!$B$7:$R$2700,8,0)</f>
        <v>6.7976999999999999</v>
      </c>
      <c r="K9" s="66">
        <f t="shared" si="3"/>
        <v>7</v>
      </c>
      <c r="L9" s="65">
        <f>VLOOKUP($A9,'Return Data'!$B$7:$R$2700,9,0)</f>
        <v>6.2773000000000003</v>
      </c>
      <c r="M9" s="66">
        <f t="shared" si="4"/>
        <v>5</v>
      </c>
      <c r="N9" s="65">
        <f>VLOOKUP($A9,'Return Data'!$B$7:$R$2700,10,0)</f>
        <v>5.1711</v>
      </c>
      <c r="O9" s="66">
        <f t="shared" si="5"/>
        <v>5</v>
      </c>
      <c r="P9" s="65">
        <f>VLOOKUP($A9,'Return Data'!$B$7:$R$2700,11,0)</f>
        <v>6.5811000000000002</v>
      </c>
      <c r="Q9" s="66">
        <f t="shared" si="6"/>
        <v>9</v>
      </c>
      <c r="R9" s="65">
        <f>VLOOKUP($A9,'Return Data'!$B$7:$R$2700,12,0)</f>
        <v>6.4694000000000003</v>
      </c>
      <c r="S9" s="66">
        <f t="shared" si="7"/>
        <v>8</v>
      </c>
      <c r="T9" s="65">
        <f>VLOOKUP($A9,'Return Data'!$B$7:$R$2700,13,0)</f>
        <v>6.7171000000000003</v>
      </c>
      <c r="U9" s="66">
        <f t="shared" si="8"/>
        <v>5</v>
      </c>
      <c r="V9" s="65"/>
      <c r="W9" s="66"/>
      <c r="X9" s="65"/>
      <c r="Y9" s="66"/>
      <c r="Z9" s="65">
        <f>VLOOKUP($A9,'Return Data'!$B$7:$R$2700,16,0)</f>
        <v>7.9025999999999996</v>
      </c>
      <c r="AA9" s="67">
        <f t="shared" si="9"/>
        <v>14</v>
      </c>
    </row>
    <row r="10" spans="1:27" x14ac:dyDescent="0.3">
      <c r="A10" s="63" t="s">
        <v>1591</v>
      </c>
      <c r="B10" s="64">
        <f>VLOOKUP($A10,'Return Data'!$B$7:$R$2700,3,0)</f>
        <v>44118</v>
      </c>
      <c r="C10" s="65">
        <f>VLOOKUP($A10,'Return Data'!$B$7:$R$2700,4,0)</f>
        <v>1181.8362999999999</v>
      </c>
      <c r="D10" s="65">
        <f>VLOOKUP($A10,'Return Data'!$B$7:$R$2700,5,0)</f>
        <v>1.64</v>
      </c>
      <c r="E10" s="66">
        <f t="shared" si="0"/>
        <v>28</v>
      </c>
      <c r="F10" s="65">
        <f>VLOOKUP($A10,'Return Data'!$B$7:$R$2700,6,0)</f>
        <v>4.4920999999999998</v>
      </c>
      <c r="G10" s="66">
        <f t="shared" si="1"/>
        <v>19</v>
      </c>
      <c r="H10" s="65">
        <f>VLOOKUP($A10,'Return Data'!$B$7:$R$2700,7,0)</f>
        <v>6.3398000000000003</v>
      </c>
      <c r="I10" s="66">
        <f t="shared" si="2"/>
        <v>12</v>
      </c>
      <c r="J10" s="65">
        <f>VLOOKUP($A10,'Return Data'!$B$7:$R$2700,8,0)</f>
        <v>6.2465000000000002</v>
      </c>
      <c r="K10" s="66">
        <f t="shared" si="3"/>
        <v>14</v>
      </c>
      <c r="L10" s="65">
        <f>VLOOKUP($A10,'Return Data'!$B$7:$R$2700,9,0)</f>
        <v>5.5891000000000002</v>
      </c>
      <c r="M10" s="66">
        <f t="shared" si="4"/>
        <v>11</v>
      </c>
      <c r="N10" s="65">
        <f>VLOOKUP($A10,'Return Data'!$B$7:$R$2700,10,0)</f>
        <v>4.0395000000000003</v>
      </c>
      <c r="O10" s="66">
        <f t="shared" si="5"/>
        <v>15</v>
      </c>
      <c r="P10" s="65">
        <f>VLOOKUP($A10,'Return Data'!$B$7:$R$2700,11,0)</f>
        <v>5.6938000000000004</v>
      </c>
      <c r="Q10" s="66">
        <f t="shared" si="6"/>
        <v>19</v>
      </c>
      <c r="R10" s="65">
        <f>VLOOKUP($A10,'Return Data'!$B$7:$R$2700,12,0)</f>
        <v>5.6444999999999999</v>
      </c>
      <c r="S10" s="66">
        <f t="shared" si="7"/>
        <v>17</v>
      </c>
      <c r="T10" s="65">
        <f>VLOOKUP($A10,'Return Data'!$B$7:$R$2700,13,0)</f>
        <v>5.7888999999999999</v>
      </c>
      <c r="U10" s="66">
        <f t="shared" si="8"/>
        <v>18</v>
      </c>
      <c r="V10" s="65">
        <f>VLOOKUP($A10,'Return Data'!$B$7:$R$2700,17,0)</f>
        <v>7.0392999999999999</v>
      </c>
      <c r="W10" s="66">
        <f t="shared" ref="W10:W15" si="10">RANK(V10,V$8:V$36,0)</f>
        <v>12</v>
      </c>
      <c r="X10" s="65"/>
      <c r="Y10" s="66"/>
      <c r="Z10" s="65">
        <f>VLOOKUP($A10,'Return Data'!$B$7:$R$2700,16,0)</f>
        <v>7.2954999999999997</v>
      </c>
      <c r="AA10" s="67">
        <f t="shared" si="9"/>
        <v>19</v>
      </c>
    </row>
    <row r="11" spans="1:27" x14ac:dyDescent="0.3">
      <c r="A11" s="63" t="s">
        <v>1592</v>
      </c>
      <c r="B11" s="64">
        <f>VLOOKUP($A11,'Return Data'!$B$7:$R$2700,3,0)</f>
        <v>44118</v>
      </c>
      <c r="C11" s="65">
        <f>VLOOKUP($A11,'Return Data'!$B$7:$R$2700,4,0)</f>
        <v>2530.7941000000001</v>
      </c>
      <c r="D11" s="65">
        <f>VLOOKUP($A11,'Return Data'!$B$7:$R$2700,5,0)</f>
        <v>6.7019000000000002</v>
      </c>
      <c r="E11" s="66">
        <f t="shared" si="0"/>
        <v>12</v>
      </c>
      <c r="F11" s="65">
        <f>VLOOKUP($A11,'Return Data'!$B$7:$R$2700,6,0)</f>
        <v>4.8159000000000001</v>
      </c>
      <c r="G11" s="66">
        <f t="shared" si="1"/>
        <v>15</v>
      </c>
      <c r="H11" s="65">
        <f>VLOOKUP($A11,'Return Data'!$B$7:$R$2700,7,0)</f>
        <v>5.9034000000000004</v>
      </c>
      <c r="I11" s="66">
        <f t="shared" si="2"/>
        <v>16</v>
      </c>
      <c r="J11" s="65">
        <f>VLOOKUP($A11,'Return Data'!$B$7:$R$2700,8,0)</f>
        <v>5.5288000000000004</v>
      </c>
      <c r="K11" s="66">
        <f t="shared" si="3"/>
        <v>20</v>
      </c>
      <c r="L11" s="65">
        <f>VLOOKUP($A11,'Return Data'!$B$7:$R$2700,9,0)</f>
        <v>4.7656999999999998</v>
      </c>
      <c r="M11" s="66">
        <f t="shared" si="4"/>
        <v>20</v>
      </c>
      <c r="N11" s="65">
        <f>VLOOKUP($A11,'Return Data'!$B$7:$R$2700,10,0)</f>
        <v>3.9666999999999999</v>
      </c>
      <c r="O11" s="66">
        <f t="shared" si="5"/>
        <v>18</v>
      </c>
      <c r="P11" s="65">
        <f>VLOOKUP($A11,'Return Data'!$B$7:$R$2700,11,0)</f>
        <v>5.6881000000000004</v>
      </c>
      <c r="Q11" s="66">
        <f t="shared" si="6"/>
        <v>20</v>
      </c>
      <c r="R11" s="65">
        <f>VLOOKUP($A11,'Return Data'!$B$7:$R$2700,12,0)</f>
        <v>5.5868000000000002</v>
      </c>
      <c r="S11" s="66">
        <f t="shared" si="7"/>
        <v>18</v>
      </c>
      <c r="T11" s="65">
        <f>VLOOKUP($A11,'Return Data'!$B$7:$R$2700,13,0)</f>
        <v>5.7449000000000003</v>
      </c>
      <c r="U11" s="66">
        <f t="shared" si="8"/>
        <v>19</v>
      </c>
      <c r="V11" s="65">
        <f>VLOOKUP($A11,'Return Data'!$B$7:$R$2700,17,0)</f>
        <v>7.0726000000000004</v>
      </c>
      <c r="W11" s="66">
        <f t="shared" si="10"/>
        <v>11</v>
      </c>
      <c r="X11" s="65">
        <f>VLOOKUP($A11,'Return Data'!$B$7:$R$2700,14,0)</f>
        <v>7.1212999999999997</v>
      </c>
      <c r="Y11" s="66">
        <f>RANK(X11,X$8:X$36,0)</f>
        <v>10</v>
      </c>
      <c r="Z11" s="65">
        <f>VLOOKUP($A11,'Return Data'!$B$7:$R$2700,16,0)</f>
        <v>8.4133999999999993</v>
      </c>
      <c r="AA11" s="67">
        <f t="shared" si="9"/>
        <v>6</v>
      </c>
    </row>
    <row r="12" spans="1:27" x14ac:dyDescent="0.3">
      <c r="A12" s="63" t="s">
        <v>1594</v>
      </c>
      <c r="B12" s="64">
        <f>VLOOKUP($A12,'Return Data'!$B$7:$R$2700,3,0)</f>
        <v>44118</v>
      </c>
      <c r="C12" s="65">
        <f>VLOOKUP($A12,'Return Data'!$B$7:$R$2700,4,0)</f>
        <v>3119.5408000000002</v>
      </c>
      <c r="D12" s="65">
        <f>VLOOKUP($A12,'Return Data'!$B$7:$R$2700,5,0)</f>
        <v>4.8094999999999999</v>
      </c>
      <c r="E12" s="66">
        <f t="shared" si="0"/>
        <v>21</v>
      </c>
      <c r="F12" s="65">
        <f>VLOOKUP($A12,'Return Data'!$B$7:$R$2700,6,0)</f>
        <v>4.1604999999999999</v>
      </c>
      <c r="G12" s="66">
        <f t="shared" si="1"/>
        <v>24</v>
      </c>
      <c r="H12" s="65">
        <f>VLOOKUP($A12,'Return Data'!$B$7:$R$2700,7,0)</f>
        <v>4.9419000000000004</v>
      </c>
      <c r="I12" s="66">
        <f t="shared" si="2"/>
        <v>23</v>
      </c>
      <c r="J12" s="65">
        <f>VLOOKUP($A12,'Return Data'!$B$7:$R$2700,8,0)</f>
        <v>4.5011000000000001</v>
      </c>
      <c r="K12" s="66">
        <f t="shared" si="3"/>
        <v>25</v>
      </c>
      <c r="L12" s="65">
        <f>VLOOKUP($A12,'Return Data'!$B$7:$R$2700,9,0)</f>
        <v>4.0624000000000002</v>
      </c>
      <c r="M12" s="66">
        <f t="shared" si="4"/>
        <v>25</v>
      </c>
      <c r="N12" s="65">
        <f>VLOOKUP($A12,'Return Data'!$B$7:$R$2700,10,0)</f>
        <v>3.4180999999999999</v>
      </c>
      <c r="O12" s="66">
        <f t="shared" si="5"/>
        <v>25</v>
      </c>
      <c r="P12" s="65">
        <f>VLOOKUP($A12,'Return Data'!$B$7:$R$2700,11,0)</f>
        <v>5.5549999999999997</v>
      </c>
      <c r="Q12" s="66">
        <f t="shared" si="6"/>
        <v>23</v>
      </c>
      <c r="R12" s="65">
        <f>VLOOKUP($A12,'Return Data'!$B$7:$R$2700,12,0)</f>
        <v>5.5095000000000001</v>
      </c>
      <c r="S12" s="66">
        <f t="shared" si="7"/>
        <v>19</v>
      </c>
      <c r="T12" s="65">
        <f>VLOOKUP($A12,'Return Data'!$B$7:$R$2700,13,0)</f>
        <v>5.6971999999999996</v>
      </c>
      <c r="U12" s="66">
        <f t="shared" si="8"/>
        <v>20</v>
      </c>
      <c r="V12" s="65">
        <f>VLOOKUP($A12,'Return Data'!$B$7:$R$2700,17,0)</f>
        <v>6.5401999999999996</v>
      </c>
      <c r="W12" s="66">
        <f t="shared" si="10"/>
        <v>16</v>
      </c>
      <c r="X12" s="65">
        <f>VLOOKUP($A12,'Return Data'!$B$7:$R$2700,14,0)</f>
        <v>6.5205000000000002</v>
      </c>
      <c r="Y12" s="66">
        <f>RANK(X12,X$8:X$36,0)</f>
        <v>14</v>
      </c>
      <c r="Z12" s="65">
        <f>VLOOKUP($A12,'Return Data'!$B$7:$R$2700,16,0)</f>
        <v>7.7346000000000004</v>
      </c>
      <c r="AA12" s="67">
        <f t="shared" si="9"/>
        <v>17</v>
      </c>
    </row>
    <row r="13" spans="1:27" x14ac:dyDescent="0.3">
      <c r="A13" s="63" t="s">
        <v>1596</v>
      </c>
      <c r="B13" s="64">
        <f>VLOOKUP($A13,'Return Data'!$B$7:$R$2700,3,0)</f>
        <v>44118</v>
      </c>
      <c r="C13" s="65">
        <f>VLOOKUP($A13,'Return Data'!$B$7:$R$2700,4,0)</f>
        <v>2806.7631000000001</v>
      </c>
      <c r="D13" s="65">
        <f>VLOOKUP($A13,'Return Data'!$B$7:$R$2700,5,0)</f>
        <v>5.9555999999999996</v>
      </c>
      <c r="E13" s="66">
        <f t="shared" si="0"/>
        <v>18</v>
      </c>
      <c r="F13" s="65">
        <f>VLOOKUP($A13,'Return Data'!$B$7:$R$2700,6,0)</f>
        <v>4.4286000000000003</v>
      </c>
      <c r="G13" s="66">
        <f t="shared" si="1"/>
        <v>21</v>
      </c>
      <c r="H13" s="65">
        <f>VLOOKUP($A13,'Return Data'!$B$7:$R$2700,7,0)</f>
        <v>5.8071000000000002</v>
      </c>
      <c r="I13" s="66">
        <f t="shared" si="2"/>
        <v>17</v>
      </c>
      <c r="J13" s="65">
        <f>VLOOKUP($A13,'Return Data'!$B$7:$R$2700,8,0)</f>
        <v>6.2359</v>
      </c>
      <c r="K13" s="66">
        <f t="shared" si="3"/>
        <v>15</v>
      </c>
      <c r="L13" s="65">
        <f>VLOOKUP($A13,'Return Data'!$B$7:$R$2700,9,0)</f>
        <v>4.931</v>
      </c>
      <c r="M13" s="66">
        <f t="shared" si="4"/>
        <v>17</v>
      </c>
      <c r="N13" s="65">
        <f>VLOOKUP($A13,'Return Data'!$B$7:$R$2700,10,0)</f>
        <v>4.0151000000000003</v>
      </c>
      <c r="O13" s="66">
        <f t="shared" si="5"/>
        <v>17</v>
      </c>
      <c r="P13" s="65">
        <f>VLOOKUP($A13,'Return Data'!$B$7:$R$2700,11,0)</f>
        <v>5.9542999999999999</v>
      </c>
      <c r="Q13" s="66">
        <f t="shared" si="6"/>
        <v>17</v>
      </c>
      <c r="R13" s="65">
        <f>VLOOKUP($A13,'Return Data'!$B$7:$R$2700,12,0)</f>
        <v>5.7873999999999999</v>
      </c>
      <c r="S13" s="66">
        <f t="shared" si="7"/>
        <v>16</v>
      </c>
      <c r="T13" s="65">
        <f>VLOOKUP($A13,'Return Data'!$B$7:$R$2700,13,0)</f>
        <v>5.9908999999999999</v>
      </c>
      <c r="U13" s="66">
        <f t="shared" si="8"/>
        <v>16</v>
      </c>
      <c r="V13" s="65">
        <f>VLOOKUP($A13,'Return Data'!$B$7:$R$2700,17,0)</f>
        <v>6.7081</v>
      </c>
      <c r="W13" s="66">
        <f t="shared" si="10"/>
        <v>14</v>
      </c>
      <c r="X13" s="65">
        <f>VLOOKUP($A13,'Return Data'!$B$7:$R$2700,14,0)</f>
        <v>6.5930999999999997</v>
      </c>
      <c r="Y13" s="66">
        <f>RANK(X13,X$8:X$36,0)</f>
        <v>12</v>
      </c>
      <c r="Z13" s="65">
        <f>VLOOKUP($A13,'Return Data'!$B$7:$R$2700,16,0)</f>
        <v>7.8402000000000003</v>
      </c>
      <c r="AA13" s="67">
        <f t="shared" si="9"/>
        <v>16</v>
      </c>
    </row>
    <row r="14" spans="1:27" x14ac:dyDescent="0.3">
      <c r="A14" s="63" t="s">
        <v>1598</v>
      </c>
      <c r="B14" s="64">
        <f>VLOOKUP($A14,'Return Data'!$B$7:$R$2700,3,0)</f>
        <v>44118</v>
      </c>
      <c r="C14" s="65">
        <f>VLOOKUP($A14,'Return Data'!$B$7:$R$2700,4,0)</f>
        <v>2283.6833000000001</v>
      </c>
      <c r="D14" s="65">
        <f>VLOOKUP($A14,'Return Data'!$B$7:$R$2700,5,0)</f>
        <v>3.9626000000000001</v>
      </c>
      <c r="E14" s="66">
        <f t="shared" si="0"/>
        <v>24</v>
      </c>
      <c r="F14" s="65">
        <f>VLOOKUP($A14,'Return Data'!$B$7:$R$2700,6,0)</f>
        <v>3.3077000000000001</v>
      </c>
      <c r="G14" s="66">
        <f t="shared" si="1"/>
        <v>28</v>
      </c>
      <c r="H14" s="65">
        <f>VLOOKUP($A14,'Return Data'!$B$7:$R$2700,7,0)</f>
        <v>4.1580000000000004</v>
      </c>
      <c r="I14" s="66">
        <f t="shared" si="2"/>
        <v>25</v>
      </c>
      <c r="J14" s="65">
        <f>VLOOKUP($A14,'Return Data'!$B$7:$R$2700,8,0)</f>
        <v>4.4794999999999998</v>
      </c>
      <c r="K14" s="66">
        <f t="shared" si="3"/>
        <v>26</v>
      </c>
      <c r="L14" s="65">
        <f>VLOOKUP($A14,'Return Data'!$B$7:$R$2700,9,0)</f>
        <v>4.0945999999999998</v>
      </c>
      <c r="M14" s="66">
        <f t="shared" si="4"/>
        <v>24</v>
      </c>
      <c r="N14" s="65">
        <f>VLOOKUP($A14,'Return Data'!$B$7:$R$2700,10,0)</f>
        <v>3.2890999999999999</v>
      </c>
      <c r="O14" s="66">
        <f t="shared" si="5"/>
        <v>27</v>
      </c>
      <c r="P14" s="65">
        <f>VLOOKUP($A14,'Return Data'!$B$7:$R$2700,11,0)</f>
        <v>4.9785000000000004</v>
      </c>
      <c r="Q14" s="66">
        <f t="shared" si="6"/>
        <v>26</v>
      </c>
      <c r="R14" s="65">
        <f>VLOOKUP($A14,'Return Data'!$B$7:$R$2700,12,0)</f>
        <v>4.9930000000000003</v>
      </c>
      <c r="S14" s="66">
        <f t="shared" si="7"/>
        <v>23</v>
      </c>
      <c r="T14" s="65">
        <f>VLOOKUP($A14,'Return Data'!$B$7:$R$2700,13,0)</f>
        <v>5.1006</v>
      </c>
      <c r="U14" s="66">
        <f t="shared" si="8"/>
        <v>22</v>
      </c>
      <c r="V14" s="65">
        <f>VLOOKUP($A14,'Return Data'!$B$7:$R$2700,17,0)</f>
        <v>6.3936999999999999</v>
      </c>
      <c r="W14" s="66">
        <f t="shared" si="10"/>
        <v>17</v>
      </c>
      <c r="X14" s="65">
        <f>VLOOKUP($A14,'Return Data'!$B$7:$R$2700,14,0)</f>
        <v>6.5568999999999997</v>
      </c>
      <c r="Y14" s="66">
        <f>RANK(X14,X$8:X$36,0)</f>
        <v>13</v>
      </c>
      <c r="Z14" s="65">
        <f>VLOOKUP($A14,'Return Data'!$B$7:$R$2700,16,0)</f>
        <v>7.8547000000000002</v>
      </c>
      <c r="AA14" s="67">
        <f t="shared" si="9"/>
        <v>15</v>
      </c>
    </row>
    <row r="15" spans="1:27" x14ac:dyDescent="0.3">
      <c r="A15" s="63" t="s">
        <v>1603</v>
      </c>
      <c r="B15" s="64">
        <f>VLOOKUP($A15,'Return Data'!$B$7:$R$2700,3,0)</f>
        <v>44118</v>
      </c>
      <c r="C15" s="65">
        <f>VLOOKUP($A15,'Return Data'!$B$7:$R$2700,4,0)</f>
        <v>28.954699999999999</v>
      </c>
      <c r="D15" s="65">
        <f>VLOOKUP($A15,'Return Data'!$B$7:$R$2700,5,0)</f>
        <v>18.1615</v>
      </c>
      <c r="E15" s="66">
        <f t="shared" si="0"/>
        <v>2</v>
      </c>
      <c r="F15" s="65">
        <f>VLOOKUP($A15,'Return Data'!$B$7:$R$2700,6,0)</f>
        <v>9.2139000000000006</v>
      </c>
      <c r="G15" s="66">
        <f t="shared" si="1"/>
        <v>3</v>
      </c>
      <c r="H15" s="65">
        <f>VLOOKUP($A15,'Return Data'!$B$7:$R$2700,7,0)</f>
        <v>10.050000000000001</v>
      </c>
      <c r="I15" s="66">
        <f t="shared" si="2"/>
        <v>3</v>
      </c>
      <c r="J15" s="65">
        <f>VLOOKUP($A15,'Return Data'!$B$7:$R$2700,8,0)</f>
        <v>9.4707000000000008</v>
      </c>
      <c r="K15" s="66">
        <f t="shared" si="3"/>
        <v>3</v>
      </c>
      <c r="L15" s="65">
        <f>VLOOKUP($A15,'Return Data'!$B$7:$R$2700,9,0)</f>
        <v>8.0280000000000005</v>
      </c>
      <c r="M15" s="66">
        <f t="shared" si="4"/>
        <v>2</v>
      </c>
      <c r="N15" s="65">
        <f>VLOOKUP($A15,'Return Data'!$B$7:$R$2700,10,0)</f>
        <v>8.6610999999999994</v>
      </c>
      <c r="O15" s="66">
        <f t="shared" si="5"/>
        <v>1</v>
      </c>
      <c r="P15" s="65">
        <f>VLOOKUP($A15,'Return Data'!$B$7:$R$2700,11,0)</f>
        <v>9.0408000000000008</v>
      </c>
      <c r="Q15" s="66">
        <f t="shared" si="6"/>
        <v>1</v>
      </c>
      <c r="R15" s="65">
        <f>VLOOKUP($A15,'Return Data'!$B$7:$R$2700,12,0)</f>
        <v>2.9018999999999999</v>
      </c>
      <c r="S15" s="66">
        <f t="shared" si="7"/>
        <v>27</v>
      </c>
      <c r="T15" s="65">
        <f>VLOOKUP($A15,'Return Data'!$B$7:$R$2700,13,0)</f>
        <v>4.5285000000000002</v>
      </c>
      <c r="U15" s="66">
        <f t="shared" si="8"/>
        <v>25</v>
      </c>
      <c r="V15" s="65">
        <f>VLOOKUP($A15,'Return Data'!$B$7:$R$2700,17,0)</f>
        <v>7.3033999999999999</v>
      </c>
      <c r="W15" s="66">
        <f t="shared" si="10"/>
        <v>10</v>
      </c>
      <c r="X15" s="65">
        <f>VLOOKUP($A15,'Return Data'!$B$7:$R$2700,14,0)</f>
        <v>7.4261999999999997</v>
      </c>
      <c r="Y15" s="66">
        <f>RANK(X15,X$8:X$36,0)</f>
        <v>6</v>
      </c>
      <c r="Z15" s="65">
        <f>VLOOKUP($A15,'Return Data'!$B$7:$R$2700,16,0)</f>
        <v>8.8504000000000005</v>
      </c>
      <c r="AA15" s="67">
        <f t="shared" si="9"/>
        <v>3</v>
      </c>
    </row>
    <row r="16" spans="1:27" x14ac:dyDescent="0.3">
      <c r="A16" s="63" t="s">
        <v>1604</v>
      </c>
      <c r="B16" s="64">
        <f>VLOOKUP($A16,'Return Data'!$B$7:$R$2700,3,0)</f>
        <v>44118</v>
      </c>
      <c r="C16" s="65">
        <f>VLOOKUP($A16,'Return Data'!$B$7:$R$2700,4,0)</f>
        <v>11.718299999999999</v>
      </c>
      <c r="D16" s="65">
        <f>VLOOKUP($A16,'Return Data'!$B$7:$R$2700,5,0)</f>
        <v>10.904999999999999</v>
      </c>
      <c r="E16" s="66">
        <f t="shared" si="0"/>
        <v>3</v>
      </c>
      <c r="F16" s="65">
        <f>VLOOKUP($A16,'Return Data'!$B$7:$R$2700,6,0)</f>
        <v>6.859</v>
      </c>
      <c r="G16" s="66">
        <f t="shared" si="1"/>
        <v>4</v>
      </c>
      <c r="H16" s="65">
        <f>VLOOKUP($A16,'Return Data'!$B$7:$R$2700,7,0)</f>
        <v>8.0663999999999998</v>
      </c>
      <c r="I16" s="66">
        <f t="shared" si="2"/>
        <v>5</v>
      </c>
      <c r="J16" s="65">
        <f>VLOOKUP($A16,'Return Data'!$B$7:$R$2700,8,0)</f>
        <v>7.2732000000000001</v>
      </c>
      <c r="K16" s="66">
        <f t="shared" si="3"/>
        <v>5</v>
      </c>
      <c r="L16" s="65">
        <f>VLOOKUP($A16,'Return Data'!$B$7:$R$2700,9,0)</f>
        <v>5.8945999999999996</v>
      </c>
      <c r="M16" s="66">
        <f t="shared" si="4"/>
        <v>6</v>
      </c>
      <c r="N16" s="65">
        <f>VLOOKUP($A16,'Return Data'!$B$7:$R$2700,10,0)</f>
        <v>5.0471000000000004</v>
      </c>
      <c r="O16" s="66">
        <f t="shared" si="5"/>
        <v>7</v>
      </c>
      <c r="P16" s="65">
        <f>VLOOKUP($A16,'Return Data'!$B$7:$R$2700,11,0)</f>
        <v>8.0115999999999996</v>
      </c>
      <c r="Q16" s="66">
        <f t="shared" si="6"/>
        <v>4</v>
      </c>
      <c r="R16" s="65">
        <f>VLOOKUP($A16,'Return Data'!$B$7:$R$2700,12,0)</f>
        <v>7.3480999999999996</v>
      </c>
      <c r="S16" s="66">
        <f t="shared" si="7"/>
        <v>3</v>
      </c>
      <c r="T16" s="65">
        <f>VLOOKUP($A16,'Return Data'!$B$7:$R$2700,13,0)</f>
        <v>7.0743</v>
      </c>
      <c r="U16" s="66">
        <f t="shared" si="8"/>
        <v>3</v>
      </c>
      <c r="V16" s="65"/>
      <c r="W16" s="66"/>
      <c r="X16" s="65"/>
      <c r="Y16" s="66"/>
      <c r="Z16" s="65">
        <f>VLOOKUP($A16,'Return Data'!$B$7:$R$2700,16,0)</f>
        <v>8.0114000000000001</v>
      </c>
      <c r="AA16" s="67">
        <f t="shared" si="9"/>
        <v>11</v>
      </c>
    </row>
    <row r="17" spans="1:27" x14ac:dyDescent="0.3">
      <c r="A17" s="63" t="s">
        <v>1606</v>
      </c>
      <c r="B17" s="64">
        <f>VLOOKUP($A17,'Return Data'!$B$7:$R$2700,3,0)</f>
        <v>44118</v>
      </c>
      <c r="C17" s="65">
        <f>VLOOKUP($A17,'Return Data'!$B$7:$R$2700,4,0)</f>
        <v>1043.3984</v>
      </c>
      <c r="D17" s="65">
        <f>VLOOKUP($A17,'Return Data'!$B$7:$R$2700,5,0)</f>
        <v>6.8227000000000002</v>
      </c>
      <c r="E17" s="66">
        <f t="shared" si="0"/>
        <v>11</v>
      </c>
      <c r="F17" s="65">
        <f>VLOOKUP($A17,'Return Data'!$B$7:$R$2700,6,0)</f>
        <v>4.4425999999999997</v>
      </c>
      <c r="G17" s="66">
        <f t="shared" si="1"/>
        <v>20</v>
      </c>
      <c r="H17" s="65">
        <f>VLOOKUP($A17,'Return Data'!$B$7:$R$2700,7,0)</f>
        <v>5.7313000000000001</v>
      </c>
      <c r="I17" s="66">
        <f t="shared" si="2"/>
        <v>19</v>
      </c>
      <c r="J17" s="65">
        <f>VLOOKUP($A17,'Return Data'!$B$7:$R$2700,8,0)</f>
        <v>6.3883000000000001</v>
      </c>
      <c r="K17" s="66">
        <f t="shared" si="3"/>
        <v>12</v>
      </c>
      <c r="L17" s="65">
        <f>VLOOKUP($A17,'Return Data'!$B$7:$R$2700,9,0)</f>
        <v>5.0568999999999997</v>
      </c>
      <c r="M17" s="66">
        <f t="shared" si="4"/>
        <v>15</v>
      </c>
      <c r="N17" s="65">
        <f>VLOOKUP($A17,'Return Data'!$B$7:$R$2700,10,0)</f>
        <v>4.2</v>
      </c>
      <c r="O17" s="66">
        <f t="shared" si="5"/>
        <v>14</v>
      </c>
      <c r="P17" s="65">
        <f>VLOOKUP($A17,'Return Data'!$B$7:$R$2700,11,0)</f>
        <v>6.3691000000000004</v>
      </c>
      <c r="Q17" s="66">
        <f t="shared" si="6"/>
        <v>13</v>
      </c>
      <c r="R17" s="65"/>
      <c r="S17" s="66"/>
      <c r="T17" s="65"/>
      <c r="U17" s="66"/>
      <c r="V17" s="65"/>
      <c r="W17" s="66"/>
      <c r="X17" s="65"/>
      <c r="Y17" s="66"/>
      <c r="Z17" s="65">
        <f>VLOOKUP($A17,'Return Data'!$B$7:$R$2700,16,0)</f>
        <v>6.1159999999999997</v>
      </c>
      <c r="AA17" s="67">
        <f t="shared" si="9"/>
        <v>25</v>
      </c>
    </row>
    <row r="18" spans="1:27" x14ac:dyDescent="0.3">
      <c r="A18" s="63" t="s">
        <v>1609</v>
      </c>
      <c r="B18" s="64">
        <f>VLOOKUP($A18,'Return Data'!$B$7:$R$2700,3,0)</f>
        <v>44118</v>
      </c>
      <c r="C18" s="65">
        <f>VLOOKUP($A18,'Return Data'!$B$7:$R$2700,4,0)</f>
        <v>22.3797</v>
      </c>
      <c r="D18" s="65">
        <f>VLOOKUP($A18,'Return Data'!$B$7:$R$2700,5,0)</f>
        <v>20.398199999999999</v>
      </c>
      <c r="E18" s="66">
        <f t="shared" si="0"/>
        <v>1</v>
      </c>
      <c r="F18" s="65">
        <f>VLOOKUP($A18,'Return Data'!$B$7:$R$2700,6,0)</f>
        <v>10.387600000000001</v>
      </c>
      <c r="G18" s="66">
        <f t="shared" si="1"/>
        <v>1</v>
      </c>
      <c r="H18" s="65">
        <f>VLOOKUP($A18,'Return Data'!$B$7:$R$2700,7,0)</f>
        <v>11.418200000000001</v>
      </c>
      <c r="I18" s="66">
        <f t="shared" si="2"/>
        <v>2</v>
      </c>
      <c r="J18" s="65">
        <f>VLOOKUP($A18,'Return Data'!$B$7:$R$2700,8,0)</f>
        <v>9.7403999999999993</v>
      </c>
      <c r="K18" s="66">
        <f t="shared" si="3"/>
        <v>2</v>
      </c>
      <c r="L18" s="65">
        <f>VLOOKUP($A18,'Return Data'!$B$7:$R$2700,9,0)</f>
        <v>7.4222999999999999</v>
      </c>
      <c r="M18" s="66">
        <f t="shared" si="4"/>
        <v>3</v>
      </c>
      <c r="N18" s="65">
        <f>VLOOKUP($A18,'Return Data'!$B$7:$R$2700,10,0)</f>
        <v>6.5613999999999999</v>
      </c>
      <c r="O18" s="66">
        <f t="shared" si="5"/>
        <v>2</v>
      </c>
      <c r="P18" s="65">
        <f>VLOOKUP($A18,'Return Data'!$B$7:$R$2700,11,0)</f>
        <v>8.2433999999999994</v>
      </c>
      <c r="Q18" s="66">
        <f t="shared" si="6"/>
        <v>3</v>
      </c>
      <c r="R18" s="65">
        <f>VLOOKUP($A18,'Return Data'!$B$7:$R$2700,12,0)</f>
        <v>7.61</v>
      </c>
      <c r="S18" s="66">
        <f t="shared" ref="S18:S36" si="11">RANK(R18,R$8:R$36,0)</f>
        <v>2</v>
      </c>
      <c r="T18" s="65">
        <f>VLOOKUP($A18,'Return Data'!$B$7:$R$2700,13,0)</f>
        <v>7.8978999999999999</v>
      </c>
      <c r="U18" s="66">
        <f t="shared" ref="U18:U24" si="12">RANK(T18,T$8:T$36,0)</f>
        <v>1</v>
      </c>
      <c r="V18" s="65">
        <f>VLOOKUP($A18,'Return Data'!$B$7:$R$2700,17,0)</f>
        <v>8.5930999999999997</v>
      </c>
      <c r="W18" s="66">
        <f t="shared" ref="W18:W24" si="13">RANK(V18,V$8:V$36,0)</f>
        <v>2</v>
      </c>
      <c r="X18" s="65">
        <f>VLOOKUP($A18,'Return Data'!$B$7:$R$2700,14,0)</f>
        <v>8.0828000000000007</v>
      </c>
      <c r="Y18" s="66">
        <f>RANK(X18,X$8:X$36,0)</f>
        <v>2</v>
      </c>
      <c r="Z18" s="65">
        <f>VLOOKUP($A18,'Return Data'!$B$7:$R$2700,16,0)</f>
        <v>9.0634999999999994</v>
      </c>
      <c r="AA18" s="67">
        <f t="shared" si="9"/>
        <v>2</v>
      </c>
    </row>
    <row r="19" spans="1:27" x14ac:dyDescent="0.3">
      <c r="A19" s="63" t="s">
        <v>1611</v>
      </c>
      <c r="B19" s="64">
        <f>VLOOKUP($A19,'Return Data'!$B$7:$R$2700,3,0)</f>
        <v>44118</v>
      </c>
      <c r="C19" s="65">
        <f>VLOOKUP($A19,'Return Data'!$B$7:$R$2700,4,0)</f>
        <v>2222.0167999999999</v>
      </c>
      <c r="D19" s="65">
        <f>VLOOKUP($A19,'Return Data'!$B$7:$R$2700,5,0)</f>
        <v>4.1563999999999997</v>
      </c>
      <c r="E19" s="66">
        <f t="shared" si="0"/>
        <v>23</v>
      </c>
      <c r="F19" s="65">
        <f>VLOOKUP($A19,'Return Data'!$B$7:$R$2700,6,0)</f>
        <v>4.6109</v>
      </c>
      <c r="G19" s="66">
        <f t="shared" si="1"/>
        <v>16</v>
      </c>
      <c r="H19" s="65">
        <f>VLOOKUP($A19,'Return Data'!$B$7:$R$2700,7,0)</f>
        <v>5.2276999999999996</v>
      </c>
      <c r="I19" s="66">
        <f t="shared" si="2"/>
        <v>21</v>
      </c>
      <c r="J19" s="65">
        <f>VLOOKUP($A19,'Return Data'!$B$7:$R$2700,8,0)</f>
        <v>5.0776000000000003</v>
      </c>
      <c r="K19" s="66">
        <f t="shared" si="3"/>
        <v>22</v>
      </c>
      <c r="L19" s="65">
        <f>VLOOKUP($A19,'Return Data'!$B$7:$R$2700,9,0)</f>
        <v>4.806</v>
      </c>
      <c r="M19" s="66">
        <f t="shared" si="4"/>
        <v>19</v>
      </c>
      <c r="N19" s="65">
        <f>VLOOKUP($A19,'Return Data'!$B$7:$R$2700,10,0)</f>
        <v>5.0571999999999999</v>
      </c>
      <c r="O19" s="66">
        <f t="shared" si="5"/>
        <v>6</v>
      </c>
      <c r="P19" s="65">
        <f>VLOOKUP($A19,'Return Data'!$B$7:$R$2700,11,0)</f>
        <v>5.5896999999999997</v>
      </c>
      <c r="Q19" s="66">
        <f t="shared" si="6"/>
        <v>22</v>
      </c>
      <c r="R19" s="65">
        <f>VLOOKUP($A19,'Return Data'!$B$7:$R$2700,12,0)</f>
        <v>5.4534000000000002</v>
      </c>
      <c r="S19" s="66">
        <f t="shared" si="11"/>
        <v>20</v>
      </c>
      <c r="T19" s="65">
        <f>VLOOKUP($A19,'Return Data'!$B$7:$R$2700,13,0)</f>
        <v>5.9226999999999999</v>
      </c>
      <c r="U19" s="66">
        <f t="shared" si="12"/>
        <v>17</v>
      </c>
      <c r="V19" s="65">
        <f>VLOOKUP($A19,'Return Data'!$B$7:$R$2700,17,0)</f>
        <v>6.8853999999999997</v>
      </c>
      <c r="W19" s="66">
        <f t="shared" si="13"/>
        <v>13</v>
      </c>
      <c r="X19" s="65">
        <f>VLOOKUP($A19,'Return Data'!$B$7:$R$2700,14,0)</f>
        <v>6.8777999999999997</v>
      </c>
      <c r="Y19" s="66">
        <f>RANK(X19,X$8:X$36,0)</f>
        <v>11</v>
      </c>
      <c r="Z19" s="65">
        <f>VLOOKUP($A19,'Return Data'!$B$7:$R$2700,16,0)</f>
        <v>7.9287999999999998</v>
      </c>
      <c r="AA19" s="67">
        <f t="shared" si="9"/>
        <v>13</v>
      </c>
    </row>
    <row r="20" spans="1:27" x14ac:dyDescent="0.3">
      <c r="A20" s="63" t="s">
        <v>1612</v>
      </c>
      <c r="B20" s="64">
        <f>VLOOKUP($A20,'Return Data'!$B$7:$R$2700,3,0)</f>
        <v>44118</v>
      </c>
      <c r="C20" s="65">
        <f>VLOOKUP($A20,'Return Data'!$B$7:$R$2700,4,0)</f>
        <v>11.7888</v>
      </c>
      <c r="D20" s="65">
        <f>VLOOKUP($A20,'Return Data'!$B$7:$R$2700,5,0)</f>
        <v>5.5739000000000001</v>
      </c>
      <c r="E20" s="66">
        <f t="shared" si="0"/>
        <v>20</v>
      </c>
      <c r="F20" s="65">
        <f>VLOOKUP($A20,'Return Data'!$B$7:$R$2700,6,0)</f>
        <v>4.5852000000000004</v>
      </c>
      <c r="G20" s="66">
        <f t="shared" si="1"/>
        <v>17</v>
      </c>
      <c r="H20" s="65">
        <f>VLOOKUP($A20,'Return Data'!$B$7:$R$2700,7,0)</f>
        <v>6.2884000000000002</v>
      </c>
      <c r="I20" s="66">
        <f t="shared" si="2"/>
        <v>13</v>
      </c>
      <c r="J20" s="65">
        <f>VLOOKUP($A20,'Return Data'!$B$7:$R$2700,8,0)</f>
        <v>6.0293000000000001</v>
      </c>
      <c r="K20" s="66">
        <f t="shared" si="3"/>
        <v>17</v>
      </c>
      <c r="L20" s="65">
        <f>VLOOKUP($A20,'Return Data'!$B$7:$R$2700,9,0)</f>
        <v>4.8804999999999996</v>
      </c>
      <c r="M20" s="66">
        <f t="shared" si="4"/>
        <v>18</v>
      </c>
      <c r="N20" s="65">
        <f>VLOOKUP($A20,'Return Data'!$B$7:$R$2700,10,0)</f>
        <v>3.8157000000000001</v>
      </c>
      <c r="O20" s="66">
        <f t="shared" si="5"/>
        <v>20</v>
      </c>
      <c r="P20" s="65">
        <f>VLOOKUP($A20,'Return Data'!$B$7:$R$2700,11,0)</f>
        <v>6.3720999999999997</v>
      </c>
      <c r="Q20" s="66">
        <f t="shared" si="6"/>
        <v>12</v>
      </c>
      <c r="R20" s="65">
        <f>VLOOKUP($A20,'Return Data'!$B$7:$R$2700,12,0)</f>
        <v>6.3341000000000003</v>
      </c>
      <c r="S20" s="66">
        <f t="shared" si="11"/>
        <v>10</v>
      </c>
      <c r="T20" s="65">
        <f>VLOOKUP($A20,'Return Data'!$B$7:$R$2700,13,0)</f>
        <v>6.4084000000000003</v>
      </c>
      <c r="U20" s="66">
        <f t="shared" si="12"/>
        <v>8</v>
      </c>
      <c r="V20" s="65">
        <f>VLOOKUP($A20,'Return Data'!$B$7:$R$2700,17,0)</f>
        <v>7.6092000000000004</v>
      </c>
      <c r="W20" s="66">
        <f t="shared" si="13"/>
        <v>6</v>
      </c>
      <c r="X20" s="65"/>
      <c r="Y20" s="66"/>
      <c r="Z20" s="65">
        <f>VLOOKUP($A20,'Return Data'!$B$7:$R$2700,16,0)</f>
        <v>7.6097000000000001</v>
      </c>
      <c r="AA20" s="67">
        <f t="shared" si="9"/>
        <v>18</v>
      </c>
    </row>
    <row r="21" spans="1:27" x14ac:dyDescent="0.3">
      <c r="A21" s="63" t="s">
        <v>1615</v>
      </c>
      <c r="B21" s="64">
        <f>VLOOKUP($A21,'Return Data'!$B$7:$R$2700,3,0)</f>
        <v>44118</v>
      </c>
      <c r="C21" s="65">
        <f>VLOOKUP($A21,'Return Data'!$B$7:$R$2700,4,0)</f>
        <v>2069.0263</v>
      </c>
      <c r="D21" s="65">
        <f>VLOOKUP($A21,'Return Data'!$B$7:$R$2700,5,0)</f>
        <v>3.9308999999999998</v>
      </c>
      <c r="E21" s="66">
        <f t="shared" si="0"/>
        <v>25</v>
      </c>
      <c r="F21" s="65">
        <f>VLOOKUP($A21,'Return Data'!$B$7:$R$2700,6,0)</f>
        <v>3.4592999999999998</v>
      </c>
      <c r="G21" s="66">
        <f t="shared" si="1"/>
        <v>27</v>
      </c>
      <c r="H21" s="65">
        <f>VLOOKUP($A21,'Return Data'!$B$7:$R$2700,7,0)</f>
        <v>3.5036</v>
      </c>
      <c r="I21" s="66">
        <f t="shared" si="2"/>
        <v>28</v>
      </c>
      <c r="J21" s="65">
        <f>VLOOKUP($A21,'Return Data'!$B$7:$R$2700,8,0)</f>
        <v>4.5118</v>
      </c>
      <c r="K21" s="66">
        <f t="shared" si="3"/>
        <v>24</v>
      </c>
      <c r="L21" s="65">
        <f>VLOOKUP($A21,'Return Data'!$B$7:$R$2700,9,0)</f>
        <v>3.7786</v>
      </c>
      <c r="M21" s="66">
        <f t="shared" si="4"/>
        <v>27</v>
      </c>
      <c r="N21" s="65">
        <f>VLOOKUP($A21,'Return Data'!$B$7:$R$2700,10,0)</f>
        <v>3.5705</v>
      </c>
      <c r="O21" s="66">
        <f t="shared" si="5"/>
        <v>24</v>
      </c>
      <c r="P21" s="65">
        <f>VLOOKUP($A21,'Return Data'!$B$7:$R$2700,11,0)</f>
        <v>5.9714</v>
      </c>
      <c r="Q21" s="66">
        <f t="shared" si="6"/>
        <v>16</v>
      </c>
      <c r="R21" s="65">
        <f>VLOOKUP($A21,'Return Data'!$B$7:$R$2700,12,0)</f>
        <v>6.2968999999999999</v>
      </c>
      <c r="S21" s="66">
        <f t="shared" si="11"/>
        <v>11</v>
      </c>
      <c r="T21" s="65">
        <f>VLOOKUP($A21,'Return Data'!$B$7:$R$2700,13,0)</f>
        <v>6.2911999999999999</v>
      </c>
      <c r="U21" s="66">
        <f t="shared" si="12"/>
        <v>11</v>
      </c>
      <c r="V21" s="65">
        <f>VLOOKUP($A21,'Return Data'!$B$7:$R$2700,17,0)</f>
        <v>7.3667999999999996</v>
      </c>
      <c r="W21" s="66">
        <f t="shared" si="13"/>
        <v>9</v>
      </c>
      <c r="X21" s="65">
        <f>VLOOKUP($A21,'Return Data'!$B$7:$R$2700,14,0)</f>
        <v>7.2432999999999996</v>
      </c>
      <c r="Y21" s="66">
        <f>RANK(X21,X$8:X$36,0)</f>
        <v>9</v>
      </c>
      <c r="Z21" s="65">
        <f>VLOOKUP($A21,'Return Data'!$B$7:$R$2700,16,0)</f>
        <v>8.4436</v>
      </c>
      <c r="AA21" s="67">
        <f t="shared" si="9"/>
        <v>5</v>
      </c>
    </row>
    <row r="22" spans="1:27" x14ac:dyDescent="0.3">
      <c r="A22" s="63" t="s">
        <v>1617</v>
      </c>
      <c r="B22" s="64">
        <f>VLOOKUP($A22,'Return Data'!$B$7:$R$2700,3,0)</f>
        <v>44118</v>
      </c>
      <c r="C22" s="65">
        <f>VLOOKUP($A22,'Return Data'!$B$7:$R$2700,4,0)</f>
        <v>2185.2491</v>
      </c>
      <c r="D22" s="65">
        <f>VLOOKUP($A22,'Return Data'!$B$7:$R$2700,5,0)</f>
        <v>8.6341000000000001</v>
      </c>
      <c r="E22" s="66">
        <f t="shared" si="0"/>
        <v>6</v>
      </c>
      <c r="F22" s="65">
        <f>VLOOKUP($A22,'Return Data'!$B$7:$R$2700,6,0)</f>
        <v>5.0662000000000003</v>
      </c>
      <c r="G22" s="66">
        <f t="shared" si="1"/>
        <v>12</v>
      </c>
      <c r="H22" s="65">
        <f>VLOOKUP($A22,'Return Data'!$B$7:$R$2700,7,0)</f>
        <v>6.0848000000000004</v>
      </c>
      <c r="I22" s="66">
        <f t="shared" si="2"/>
        <v>15</v>
      </c>
      <c r="J22" s="65">
        <f>VLOOKUP($A22,'Return Data'!$B$7:$R$2700,8,0)</f>
        <v>6.2614999999999998</v>
      </c>
      <c r="K22" s="66">
        <f t="shared" si="3"/>
        <v>13</v>
      </c>
      <c r="L22" s="65">
        <f>VLOOKUP($A22,'Return Data'!$B$7:$R$2700,9,0)</f>
        <v>4.9817</v>
      </c>
      <c r="M22" s="66">
        <f t="shared" si="4"/>
        <v>16</v>
      </c>
      <c r="N22" s="65">
        <f>VLOOKUP($A22,'Return Data'!$B$7:$R$2700,10,0)</f>
        <v>3.8650000000000002</v>
      </c>
      <c r="O22" s="66">
        <f t="shared" si="5"/>
        <v>19</v>
      </c>
      <c r="P22" s="65">
        <f>VLOOKUP($A22,'Return Data'!$B$7:$R$2700,11,0)</f>
        <v>6.5244999999999997</v>
      </c>
      <c r="Q22" s="66">
        <f t="shared" si="6"/>
        <v>10</v>
      </c>
      <c r="R22" s="65">
        <f>VLOOKUP($A22,'Return Data'!$B$7:$R$2700,12,0)</f>
        <v>6.2149999999999999</v>
      </c>
      <c r="S22" s="66">
        <f t="shared" si="11"/>
        <v>12</v>
      </c>
      <c r="T22" s="65">
        <f>VLOOKUP($A22,'Return Data'!$B$7:$R$2700,13,0)</f>
        <v>6.2934999999999999</v>
      </c>
      <c r="U22" s="66">
        <f t="shared" si="12"/>
        <v>10</v>
      </c>
      <c r="V22" s="65">
        <f>VLOOKUP($A22,'Return Data'!$B$7:$R$2700,17,0)</f>
        <v>7.5303000000000004</v>
      </c>
      <c r="W22" s="66">
        <f t="shared" si="13"/>
        <v>7</v>
      </c>
      <c r="X22" s="65">
        <f>VLOOKUP($A22,'Return Data'!$B$7:$R$2700,14,0)</f>
        <v>7.3387000000000002</v>
      </c>
      <c r="Y22" s="66">
        <f>RANK(X22,X$8:X$36,0)</f>
        <v>7</v>
      </c>
      <c r="Z22" s="65">
        <f>VLOOKUP($A22,'Return Data'!$B$7:$R$2700,16,0)</f>
        <v>8.2437000000000005</v>
      </c>
      <c r="AA22" s="67">
        <f t="shared" si="9"/>
        <v>9</v>
      </c>
    </row>
    <row r="23" spans="1:27" x14ac:dyDescent="0.3">
      <c r="A23" s="63" t="s">
        <v>1621</v>
      </c>
      <c r="B23" s="64">
        <f>VLOOKUP($A23,'Return Data'!$B$7:$R$2700,3,0)</f>
        <v>44118</v>
      </c>
      <c r="C23" s="65">
        <f>VLOOKUP($A23,'Return Data'!$B$7:$R$2700,4,0)</f>
        <v>34.085799999999999</v>
      </c>
      <c r="D23" s="65">
        <f>VLOOKUP($A23,'Return Data'!$B$7:$R$2700,5,0)</f>
        <v>1.7134</v>
      </c>
      <c r="E23" s="66">
        <f t="shared" si="0"/>
        <v>27</v>
      </c>
      <c r="F23" s="65">
        <f>VLOOKUP($A23,'Return Data'!$B$7:$R$2700,6,0)</f>
        <v>4.8433999999999999</v>
      </c>
      <c r="G23" s="66">
        <f t="shared" si="1"/>
        <v>14</v>
      </c>
      <c r="H23" s="65">
        <f>VLOOKUP($A23,'Return Data'!$B$7:$R$2700,7,0)</f>
        <v>6.2335000000000003</v>
      </c>
      <c r="I23" s="66">
        <f t="shared" si="2"/>
        <v>14</v>
      </c>
      <c r="J23" s="65">
        <f>VLOOKUP($A23,'Return Data'!$B$7:$R$2700,8,0)</f>
        <v>6.7637</v>
      </c>
      <c r="K23" s="66">
        <f t="shared" si="3"/>
        <v>8</v>
      </c>
      <c r="L23" s="65">
        <f>VLOOKUP($A23,'Return Data'!$B$7:$R$2700,9,0)</f>
        <v>5.6191000000000004</v>
      </c>
      <c r="M23" s="66">
        <f t="shared" si="4"/>
        <v>9</v>
      </c>
      <c r="N23" s="65">
        <f>VLOOKUP($A23,'Return Data'!$B$7:$R$2700,10,0)</f>
        <v>4.3943000000000003</v>
      </c>
      <c r="O23" s="66">
        <f t="shared" si="5"/>
        <v>10</v>
      </c>
      <c r="P23" s="65">
        <f>VLOOKUP($A23,'Return Data'!$B$7:$R$2700,11,0)</f>
        <v>7.2484999999999999</v>
      </c>
      <c r="Q23" s="66">
        <f t="shared" si="6"/>
        <v>5</v>
      </c>
      <c r="R23" s="65">
        <f>VLOOKUP($A23,'Return Data'!$B$7:$R$2700,12,0)</f>
        <v>6.8022999999999998</v>
      </c>
      <c r="S23" s="66">
        <f t="shared" si="11"/>
        <v>5</v>
      </c>
      <c r="T23" s="65">
        <f>VLOOKUP($A23,'Return Data'!$B$7:$R$2700,13,0)</f>
        <v>6.8337000000000003</v>
      </c>
      <c r="U23" s="66">
        <f t="shared" si="12"/>
        <v>4</v>
      </c>
      <c r="V23" s="65">
        <f>VLOOKUP($A23,'Return Data'!$B$7:$R$2700,17,0)</f>
        <v>7.8300999999999998</v>
      </c>
      <c r="W23" s="66">
        <f t="shared" si="13"/>
        <v>4</v>
      </c>
      <c r="X23" s="65">
        <f>VLOOKUP($A23,'Return Data'!$B$7:$R$2700,14,0)</f>
        <v>7.5384000000000002</v>
      </c>
      <c r="Y23" s="66">
        <f>RANK(X23,X$8:X$36,0)</f>
        <v>5</v>
      </c>
      <c r="Z23" s="65">
        <f>VLOOKUP($A23,'Return Data'!$B$7:$R$2700,16,0)</f>
        <v>8.3249999999999993</v>
      </c>
      <c r="AA23" s="67">
        <f t="shared" si="9"/>
        <v>7</v>
      </c>
    </row>
    <row r="24" spans="1:27" x14ac:dyDescent="0.3">
      <c r="A24" s="63" t="s">
        <v>1623</v>
      </c>
      <c r="B24" s="64">
        <f>VLOOKUP($A24,'Return Data'!$B$7:$R$2700,3,0)</f>
        <v>44118</v>
      </c>
      <c r="C24" s="65">
        <f>VLOOKUP($A24,'Return Data'!$B$7:$R$2700,4,0)</f>
        <v>34.538899999999998</v>
      </c>
      <c r="D24" s="65">
        <f>VLOOKUP($A24,'Return Data'!$B$7:$R$2700,5,0)</f>
        <v>4.6504000000000003</v>
      </c>
      <c r="E24" s="66">
        <f t="shared" si="0"/>
        <v>22</v>
      </c>
      <c r="F24" s="65">
        <f>VLOOKUP($A24,'Return Data'!$B$7:$R$2700,6,0)</f>
        <v>4.42</v>
      </c>
      <c r="G24" s="66">
        <f t="shared" si="1"/>
        <v>22</v>
      </c>
      <c r="H24" s="65">
        <f>VLOOKUP($A24,'Return Data'!$B$7:$R$2700,7,0)</f>
        <v>4.8052000000000001</v>
      </c>
      <c r="I24" s="66">
        <f t="shared" si="2"/>
        <v>24</v>
      </c>
      <c r="J24" s="65">
        <f>VLOOKUP($A24,'Return Data'!$B$7:$R$2700,8,0)</f>
        <v>5.1809000000000003</v>
      </c>
      <c r="K24" s="66">
        <f t="shared" si="3"/>
        <v>21</v>
      </c>
      <c r="L24" s="65">
        <f>VLOOKUP($A24,'Return Data'!$B$7:$R$2700,9,0)</f>
        <v>4.3944000000000001</v>
      </c>
      <c r="M24" s="66">
        <f t="shared" si="4"/>
        <v>22</v>
      </c>
      <c r="N24" s="65">
        <f>VLOOKUP($A24,'Return Data'!$B$7:$R$2700,10,0)</f>
        <v>3.6154000000000002</v>
      </c>
      <c r="O24" s="66">
        <f t="shared" si="5"/>
        <v>23</v>
      </c>
      <c r="P24" s="65">
        <f>VLOOKUP($A24,'Return Data'!$B$7:$R$2700,11,0)</f>
        <v>6.3223000000000003</v>
      </c>
      <c r="Q24" s="66">
        <f t="shared" si="6"/>
        <v>14</v>
      </c>
      <c r="R24" s="65">
        <f>VLOOKUP($A24,'Return Data'!$B$7:$R$2700,12,0)</f>
        <v>6.3665000000000003</v>
      </c>
      <c r="S24" s="66">
        <f t="shared" si="11"/>
        <v>9</v>
      </c>
      <c r="T24" s="65">
        <f>VLOOKUP($A24,'Return Data'!$B$7:$R$2700,13,0)</f>
        <v>6.3323999999999998</v>
      </c>
      <c r="U24" s="66">
        <f t="shared" si="12"/>
        <v>9</v>
      </c>
      <c r="V24" s="65">
        <f>VLOOKUP($A24,'Return Data'!$B$7:$R$2700,17,0)</f>
        <v>7.4496000000000002</v>
      </c>
      <c r="W24" s="66">
        <f t="shared" si="13"/>
        <v>8</v>
      </c>
      <c r="X24" s="65">
        <f>VLOOKUP($A24,'Return Data'!$B$7:$R$2700,14,0)</f>
        <v>7.2855999999999996</v>
      </c>
      <c r="Y24" s="66">
        <f>RANK(X24,X$8:X$36,0)</f>
        <v>8</v>
      </c>
      <c r="Z24" s="65">
        <f>VLOOKUP($A24,'Return Data'!$B$7:$R$2700,16,0)</f>
        <v>8.2867999999999995</v>
      </c>
      <c r="AA24" s="67">
        <f t="shared" si="9"/>
        <v>8</v>
      </c>
    </row>
    <row r="25" spans="1:27" x14ac:dyDescent="0.3">
      <c r="A25" s="63" t="s">
        <v>1624</v>
      </c>
      <c r="B25" s="64">
        <f>VLOOKUP($A25,'Return Data'!$B$7:$R$2700,3,0)</f>
        <v>44118</v>
      </c>
      <c r="C25" s="65">
        <f>VLOOKUP($A25,'Return Data'!$B$7:$R$2700,4,0)</f>
        <v>1043.2248999999999</v>
      </c>
      <c r="D25" s="65">
        <f>VLOOKUP($A25,'Return Data'!$B$7:$R$2700,5,0)</f>
        <v>5.6338999999999997</v>
      </c>
      <c r="E25" s="66">
        <f t="shared" si="0"/>
        <v>19</v>
      </c>
      <c r="F25" s="65">
        <f>VLOOKUP($A25,'Return Data'!$B$7:$R$2700,6,0)</f>
        <v>4.2381000000000002</v>
      </c>
      <c r="G25" s="66">
        <f t="shared" si="1"/>
        <v>23</v>
      </c>
      <c r="H25" s="65">
        <f>VLOOKUP($A25,'Return Data'!$B$7:$R$2700,7,0)</f>
        <v>5.1437999999999997</v>
      </c>
      <c r="I25" s="66">
        <f t="shared" si="2"/>
        <v>22</v>
      </c>
      <c r="J25" s="65">
        <f>VLOOKUP($A25,'Return Data'!$B$7:$R$2700,8,0)</f>
        <v>4.8502999999999998</v>
      </c>
      <c r="K25" s="66">
        <f t="shared" si="3"/>
        <v>23</v>
      </c>
      <c r="L25" s="65">
        <f>VLOOKUP($A25,'Return Data'!$B$7:$R$2700,9,0)</f>
        <v>4.3315999999999999</v>
      </c>
      <c r="M25" s="66">
        <f t="shared" si="4"/>
        <v>23</v>
      </c>
      <c r="N25" s="65">
        <f>VLOOKUP($A25,'Return Data'!$B$7:$R$2700,10,0)</f>
        <v>3.7141999999999999</v>
      </c>
      <c r="O25" s="66">
        <f t="shared" si="5"/>
        <v>21</v>
      </c>
      <c r="P25" s="65">
        <f>VLOOKUP($A25,'Return Data'!$B$7:$R$2700,11,0)</f>
        <v>5.0362999999999998</v>
      </c>
      <c r="Q25" s="66">
        <f t="shared" si="6"/>
        <v>25</v>
      </c>
      <c r="R25" s="65">
        <f>VLOOKUP($A25,'Return Data'!$B$7:$R$2700,12,0)</f>
        <v>4.7263000000000002</v>
      </c>
      <c r="S25" s="66">
        <f t="shared" si="11"/>
        <v>24</v>
      </c>
      <c r="T25" s="65"/>
      <c r="U25" s="66"/>
      <c r="V25" s="65"/>
      <c r="W25" s="66"/>
      <c r="X25" s="65"/>
      <c r="Y25" s="66"/>
      <c r="Z25" s="65">
        <f>VLOOKUP($A25,'Return Data'!$B$7:$R$2700,16,0)</f>
        <v>4.8997000000000002</v>
      </c>
      <c r="AA25" s="67">
        <f t="shared" si="9"/>
        <v>27</v>
      </c>
    </row>
    <row r="26" spans="1:27" x14ac:dyDescent="0.3">
      <c r="A26" s="63" t="s">
        <v>1626</v>
      </c>
      <c r="B26" s="64">
        <f>VLOOKUP($A26,'Return Data'!$B$7:$R$2700,3,0)</f>
        <v>44118</v>
      </c>
      <c r="C26" s="65">
        <f>VLOOKUP($A26,'Return Data'!$B$7:$R$2700,4,0)</f>
        <v>1069.2592</v>
      </c>
      <c r="D26" s="65">
        <f>VLOOKUP($A26,'Return Data'!$B$7:$R$2700,5,0)</f>
        <v>7.7333999999999996</v>
      </c>
      <c r="E26" s="66">
        <f t="shared" si="0"/>
        <v>8</v>
      </c>
      <c r="F26" s="65">
        <f>VLOOKUP($A26,'Return Data'!$B$7:$R$2700,6,0)</f>
        <v>4.9653999999999998</v>
      </c>
      <c r="G26" s="66">
        <f t="shared" si="1"/>
        <v>13</v>
      </c>
      <c r="H26" s="65">
        <f>VLOOKUP($A26,'Return Data'!$B$7:$R$2700,7,0)</f>
        <v>6.5545</v>
      </c>
      <c r="I26" s="66">
        <f t="shared" si="2"/>
        <v>10</v>
      </c>
      <c r="J26" s="65">
        <f>VLOOKUP($A26,'Return Data'!$B$7:$R$2700,8,0)</f>
        <v>6.6252000000000004</v>
      </c>
      <c r="K26" s="66">
        <f t="shared" si="3"/>
        <v>10</v>
      </c>
      <c r="L26" s="65">
        <f>VLOOKUP($A26,'Return Data'!$B$7:$R$2700,9,0)</f>
        <v>5.617</v>
      </c>
      <c r="M26" s="66">
        <f t="shared" si="4"/>
        <v>10</v>
      </c>
      <c r="N26" s="65">
        <f>VLOOKUP($A26,'Return Data'!$B$7:$R$2700,10,0)</f>
        <v>4.6277999999999997</v>
      </c>
      <c r="O26" s="66">
        <f t="shared" si="5"/>
        <v>9</v>
      </c>
      <c r="P26" s="65">
        <f>VLOOKUP($A26,'Return Data'!$B$7:$R$2700,11,0)</f>
        <v>6.8928000000000003</v>
      </c>
      <c r="Q26" s="66">
        <f t="shared" si="6"/>
        <v>7</v>
      </c>
      <c r="R26" s="65">
        <f>VLOOKUP($A26,'Return Data'!$B$7:$R$2700,12,0)</f>
        <v>6.9124999999999996</v>
      </c>
      <c r="S26" s="66">
        <f t="shared" si="11"/>
        <v>4</v>
      </c>
      <c r="T26" s="65"/>
      <c r="U26" s="66"/>
      <c r="V26" s="65"/>
      <c r="W26" s="66"/>
      <c r="X26" s="65"/>
      <c r="Y26" s="66"/>
      <c r="Z26" s="65">
        <f>VLOOKUP($A26,'Return Data'!$B$7:$R$2700,16,0)</f>
        <v>6.9641000000000002</v>
      </c>
      <c r="AA26" s="67">
        <f t="shared" si="9"/>
        <v>23</v>
      </c>
    </row>
    <row r="27" spans="1:27" x14ac:dyDescent="0.3">
      <c r="A27" s="63" t="s">
        <v>1628</v>
      </c>
      <c r="B27" s="64">
        <f>VLOOKUP($A27,'Return Data'!$B$7:$R$2700,3,0)</f>
        <v>44118</v>
      </c>
      <c r="C27" s="65">
        <f>VLOOKUP($A27,'Return Data'!$B$7:$R$2700,4,0)</f>
        <v>13.7484</v>
      </c>
      <c r="D27" s="65">
        <f>VLOOKUP($A27,'Return Data'!$B$7:$R$2700,5,0)</f>
        <v>3.7172000000000001</v>
      </c>
      <c r="E27" s="66">
        <f t="shared" si="0"/>
        <v>26</v>
      </c>
      <c r="F27" s="65">
        <f>VLOOKUP($A27,'Return Data'!$B$7:$R$2700,6,0)</f>
        <v>3.5061</v>
      </c>
      <c r="G27" s="66">
        <f t="shared" si="1"/>
        <v>26</v>
      </c>
      <c r="H27" s="65">
        <f>VLOOKUP($A27,'Return Data'!$B$7:$R$2700,7,0)</f>
        <v>3.5674999999999999</v>
      </c>
      <c r="I27" s="66">
        <f t="shared" si="2"/>
        <v>27</v>
      </c>
      <c r="J27" s="65">
        <f>VLOOKUP($A27,'Return Data'!$B$7:$R$2700,8,0)</f>
        <v>4.1025</v>
      </c>
      <c r="K27" s="66">
        <f t="shared" si="3"/>
        <v>27</v>
      </c>
      <c r="L27" s="65">
        <f>VLOOKUP($A27,'Return Data'!$B$7:$R$2700,9,0)</f>
        <v>3.7905000000000002</v>
      </c>
      <c r="M27" s="66">
        <f t="shared" si="4"/>
        <v>26</v>
      </c>
      <c r="N27" s="65">
        <f>VLOOKUP($A27,'Return Data'!$B$7:$R$2700,10,0)</f>
        <v>3.3025000000000002</v>
      </c>
      <c r="O27" s="66">
        <f t="shared" si="5"/>
        <v>26</v>
      </c>
      <c r="P27" s="65">
        <f>VLOOKUP($A27,'Return Data'!$B$7:$R$2700,11,0)</f>
        <v>3.9062000000000001</v>
      </c>
      <c r="Q27" s="66">
        <f t="shared" si="6"/>
        <v>27</v>
      </c>
      <c r="R27" s="65">
        <f>VLOOKUP($A27,'Return Data'!$B$7:$R$2700,12,0)</f>
        <v>4.5719000000000003</v>
      </c>
      <c r="S27" s="66">
        <f t="shared" si="11"/>
        <v>25</v>
      </c>
      <c r="T27" s="65">
        <f>VLOOKUP($A27,'Return Data'!$B$7:$R$2700,13,0)</f>
        <v>4.7336</v>
      </c>
      <c r="U27" s="66">
        <f>RANK(T27,T$8:T$36,0)</f>
        <v>23</v>
      </c>
      <c r="V27" s="65">
        <f>VLOOKUP($A27,'Return Data'!$B$7:$R$2700,17,0)</f>
        <v>1.4681999999999999</v>
      </c>
      <c r="W27" s="66">
        <f>RANK(V27,V$8:V$36,0)</f>
        <v>20</v>
      </c>
      <c r="X27" s="65">
        <f>VLOOKUP($A27,'Return Data'!$B$7:$R$2700,14,0)</f>
        <v>0.87749999999999995</v>
      </c>
      <c r="Y27" s="66">
        <f>RANK(X27,X$8:X$36,0)</f>
        <v>18</v>
      </c>
      <c r="Z27" s="65">
        <f>VLOOKUP($A27,'Return Data'!$B$7:$R$2700,16,0)</f>
        <v>4.5792999999999999</v>
      </c>
      <c r="AA27" s="67">
        <f t="shared" si="9"/>
        <v>28</v>
      </c>
    </row>
    <row r="28" spans="1:27" x14ac:dyDescent="0.3">
      <c r="A28" s="63" t="s">
        <v>1631</v>
      </c>
      <c r="B28" s="64">
        <f>VLOOKUP($A28,'Return Data'!$B$7:$R$2700,3,0)</f>
        <v>44118</v>
      </c>
      <c r="C28" s="65">
        <f>VLOOKUP($A28,'Return Data'!$B$7:$R$2700,4,0)</f>
        <v>3164.1379999999999</v>
      </c>
      <c r="D28" s="65">
        <f>VLOOKUP($A28,'Return Data'!$B$7:$R$2700,5,0)</f>
        <v>6.3491</v>
      </c>
      <c r="E28" s="66">
        <f t="shared" si="0"/>
        <v>16</v>
      </c>
      <c r="F28" s="65">
        <f>VLOOKUP($A28,'Return Data'!$B$7:$R$2700,6,0)</f>
        <v>9.8696999999999999</v>
      </c>
      <c r="G28" s="66">
        <f t="shared" si="1"/>
        <v>2</v>
      </c>
      <c r="H28" s="65">
        <f>VLOOKUP($A28,'Return Data'!$B$7:$R$2700,7,0)</f>
        <v>12.4808</v>
      </c>
      <c r="I28" s="66">
        <f t="shared" si="2"/>
        <v>1</v>
      </c>
      <c r="J28" s="65">
        <f>VLOOKUP($A28,'Return Data'!$B$7:$R$2700,8,0)</f>
        <v>11.2357</v>
      </c>
      <c r="K28" s="66">
        <f t="shared" si="3"/>
        <v>1</v>
      </c>
      <c r="L28" s="65">
        <f>VLOOKUP($A28,'Return Data'!$B$7:$R$2700,9,0)</f>
        <v>9.1212</v>
      </c>
      <c r="M28" s="66">
        <f t="shared" si="4"/>
        <v>1</v>
      </c>
      <c r="N28" s="65">
        <f>VLOOKUP($A28,'Return Data'!$B$7:$R$2700,10,0)</f>
        <v>2.4733000000000001</v>
      </c>
      <c r="O28" s="66">
        <f t="shared" si="5"/>
        <v>28</v>
      </c>
      <c r="P28" s="65">
        <f>VLOOKUP($A28,'Return Data'!$B$7:$R$2700,11,0)</f>
        <v>5.6398999999999999</v>
      </c>
      <c r="Q28" s="66">
        <f t="shared" si="6"/>
        <v>21</v>
      </c>
      <c r="R28" s="65">
        <f>VLOOKUP($A28,'Return Data'!$B$7:$R$2700,12,0)</f>
        <v>5.2065000000000001</v>
      </c>
      <c r="S28" s="66">
        <f t="shared" si="11"/>
        <v>22</v>
      </c>
      <c r="T28" s="65">
        <f>VLOOKUP($A28,'Return Data'!$B$7:$R$2700,13,0)</f>
        <v>6.0221999999999998</v>
      </c>
      <c r="U28" s="66">
        <f>RANK(T28,T$8:T$36,0)</f>
        <v>15</v>
      </c>
      <c r="V28" s="65">
        <f>VLOOKUP($A28,'Return Data'!$B$7:$R$2700,17,0)</f>
        <v>3.9925000000000002</v>
      </c>
      <c r="W28" s="66">
        <f>RANK(V28,V$8:V$36,0)</f>
        <v>19</v>
      </c>
      <c r="X28" s="65">
        <f>VLOOKUP($A28,'Return Data'!$B$7:$R$2700,14,0)</f>
        <v>5.1657999999999999</v>
      </c>
      <c r="Y28" s="66">
        <f>RANK(X28,X$8:X$36,0)</f>
        <v>16</v>
      </c>
      <c r="Z28" s="65">
        <f>VLOOKUP($A28,'Return Data'!$B$7:$R$2700,16,0)</f>
        <v>7.1002999999999998</v>
      </c>
      <c r="AA28" s="67">
        <f t="shared" si="9"/>
        <v>21</v>
      </c>
    </row>
    <row r="29" spans="1:27" x14ac:dyDescent="0.3">
      <c r="A29" s="63" t="s">
        <v>1633</v>
      </c>
      <c r="B29" s="64">
        <f>VLOOKUP($A29,'Return Data'!$B$7:$R$2700,3,0)</f>
        <v>44118</v>
      </c>
      <c r="C29" s="65">
        <f>VLOOKUP($A29,'Return Data'!$B$7:$R$2700,4,0)</f>
        <v>27.853300000000001</v>
      </c>
      <c r="D29" s="65">
        <f>VLOOKUP($A29,'Return Data'!$B$7:$R$2700,5,0)</f>
        <v>0</v>
      </c>
      <c r="E29" s="66">
        <f t="shared" si="0"/>
        <v>29</v>
      </c>
      <c r="F29" s="65">
        <f>VLOOKUP($A29,'Return Data'!$B$7:$R$2700,6,0)</f>
        <v>0</v>
      </c>
      <c r="G29" s="66">
        <f t="shared" si="1"/>
        <v>29</v>
      </c>
      <c r="H29" s="65">
        <f>VLOOKUP($A29,'Return Data'!$B$7:$R$2700,7,0)</f>
        <v>-1002.3518</v>
      </c>
      <c r="I29" s="66">
        <f t="shared" si="2"/>
        <v>29</v>
      </c>
      <c r="J29" s="65">
        <f>VLOOKUP($A29,'Return Data'!$B$7:$R$2700,8,0)</f>
        <v>-501.17590000000001</v>
      </c>
      <c r="K29" s="66">
        <f t="shared" si="3"/>
        <v>29</v>
      </c>
      <c r="L29" s="65">
        <f>VLOOKUP($A29,'Return Data'!$B$7:$R$2700,9,0)</f>
        <v>-233.88210000000001</v>
      </c>
      <c r="M29" s="66">
        <f t="shared" si="4"/>
        <v>29</v>
      </c>
      <c r="N29" s="65">
        <f>VLOOKUP($A29,'Return Data'!$B$7:$R$2700,10,0)</f>
        <v>-76.265900000000002</v>
      </c>
      <c r="O29" s="66">
        <f t="shared" si="5"/>
        <v>29</v>
      </c>
      <c r="P29" s="65">
        <f>VLOOKUP($A29,'Return Data'!$B$7:$R$2700,11,0)</f>
        <v>-38.132899999999999</v>
      </c>
      <c r="Q29" s="66">
        <f t="shared" si="6"/>
        <v>29</v>
      </c>
      <c r="R29" s="65">
        <f>VLOOKUP($A29,'Return Data'!$B$7:$R$2700,12,0)</f>
        <v>-25.607500000000002</v>
      </c>
      <c r="S29" s="66">
        <f t="shared" si="11"/>
        <v>28</v>
      </c>
      <c r="T29" s="65"/>
      <c r="U29" s="66"/>
      <c r="V29" s="65"/>
      <c r="W29" s="66"/>
      <c r="X29" s="65"/>
      <c r="Y29" s="66"/>
      <c r="Z29" s="65">
        <f>VLOOKUP($A29,'Return Data'!$B$7:$R$2700,16,0)</f>
        <v>-37.241300000000003</v>
      </c>
      <c r="AA29" s="67">
        <f t="shared" si="9"/>
        <v>29</v>
      </c>
    </row>
    <row r="30" spans="1:27" x14ac:dyDescent="0.3">
      <c r="A30" s="63" t="s">
        <v>1635</v>
      </c>
      <c r="B30" s="64">
        <f>VLOOKUP($A30,'Return Data'!$B$7:$R$2700,3,0)</f>
        <v>44118</v>
      </c>
      <c r="C30" s="65">
        <f>VLOOKUP($A30,'Return Data'!$B$7:$R$2700,4,0)</f>
        <v>27.088000000000001</v>
      </c>
      <c r="D30" s="65">
        <f>VLOOKUP($A30,'Return Data'!$B$7:$R$2700,5,0)</f>
        <v>8.0866000000000007</v>
      </c>
      <c r="E30" s="66">
        <f t="shared" si="0"/>
        <v>7</v>
      </c>
      <c r="F30" s="65">
        <f>VLOOKUP($A30,'Return Data'!$B$7:$R$2700,6,0)</f>
        <v>6.3385999999999996</v>
      </c>
      <c r="G30" s="66">
        <f t="shared" si="1"/>
        <v>6</v>
      </c>
      <c r="H30" s="65">
        <f>VLOOKUP($A30,'Return Data'!$B$7:$R$2700,7,0)</f>
        <v>7.4794999999999998</v>
      </c>
      <c r="I30" s="66">
        <f t="shared" si="2"/>
        <v>6</v>
      </c>
      <c r="J30" s="65">
        <f>VLOOKUP($A30,'Return Data'!$B$7:$R$2700,8,0)</f>
        <v>6.2130999999999998</v>
      </c>
      <c r="K30" s="66">
        <f t="shared" si="3"/>
        <v>16</v>
      </c>
      <c r="L30" s="65">
        <f>VLOOKUP($A30,'Return Data'!$B$7:$R$2700,9,0)</f>
        <v>5.6359000000000004</v>
      </c>
      <c r="M30" s="66">
        <f t="shared" si="4"/>
        <v>8</v>
      </c>
      <c r="N30" s="65">
        <f>VLOOKUP($A30,'Return Data'!$B$7:$R$2700,10,0)</f>
        <v>4.3368000000000002</v>
      </c>
      <c r="O30" s="66">
        <f t="shared" si="5"/>
        <v>12</v>
      </c>
      <c r="P30" s="65">
        <f>VLOOKUP($A30,'Return Data'!$B$7:$R$2700,11,0)</f>
        <v>6.6694000000000004</v>
      </c>
      <c r="Q30" s="66">
        <f t="shared" si="6"/>
        <v>8</v>
      </c>
      <c r="R30" s="65">
        <f>VLOOKUP($A30,'Return Data'!$B$7:$R$2700,12,0)</f>
        <v>6.5674000000000001</v>
      </c>
      <c r="S30" s="66">
        <f t="shared" si="11"/>
        <v>6</v>
      </c>
      <c r="T30" s="65">
        <f>VLOOKUP($A30,'Return Data'!$B$7:$R$2700,13,0)</f>
        <v>6.6521999999999997</v>
      </c>
      <c r="U30" s="66">
        <f t="shared" ref="U30:U36" si="14">RANK(T30,T$8:T$36,0)</f>
        <v>6</v>
      </c>
      <c r="V30" s="65">
        <f>VLOOKUP($A30,'Return Data'!$B$7:$R$2700,17,0)</f>
        <v>10.5771</v>
      </c>
      <c r="W30" s="66">
        <f>RANK(V30,V$8:V$36,0)</f>
        <v>1</v>
      </c>
      <c r="X30" s="65">
        <f>VLOOKUP($A30,'Return Data'!$B$7:$R$2700,14,0)</f>
        <v>9.4314</v>
      </c>
      <c r="Y30" s="66">
        <f>RANK(X30,X$8:X$36,0)</f>
        <v>1</v>
      </c>
      <c r="Z30" s="65">
        <f>VLOOKUP($A30,'Return Data'!$B$7:$R$2700,16,0)</f>
        <v>9.2228999999999992</v>
      </c>
      <c r="AA30" s="67">
        <f t="shared" si="9"/>
        <v>1</v>
      </c>
    </row>
    <row r="31" spans="1:27" x14ac:dyDescent="0.3">
      <c r="A31" s="63" t="s">
        <v>1637</v>
      </c>
      <c r="B31" s="64">
        <f>VLOOKUP($A31,'Return Data'!$B$7:$R$2700,3,0)</f>
        <v>44118</v>
      </c>
      <c r="C31" s="65">
        <f>VLOOKUP($A31,'Return Data'!$B$7:$R$2700,4,0)</f>
        <v>2225.1224999999999</v>
      </c>
      <c r="D31" s="65">
        <f>VLOOKUP($A31,'Return Data'!$B$7:$R$2700,5,0)</f>
        <v>6.3837999999999999</v>
      </c>
      <c r="E31" s="66">
        <f t="shared" si="0"/>
        <v>14</v>
      </c>
      <c r="F31" s="65">
        <f>VLOOKUP($A31,'Return Data'!$B$7:$R$2700,6,0)</f>
        <v>4.5532000000000004</v>
      </c>
      <c r="G31" s="66">
        <f t="shared" si="1"/>
        <v>18</v>
      </c>
      <c r="H31" s="65">
        <f>VLOOKUP($A31,'Return Data'!$B$7:$R$2700,7,0)</f>
        <v>5.3272000000000004</v>
      </c>
      <c r="I31" s="66">
        <f t="shared" si="2"/>
        <v>20</v>
      </c>
      <c r="J31" s="65">
        <f>VLOOKUP($A31,'Return Data'!$B$7:$R$2700,8,0)</f>
        <v>5.5461999999999998</v>
      </c>
      <c r="K31" s="66">
        <f t="shared" si="3"/>
        <v>19</v>
      </c>
      <c r="L31" s="65">
        <f>VLOOKUP($A31,'Return Data'!$B$7:$R$2700,9,0)</f>
        <v>4.7476000000000003</v>
      </c>
      <c r="M31" s="66">
        <f t="shared" si="4"/>
        <v>21</v>
      </c>
      <c r="N31" s="65">
        <f>VLOOKUP($A31,'Return Data'!$B$7:$R$2700,10,0)</f>
        <v>3.7096</v>
      </c>
      <c r="O31" s="66">
        <f t="shared" si="5"/>
        <v>22</v>
      </c>
      <c r="P31" s="65">
        <f>VLOOKUP($A31,'Return Data'!$B$7:$R$2700,11,0)</f>
        <v>5.1071999999999997</v>
      </c>
      <c r="Q31" s="66">
        <f t="shared" si="6"/>
        <v>24</v>
      </c>
      <c r="R31" s="65">
        <f>VLOOKUP($A31,'Return Data'!$B$7:$R$2700,12,0)</f>
        <v>5.2119</v>
      </c>
      <c r="S31" s="66">
        <f t="shared" si="11"/>
        <v>21</v>
      </c>
      <c r="T31" s="65">
        <f>VLOOKUP($A31,'Return Data'!$B$7:$R$2700,13,0)</f>
        <v>5.3906999999999998</v>
      </c>
      <c r="U31" s="66">
        <f t="shared" si="14"/>
        <v>21</v>
      </c>
      <c r="V31" s="65">
        <f>VLOOKUP($A31,'Return Data'!$B$7:$R$2700,17,0)</f>
        <v>6.6852</v>
      </c>
      <c r="W31" s="66">
        <f>RANK(V31,V$8:V$36,0)</f>
        <v>15</v>
      </c>
      <c r="X31" s="65">
        <f>VLOOKUP($A31,'Return Data'!$B$7:$R$2700,14,0)</f>
        <v>4.9447000000000001</v>
      </c>
      <c r="Y31" s="66">
        <f>RANK(X31,X$8:X$36,0)</f>
        <v>17</v>
      </c>
      <c r="Z31" s="65">
        <f>VLOOKUP($A31,'Return Data'!$B$7:$R$2700,16,0)</f>
        <v>7.2927999999999997</v>
      </c>
      <c r="AA31" s="67">
        <f t="shared" si="9"/>
        <v>20</v>
      </c>
    </row>
    <row r="32" spans="1:27" x14ac:dyDescent="0.3">
      <c r="A32" s="63" t="s">
        <v>1638</v>
      </c>
      <c r="B32" s="64">
        <f>VLOOKUP($A32,'Return Data'!$B$7:$R$2700,3,0)</f>
        <v>44118</v>
      </c>
      <c r="C32" s="65">
        <f>VLOOKUP($A32,'Return Data'!$B$7:$R$2700,4,0)</f>
        <v>4640.9007000000001</v>
      </c>
      <c r="D32" s="65">
        <f>VLOOKUP($A32,'Return Data'!$B$7:$R$2700,5,0)</f>
        <v>9.8942999999999994</v>
      </c>
      <c r="E32" s="66">
        <f t="shared" si="0"/>
        <v>4</v>
      </c>
      <c r="F32" s="65">
        <f>VLOOKUP($A32,'Return Data'!$B$7:$R$2700,6,0)</f>
        <v>5.8254000000000001</v>
      </c>
      <c r="G32" s="66">
        <f t="shared" si="1"/>
        <v>7</v>
      </c>
      <c r="H32" s="65">
        <f>VLOOKUP($A32,'Return Data'!$B$7:$R$2700,7,0)</f>
        <v>7.0791000000000004</v>
      </c>
      <c r="I32" s="66">
        <f t="shared" si="2"/>
        <v>7</v>
      </c>
      <c r="J32" s="65">
        <f>VLOOKUP($A32,'Return Data'!$B$7:$R$2700,8,0)</f>
        <v>6.8136999999999999</v>
      </c>
      <c r="K32" s="66">
        <f t="shared" si="3"/>
        <v>6</v>
      </c>
      <c r="L32" s="65">
        <f>VLOOKUP($A32,'Return Data'!$B$7:$R$2700,9,0)</f>
        <v>5.3436000000000003</v>
      </c>
      <c r="M32" s="66">
        <f t="shared" si="4"/>
        <v>12</v>
      </c>
      <c r="N32" s="65">
        <f>VLOOKUP($A32,'Return Data'!$B$7:$R$2700,10,0)</f>
        <v>4.3582000000000001</v>
      </c>
      <c r="O32" s="66">
        <f t="shared" si="5"/>
        <v>11</v>
      </c>
      <c r="P32" s="65">
        <f>VLOOKUP($A32,'Return Data'!$B$7:$R$2700,11,0)</f>
        <v>6.9347000000000003</v>
      </c>
      <c r="Q32" s="66">
        <f t="shared" si="6"/>
        <v>6</v>
      </c>
      <c r="R32" s="65">
        <f>VLOOKUP($A32,'Return Data'!$B$7:$R$2700,12,0)</f>
        <v>6.5532000000000004</v>
      </c>
      <c r="S32" s="66">
        <f t="shared" si="11"/>
        <v>7</v>
      </c>
      <c r="T32" s="65">
        <f>VLOOKUP($A32,'Return Data'!$B$7:$R$2700,13,0)</f>
        <v>6.6382000000000003</v>
      </c>
      <c r="U32" s="66">
        <f t="shared" si="14"/>
        <v>7</v>
      </c>
      <c r="V32" s="65">
        <f>VLOOKUP($A32,'Return Data'!$B$7:$R$2700,17,0)</f>
        <v>7.6513999999999998</v>
      </c>
      <c r="W32" s="66">
        <f>RANK(V32,V$8:V$36,0)</f>
        <v>5</v>
      </c>
      <c r="X32" s="65">
        <f>VLOOKUP($A32,'Return Data'!$B$7:$R$2700,14,0)</f>
        <v>7.5869999999999997</v>
      </c>
      <c r="Y32" s="66">
        <f>RANK(X32,X$8:X$36,0)</f>
        <v>4</v>
      </c>
      <c r="Z32" s="65">
        <f>VLOOKUP($A32,'Return Data'!$B$7:$R$2700,16,0)</f>
        <v>8.0495000000000001</v>
      </c>
      <c r="AA32" s="67">
        <f t="shared" si="9"/>
        <v>10</v>
      </c>
    </row>
    <row r="33" spans="1:27" x14ac:dyDescent="0.3">
      <c r="A33" s="63" t="s">
        <v>1640</v>
      </c>
      <c r="B33" s="64">
        <f>VLOOKUP($A33,'Return Data'!$B$7:$R$2700,3,0)</f>
        <v>44118</v>
      </c>
      <c r="C33" s="65">
        <f>VLOOKUP($A33,'Return Data'!$B$7:$R$2700,4,0)</f>
        <v>10.8841</v>
      </c>
      <c r="D33" s="65">
        <f>VLOOKUP($A33,'Return Data'!$B$7:$R$2700,5,0)</f>
        <v>6.3727999999999998</v>
      </c>
      <c r="E33" s="66">
        <f t="shared" si="0"/>
        <v>15</v>
      </c>
      <c r="F33" s="65">
        <f>VLOOKUP($A33,'Return Data'!$B$7:$R$2700,6,0)</f>
        <v>5.3023999999999996</v>
      </c>
      <c r="G33" s="66">
        <f t="shared" si="1"/>
        <v>11</v>
      </c>
      <c r="H33" s="65">
        <f>VLOOKUP($A33,'Return Data'!$B$7:$R$2700,7,0)</f>
        <v>5.8032000000000004</v>
      </c>
      <c r="I33" s="66">
        <f t="shared" si="2"/>
        <v>18</v>
      </c>
      <c r="J33" s="65">
        <f>VLOOKUP($A33,'Return Data'!$B$7:$R$2700,8,0)</f>
        <v>5.9059999999999997</v>
      </c>
      <c r="K33" s="66">
        <f t="shared" si="3"/>
        <v>18</v>
      </c>
      <c r="L33" s="65">
        <f>VLOOKUP($A33,'Return Data'!$B$7:$R$2700,9,0)</f>
        <v>5.1752000000000002</v>
      </c>
      <c r="M33" s="66">
        <f t="shared" si="4"/>
        <v>14</v>
      </c>
      <c r="N33" s="65">
        <f>VLOOKUP($A33,'Return Data'!$B$7:$R$2700,10,0)</f>
        <v>4.2328999999999999</v>
      </c>
      <c r="O33" s="66">
        <f t="shared" si="5"/>
        <v>13</v>
      </c>
      <c r="P33" s="65">
        <f>VLOOKUP($A33,'Return Data'!$B$7:$R$2700,11,0)</f>
        <v>6.1520999999999999</v>
      </c>
      <c r="Q33" s="66">
        <f t="shared" si="6"/>
        <v>15</v>
      </c>
      <c r="R33" s="65">
        <f>VLOOKUP($A33,'Return Data'!$B$7:$R$2700,12,0)</f>
        <v>5.9932999999999996</v>
      </c>
      <c r="S33" s="66">
        <f t="shared" si="11"/>
        <v>13</v>
      </c>
      <c r="T33" s="65">
        <f>VLOOKUP($A33,'Return Data'!$B$7:$R$2700,13,0)</f>
        <v>6.1230000000000002</v>
      </c>
      <c r="U33" s="66">
        <f t="shared" si="14"/>
        <v>14</v>
      </c>
      <c r="V33" s="65"/>
      <c r="W33" s="66"/>
      <c r="X33" s="65"/>
      <c r="Y33" s="66"/>
      <c r="Z33" s="65">
        <f>VLOOKUP($A33,'Return Data'!$B$7:$R$2700,16,0)</f>
        <v>6.6829000000000001</v>
      </c>
      <c r="AA33" s="67">
        <f t="shared" si="9"/>
        <v>24</v>
      </c>
    </row>
    <row r="34" spans="1:27" x14ac:dyDescent="0.3">
      <c r="A34" s="63" t="s">
        <v>1642</v>
      </c>
      <c r="B34" s="64">
        <f>VLOOKUP($A34,'Return Data'!$B$7:$R$2700,3,0)</f>
        <v>44118</v>
      </c>
      <c r="C34" s="65">
        <f>VLOOKUP($A34,'Return Data'!$B$7:$R$2700,4,0)</f>
        <v>11.2349</v>
      </c>
      <c r="D34" s="65">
        <f>VLOOKUP($A34,'Return Data'!$B$7:$R$2700,5,0)</f>
        <v>6.4988000000000001</v>
      </c>
      <c r="E34" s="66">
        <f t="shared" si="0"/>
        <v>13</v>
      </c>
      <c r="F34" s="65">
        <f>VLOOKUP($A34,'Return Data'!$B$7:$R$2700,6,0)</f>
        <v>5.3970000000000002</v>
      </c>
      <c r="G34" s="66">
        <f t="shared" si="1"/>
        <v>10</v>
      </c>
      <c r="H34" s="65">
        <f>VLOOKUP($A34,'Return Data'!$B$7:$R$2700,7,0)</f>
        <v>6.5522</v>
      </c>
      <c r="I34" s="66">
        <f t="shared" si="2"/>
        <v>11</v>
      </c>
      <c r="J34" s="65">
        <f>VLOOKUP($A34,'Return Data'!$B$7:$R$2700,8,0)</f>
        <v>6.5838000000000001</v>
      </c>
      <c r="K34" s="66">
        <f t="shared" si="3"/>
        <v>11</v>
      </c>
      <c r="L34" s="65">
        <f>VLOOKUP($A34,'Return Data'!$B$7:$R$2700,9,0)</f>
        <v>5.2531999999999996</v>
      </c>
      <c r="M34" s="66">
        <f t="shared" si="4"/>
        <v>13</v>
      </c>
      <c r="N34" s="65">
        <f>VLOOKUP($A34,'Return Data'!$B$7:$R$2700,10,0)</f>
        <v>4.0236999999999998</v>
      </c>
      <c r="O34" s="66">
        <f t="shared" si="5"/>
        <v>16</v>
      </c>
      <c r="P34" s="65">
        <f>VLOOKUP($A34,'Return Data'!$B$7:$R$2700,11,0)</f>
        <v>5.9467999999999996</v>
      </c>
      <c r="Q34" s="66">
        <f t="shared" si="6"/>
        <v>18</v>
      </c>
      <c r="R34" s="65">
        <f>VLOOKUP($A34,'Return Data'!$B$7:$R$2700,12,0)</f>
        <v>5.9828999999999999</v>
      </c>
      <c r="S34" s="66">
        <f t="shared" si="11"/>
        <v>14</v>
      </c>
      <c r="T34" s="65">
        <f>VLOOKUP($A34,'Return Data'!$B$7:$R$2700,13,0)</f>
        <v>6.13</v>
      </c>
      <c r="U34" s="66">
        <f t="shared" si="14"/>
        <v>13</v>
      </c>
      <c r="V34" s="65"/>
      <c r="W34" s="66"/>
      <c r="X34" s="65"/>
      <c r="Y34" s="66"/>
      <c r="Z34" s="65">
        <f>VLOOKUP($A34,'Return Data'!$B$7:$R$2700,16,0)</f>
        <v>6.9673999999999996</v>
      </c>
      <c r="AA34" s="67">
        <f t="shared" si="9"/>
        <v>22</v>
      </c>
    </row>
    <row r="35" spans="1:27" x14ac:dyDescent="0.3">
      <c r="A35" s="63" t="s">
        <v>1644</v>
      </c>
      <c r="B35" s="64">
        <f>VLOOKUP($A35,'Return Data'!$B$7:$R$2700,3,0)</f>
        <v>44118</v>
      </c>
      <c r="C35" s="65">
        <f>VLOOKUP($A35,'Return Data'!$B$7:$R$2700,4,0)</f>
        <v>3347.7029000000002</v>
      </c>
      <c r="D35" s="65">
        <f>VLOOKUP($A35,'Return Data'!$B$7:$R$2700,5,0)</f>
        <v>9.0625999999999998</v>
      </c>
      <c r="E35" s="66">
        <f t="shared" si="0"/>
        <v>5</v>
      </c>
      <c r="F35" s="65">
        <f>VLOOKUP($A35,'Return Data'!$B$7:$R$2700,6,0)</f>
        <v>6.4665999999999997</v>
      </c>
      <c r="G35" s="66">
        <f t="shared" si="1"/>
        <v>5</v>
      </c>
      <c r="H35" s="65">
        <f>VLOOKUP($A35,'Return Data'!$B$7:$R$2700,7,0)</f>
        <v>6.9295999999999998</v>
      </c>
      <c r="I35" s="66">
        <f t="shared" si="2"/>
        <v>9</v>
      </c>
      <c r="J35" s="65">
        <f>VLOOKUP($A35,'Return Data'!$B$7:$R$2700,8,0)</f>
        <v>6.7352999999999996</v>
      </c>
      <c r="K35" s="66">
        <f t="shared" si="3"/>
        <v>9</v>
      </c>
      <c r="L35" s="65">
        <f>VLOOKUP($A35,'Return Data'!$B$7:$R$2700,9,0)</f>
        <v>5.8747999999999996</v>
      </c>
      <c r="M35" s="66">
        <f t="shared" si="4"/>
        <v>7</v>
      </c>
      <c r="N35" s="65">
        <f>VLOOKUP($A35,'Return Data'!$B$7:$R$2700,10,0)</f>
        <v>4.7969999999999997</v>
      </c>
      <c r="O35" s="66">
        <f t="shared" si="5"/>
        <v>8</v>
      </c>
      <c r="P35" s="65">
        <f>VLOOKUP($A35,'Return Data'!$B$7:$R$2700,11,0)</f>
        <v>6.4790999999999999</v>
      </c>
      <c r="Q35" s="66">
        <f t="shared" si="6"/>
        <v>11</v>
      </c>
      <c r="R35" s="65">
        <f>VLOOKUP($A35,'Return Data'!$B$7:$R$2700,12,0)</f>
        <v>5.9273999999999996</v>
      </c>
      <c r="S35" s="66">
        <f t="shared" si="11"/>
        <v>15</v>
      </c>
      <c r="T35" s="65">
        <f>VLOOKUP($A35,'Return Data'!$B$7:$R$2700,13,0)</f>
        <v>6.2588999999999997</v>
      </c>
      <c r="U35" s="66">
        <f t="shared" si="14"/>
        <v>12</v>
      </c>
      <c r="V35" s="65">
        <f>VLOOKUP($A35,'Return Data'!$B$7:$R$2700,17,0)</f>
        <v>5.2541000000000002</v>
      </c>
      <c r="W35" s="66">
        <f>RANK(V35,V$8:V$36,0)</f>
        <v>18</v>
      </c>
      <c r="X35" s="65">
        <f>VLOOKUP($A35,'Return Data'!$B$7:$R$2700,14,0)</f>
        <v>5.8190999999999997</v>
      </c>
      <c r="Y35" s="66">
        <f>RANK(X35,X$8:X$36,0)</f>
        <v>15</v>
      </c>
      <c r="Z35" s="65">
        <f>VLOOKUP($A35,'Return Data'!$B$7:$R$2700,16,0)</f>
        <v>7.9297000000000004</v>
      </c>
      <c r="AA35" s="67">
        <f t="shared" si="9"/>
        <v>12</v>
      </c>
    </row>
    <row r="36" spans="1:27" x14ac:dyDescent="0.3">
      <c r="A36" s="63" t="s">
        <v>1646</v>
      </c>
      <c r="B36" s="64">
        <f>VLOOKUP($A36,'Return Data'!$B$7:$R$2700,3,0)</f>
        <v>44118</v>
      </c>
      <c r="C36" s="65">
        <f>VLOOKUP($A36,'Return Data'!$B$7:$R$2700,4,0)</f>
        <v>1073.1633999999999</v>
      </c>
      <c r="D36" s="65">
        <f>VLOOKUP($A36,'Return Data'!$B$7:$R$2700,5,0)</f>
        <v>6.9431000000000003</v>
      </c>
      <c r="E36" s="66">
        <f t="shared" si="0"/>
        <v>9</v>
      </c>
      <c r="F36" s="65">
        <f>VLOOKUP($A36,'Return Data'!$B$7:$R$2700,6,0)</f>
        <v>4.0415000000000001</v>
      </c>
      <c r="G36" s="66">
        <f t="shared" si="1"/>
        <v>25</v>
      </c>
      <c r="H36" s="65">
        <f>VLOOKUP($A36,'Return Data'!$B$7:$R$2700,7,0)</f>
        <v>3.7464</v>
      </c>
      <c r="I36" s="66">
        <f t="shared" si="2"/>
        <v>26</v>
      </c>
      <c r="J36" s="65">
        <f>VLOOKUP($A36,'Return Data'!$B$7:$R$2700,8,0)</f>
        <v>3.7869000000000002</v>
      </c>
      <c r="K36" s="66">
        <f t="shared" si="3"/>
        <v>28</v>
      </c>
      <c r="L36" s="65">
        <f>VLOOKUP($A36,'Return Data'!$B$7:$R$2700,9,0)</f>
        <v>3.7414999999999998</v>
      </c>
      <c r="M36" s="66">
        <f t="shared" si="4"/>
        <v>28</v>
      </c>
      <c r="N36" s="65">
        <f>VLOOKUP($A36,'Return Data'!$B$7:$R$2700,10,0)</f>
        <v>5.2991000000000001</v>
      </c>
      <c r="O36" s="66">
        <f t="shared" si="5"/>
        <v>4</v>
      </c>
      <c r="P36" s="65">
        <f>VLOOKUP($A36,'Return Data'!$B$7:$R$2700,11,0)</f>
        <v>3.8845999999999998</v>
      </c>
      <c r="Q36" s="66">
        <f t="shared" si="6"/>
        <v>28</v>
      </c>
      <c r="R36" s="65">
        <f>VLOOKUP($A36,'Return Data'!$B$7:$R$2700,12,0)</f>
        <v>4.3075000000000001</v>
      </c>
      <c r="S36" s="66">
        <f t="shared" si="11"/>
        <v>26</v>
      </c>
      <c r="T36" s="65">
        <f>VLOOKUP($A36,'Return Data'!$B$7:$R$2700,13,0)</f>
        <v>4.5994999999999999</v>
      </c>
      <c r="U36" s="66">
        <f t="shared" si="14"/>
        <v>24</v>
      </c>
      <c r="V36" s="65"/>
      <c r="W36" s="66"/>
      <c r="X36" s="65"/>
      <c r="Y36" s="66"/>
      <c r="Z36" s="65">
        <f>VLOOKUP($A36,'Return Data'!$B$7:$R$2700,16,0)</f>
        <v>5.3334999999999999</v>
      </c>
      <c r="AA36" s="67">
        <f t="shared" si="9"/>
        <v>26</v>
      </c>
    </row>
    <row r="37" spans="1:27" x14ac:dyDescent="0.3">
      <c r="A37" s="69"/>
      <c r="B37" s="70"/>
      <c r="C37" s="70"/>
      <c r="D37" s="71"/>
      <c r="E37" s="70"/>
      <c r="F37" s="71"/>
      <c r="G37" s="70"/>
      <c r="H37" s="71"/>
      <c r="I37" s="70"/>
      <c r="J37" s="71"/>
      <c r="K37" s="70"/>
      <c r="L37" s="71"/>
      <c r="M37" s="70"/>
      <c r="N37" s="71"/>
      <c r="O37" s="70"/>
      <c r="P37" s="71"/>
      <c r="Q37" s="70"/>
      <c r="R37" s="71"/>
      <c r="S37" s="70"/>
      <c r="T37" s="71"/>
      <c r="U37" s="70"/>
      <c r="V37" s="71"/>
      <c r="W37" s="70"/>
      <c r="X37" s="71"/>
      <c r="Y37" s="70"/>
      <c r="Z37" s="71"/>
      <c r="AA37" s="72"/>
    </row>
    <row r="38" spans="1:27" x14ac:dyDescent="0.3">
      <c r="A38" s="73" t="s">
        <v>27</v>
      </c>
      <c r="B38" s="74"/>
      <c r="C38" s="74"/>
      <c r="D38" s="75">
        <f>AVERAGE(D8:D36)</f>
        <v>6.8193310344827571</v>
      </c>
      <c r="E38" s="74"/>
      <c r="F38" s="75">
        <f>AVERAGE(F8:F36)</f>
        <v>5.2131827586206896</v>
      </c>
      <c r="G38" s="74"/>
      <c r="H38" s="75">
        <f>AVERAGE(H8:H36)</f>
        <v>-28.322603448275864</v>
      </c>
      <c r="I38" s="74"/>
      <c r="J38" s="75">
        <f>AVERAGE(J8:J36)</f>
        <v>-11.162875862068967</v>
      </c>
      <c r="K38" s="74"/>
      <c r="L38" s="75">
        <f>AVERAGE(L8:L36)</f>
        <v>-2.884855172413793</v>
      </c>
      <c r="M38" s="74"/>
      <c r="N38" s="75">
        <f>AVERAGE(N8:N36)</f>
        <v>1.6233965517241369</v>
      </c>
      <c r="O38" s="74"/>
      <c r="P38" s="75">
        <f>AVERAGE(P8:P36)</f>
        <v>4.7448862068965525</v>
      </c>
      <c r="Q38" s="74"/>
      <c r="R38" s="75">
        <f>AVERAGE(R8:R36)</f>
        <v>4.7636107142857158</v>
      </c>
      <c r="S38" s="74"/>
      <c r="T38" s="75">
        <f>AVERAGE(T8:T36)</f>
        <v>6.1095399999999991</v>
      </c>
      <c r="U38" s="74"/>
      <c r="V38" s="75">
        <f>AVERAGE(V8:V36)</f>
        <v>6.9164050000000001</v>
      </c>
      <c r="W38" s="74"/>
      <c r="X38" s="75">
        <f>AVERAGE(X8:X36)</f>
        <v>6.6811500000000006</v>
      </c>
      <c r="Y38" s="74"/>
      <c r="Z38" s="75">
        <f>AVERAGE(Z8:Z36)</f>
        <v>6.012737931034482</v>
      </c>
      <c r="AA38" s="76"/>
    </row>
    <row r="39" spans="1:27" x14ac:dyDescent="0.3">
      <c r="A39" s="73" t="s">
        <v>28</v>
      </c>
      <c r="B39" s="74"/>
      <c r="C39" s="74"/>
      <c r="D39" s="75">
        <f>MIN(D8:D36)</f>
        <v>0</v>
      </c>
      <c r="E39" s="74"/>
      <c r="F39" s="75">
        <f>MIN(F8:F36)</f>
        <v>0</v>
      </c>
      <c r="G39" s="74"/>
      <c r="H39" s="75">
        <f>MIN(H8:H36)</f>
        <v>-1002.3518</v>
      </c>
      <c r="I39" s="74"/>
      <c r="J39" s="75">
        <f>MIN(J8:J36)</f>
        <v>-501.17590000000001</v>
      </c>
      <c r="K39" s="74"/>
      <c r="L39" s="75">
        <f>MIN(L8:L36)</f>
        <v>-233.88210000000001</v>
      </c>
      <c r="M39" s="74"/>
      <c r="N39" s="75">
        <f>MIN(N8:N36)</f>
        <v>-76.265900000000002</v>
      </c>
      <c r="O39" s="74"/>
      <c r="P39" s="75">
        <f>MIN(P8:P36)</f>
        <v>-38.132899999999999</v>
      </c>
      <c r="Q39" s="74"/>
      <c r="R39" s="75">
        <f>MIN(R8:R36)</f>
        <v>-25.607500000000002</v>
      </c>
      <c r="S39" s="74"/>
      <c r="T39" s="75">
        <f>MIN(T8:T36)</f>
        <v>4.5285000000000002</v>
      </c>
      <c r="U39" s="74"/>
      <c r="V39" s="75">
        <f>MIN(V8:V36)</f>
        <v>1.4681999999999999</v>
      </c>
      <c r="W39" s="74"/>
      <c r="X39" s="75">
        <f>MIN(X8:X36)</f>
        <v>0.87749999999999995</v>
      </c>
      <c r="Y39" s="74"/>
      <c r="Z39" s="75">
        <f>MIN(Z8:Z36)</f>
        <v>-37.241300000000003</v>
      </c>
      <c r="AA39" s="76"/>
    </row>
    <row r="40" spans="1:27" ht="15" thickBot="1" x14ac:dyDescent="0.35">
      <c r="A40" s="77" t="s">
        <v>29</v>
      </c>
      <c r="B40" s="78"/>
      <c r="C40" s="78"/>
      <c r="D40" s="79">
        <f>MAX(D8:D36)</f>
        <v>20.398199999999999</v>
      </c>
      <c r="E40" s="78"/>
      <c r="F40" s="79">
        <f>MAX(F8:F36)</f>
        <v>10.387600000000001</v>
      </c>
      <c r="G40" s="78"/>
      <c r="H40" s="79">
        <f>MAX(H8:H36)</f>
        <v>12.4808</v>
      </c>
      <c r="I40" s="78"/>
      <c r="J40" s="79">
        <f>MAX(J8:J36)</f>
        <v>11.2357</v>
      </c>
      <c r="K40" s="78"/>
      <c r="L40" s="79">
        <f>MAX(L8:L36)</f>
        <v>9.1212</v>
      </c>
      <c r="M40" s="78"/>
      <c r="N40" s="79">
        <f>MAX(N8:N36)</f>
        <v>8.6610999999999994</v>
      </c>
      <c r="O40" s="78"/>
      <c r="P40" s="79">
        <f>MAX(P8:P36)</f>
        <v>9.0408000000000008</v>
      </c>
      <c r="Q40" s="78"/>
      <c r="R40" s="79">
        <f>MAX(R8:R36)</f>
        <v>7.7089999999999996</v>
      </c>
      <c r="S40" s="78"/>
      <c r="T40" s="79">
        <f>MAX(T8:T36)</f>
        <v>7.8978999999999999</v>
      </c>
      <c r="U40" s="78"/>
      <c r="V40" s="79">
        <f>MAX(V8:V36)</f>
        <v>10.5771</v>
      </c>
      <c r="W40" s="78"/>
      <c r="X40" s="79">
        <f>MAX(X8:X36)</f>
        <v>9.4314</v>
      </c>
      <c r="Y40" s="78"/>
      <c r="Z40" s="79">
        <f>MAX(Z8:Z36)</f>
        <v>9.2228999999999992</v>
      </c>
      <c r="AA40" s="80"/>
    </row>
    <row r="41" spans="1:27" x14ac:dyDescent="0.3">
      <c r="A41" s="112" t="s">
        <v>434</v>
      </c>
    </row>
    <row r="42" spans="1:27" x14ac:dyDescent="0.3">
      <c r="A42" s="14" t="s">
        <v>340</v>
      </c>
    </row>
  </sheetData>
  <sheetProtection algorithmName="SHA-512" hashValue="/cvYnIjhBJLHV/cq2mU1P+9ETAvNJsILNs3Te+rKB0pLF2u4E8CZKwOddmoq1GxrzZYvsQJCO2PA5xxYIGgxEw==" saltValue="Cjdq/oU/4/znwVT/rJO9sQ=="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817CF145-E563-4F08-8D98-9208F140BF2E}"/>
  </hyperlinks>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3A7CD4-A753-4E9E-A23A-0236D1931AEA}">
  <sheetPr codeName="Sheet64"/>
  <dimension ref="A1:AA4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60.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48" t="s">
        <v>347</v>
      </c>
    </row>
    <row r="3" spans="1:27" ht="15" customHeight="1" thickBot="1" x14ac:dyDescent="0.35">
      <c r="A3" s="149"/>
    </row>
    <row r="4" spans="1:27" ht="15" thickBot="1" x14ac:dyDescent="0.35"/>
    <row r="5" spans="1:27" s="4" customFormat="1" x14ac:dyDescent="0.3">
      <c r="A5" s="29" t="s">
        <v>1676</v>
      </c>
      <c r="B5" s="146" t="s">
        <v>8</v>
      </c>
      <c r="C5" s="146" t="s">
        <v>9</v>
      </c>
      <c r="D5" s="152" t="s">
        <v>115</v>
      </c>
      <c r="E5" s="152"/>
      <c r="F5" s="152" t="s">
        <v>116</v>
      </c>
      <c r="G5" s="152"/>
      <c r="H5" s="152" t="s">
        <v>117</v>
      </c>
      <c r="I5" s="152"/>
      <c r="J5" s="152" t="s">
        <v>47</v>
      </c>
      <c r="K5" s="152"/>
      <c r="L5" s="152" t="s">
        <v>48</v>
      </c>
      <c r="M5" s="152"/>
      <c r="N5" s="152" t="s">
        <v>1</v>
      </c>
      <c r="O5" s="152"/>
      <c r="P5" s="152" t="s">
        <v>2</v>
      </c>
      <c r="Q5" s="152"/>
      <c r="R5" s="152" t="s">
        <v>3</v>
      </c>
      <c r="S5" s="152"/>
      <c r="T5" s="152" t="s">
        <v>4</v>
      </c>
      <c r="U5" s="152"/>
      <c r="V5" s="152" t="s">
        <v>382</v>
      </c>
      <c r="W5" s="152"/>
      <c r="X5" s="152" t="s">
        <v>5</v>
      </c>
      <c r="Y5" s="152"/>
      <c r="Z5" s="152" t="s">
        <v>46</v>
      </c>
      <c r="AA5" s="155"/>
    </row>
    <row r="6" spans="1:27" s="4" customFormat="1" x14ac:dyDescent="0.3">
      <c r="A6" s="17" t="s">
        <v>7</v>
      </c>
      <c r="B6" s="147"/>
      <c r="C6" s="147"/>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1587</v>
      </c>
      <c r="B8" s="64">
        <f>VLOOKUP($A8,'Return Data'!$B$7:$R$2700,3,0)</f>
        <v>44118</v>
      </c>
      <c r="C8" s="65">
        <f>VLOOKUP($A8,'Return Data'!$B$7:$R$2700,4,0)</f>
        <v>414.99599999999998</v>
      </c>
      <c r="D8" s="65">
        <f>VLOOKUP($A8,'Return Data'!$B$7:$R$2700,5,0)</f>
        <v>6.7031999999999998</v>
      </c>
      <c r="E8" s="66">
        <f t="shared" ref="E8:E36" si="0">RANK(D8,D$8:D$36,0)</f>
        <v>9</v>
      </c>
      <c r="F8" s="65">
        <f>VLOOKUP($A8,'Return Data'!$B$7:$R$2700,6,0)</f>
        <v>5.6527000000000003</v>
      </c>
      <c r="G8" s="66">
        <f t="shared" ref="G8:G36" si="1">RANK(F8,F$8:F$36,0)</f>
        <v>7</v>
      </c>
      <c r="H8" s="65">
        <f>VLOOKUP($A8,'Return Data'!$B$7:$R$2700,7,0)</f>
        <v>8.5541999999999998</v>
      </c>
      <c r="I8" s="66">
        <f t="shared" ref="I8:I36" si="2">RANK(H8,H$8:H$36,0)</f>
        <v>4</v>
      </c>
      <c r="J8" s="65">
        <f>VLOOKUP($A8,'Return Data'!$B$7:$R$2700,8,0)</f>
        <v>8.4671000000000003</v>
      </c>
      <c r="K8" s="66">
        <f t="shared" ref="K8:K36" si="3">RANK(J8,J$8:J$36,0)</f>
        <v>4</v>
      </c>
      <c r="L8" s="65">
        <f>VLOOKUP($A8,'Return Data'!$B$7:$R$2700,9,0)</f>
        <v>6.8853</v>
      </c>
      <c r="M8" s="66">
        <f t="shared" ref="M8:M36" si="4">RANK(L8,L$8:L$36,0)</f>
        <v>3</v>
      </c>
      <c r="N8" s="65">
        <f>VLOOKUP($A8,'Return Data'!$B$7:$R$2700,10,0)</f>
        <v>5.6448</v>
      </c>
      <c r="O8" s="66">
        <f t="shared" ref="O8:O36" si="5">RANK(N8,N$8:N$36,0)</f>
        <v>3</v>
      </c>
      <c r="P8" s="65">
        <f>VLOOKUP($A8,'Return Data'!$B$7:$R$2700,11,0)</f>
        <v>8.8033000000000001</v>
      </c>
      <c r="Q8" s="66">
        <f t="shared" ref="Q8:Q36" si="6">RANK(P8,P$8:P$36,0)</f>
        <v>2</v>
      </c>
      <c r="R8" s="65">
        <f>VLOOKUP($A8,'Return Data'!$B$7:$R$2700,12,0)</f>
        <v>7.5693000000000001</v>
      </c>
      <c r="S8" s="66">
        <f t="shared" ref="S8:S16" si="7">RANK(R8,R$8:R$36,0)</f>
        <v>1</v>
      </c>
      <c r="T8" s="65">
        <f>VLOOKUP($A8,'Return Data'!$B$7:$R$2700,13,0)</f>
        <v>7.4291999999999998</v>
      </c>
      <c r="U8" s="66">
        <f t="shared" ref="U8:U16" si="8">RANK(T8,T$8:T$36,0)</f>
        <v>1</v>
      </c>
      <c r="V8" s="65">
        <f>VLOOKUP($A8,'Return Data'!$B$7:$R$2700,17,0)</f>
        <v>8.2429000000000006</v>
      </c>
      <c r="W8" s="66">
        <f>RANK(V8,V$8:V$36,0)</f>
        <v>2</v>
      </c>
      <c r="X8" s="65">
        <f>VLOOKUP($A8,'Return Data'!$B$7:$R$2700,14,0)</f>
        <v>7.718</v>
      </c>
      <c r="Y8" s="66">
        <f>RANK(X8,X$8:X$36,0)</f>
        <v>2</v>
      </c>
      <c r="Z8" s="65">
        <f>VLOOKUP($A8,'Return Data'!$B$7:$R$2700,16,0)</f>
        <v>7.7929000000000004</v>
      </c>
      <c r="AA8" s="67">
        <f t="shared" ref="AA8:AA36" si="9">RANK(Z8,Z$8:Z$36,0)</f>
        <v>6</v>
      </c>
    </row>
    <row r="9" spans="1:27" x14ac:dyDescent="0.3">
      <c r="A9" s="63" t="s">
        <v>1589</v>
      </c>
      <c r="B9" s="64">
        <f>VLOOKUP($A9,'Return Data'!$B$7:$R$2700,3,0)</f>
        <v>44118</v>
      </c>
      <c r="C9" s="65">
        <f>VLOOKUP($A9,'Return Data'!$B$7:$R$2700,4,0)</f>
        <v>11.5114</v>
      </c>
      <c r="D9" s="65">
        <f>VLOOKUP($A9,'Return Data'!$B$7:$R$2700,5,0)</f>
        <v>5.3910999999999998</v>
      </c>
      <c r="E9" s="66">
        <f t="shared" si="0"/>
        <v>18</v>
      </c>
      <c r="F9" s="65">
        <f>VLOOKUP($A9,'Return Data'!$B$7:$R$2700,6,0)</f>
        <v>4.8863000000000003</v>
      </c>
      <c r="G9" s="66">
        <f t="shared" si="1"/>
        <v>9</v>
      </c>
      <c r="H9" s="65">
        <f>VLOOKUP($A9,'Return Data'!$B$7:$R$2700,7,0)</f>
        <v>6.1676000000000002</v>
      </c>
      <c r="I9" s="66">
        <f t="shared" si="2"/>
        <v>9</v>
      </c>
      <c r="J9" s="65">
        <f>VLOOKUP($A9,'Return Data'!$B$7:$R$2700,8,0)</f>
        <v>5.9019000000000004</v>
      </c>
      <c r="K9" s="66">
        <f t="shared" si="3"/>
        <v>14</v>
      </c>
      <c r="L9" s="65">
        <f>VLOOKUP($A9,'Return Data'!$B$7:$R$2700,9,0)</f>
        <v>5.3822999999999999</v>
      </c>
      <c r="M9" s="66">
        <f t="shared" si="4"/>
        <v>8</v>
      </c>
      <c r="N9" s="65">
        <f>VLOOKUP($A9,'Return Data'!$B$7:$R$2700,10,0)</f>
        <v>4.2603</v>
      </c>
      <c r="O9" s="66">
        <f t="shared" si="5"/>
        <v>8</v>
      </c>
      <c r="P9" s="65">
        <f>VLOOKUP($A9,'Return Data'!$B$7:$R$2700,11,0)</f>
        <v>5.6464999999999996</v>
      </c>
      <c r="Q9" s="66">
        <f t="shared" si="6"/>
        <v>14</v>
      </c>
      <c r="R9" s="65">
        <f>VLOOKUP($A9,'Return Data'!$B$7:$R$2700,12,0)</f>
        <v>5.5221999999999998</v>
      </c>
      <c r="S9" s="66">
        <f t="shared" si="7"/>
        <v>12</v>
      </c>
      <c r="T9" s="65">
        <f>VLOOKUP($A9,'Return Data'!$B$7:$R$2700,13,0)</f>
        <v>5.7545000000000002</v>
      </c>
      <c r="U9" s="66">
        <f t="shared" si="8"/>
        <v>10</v>
      </c>
      <c r="V9" s="65"/>
      <c r="W9" s="66"/>
      <c r="X9" s="65"/>
      <c r="Y9" s="66"/>
      <c r="Z9" s="65">
        <f>VLOOKUP($A9,'Return Data'!$B$7:$R$2700,16,0)</f>
        <v>6.9462999999999999</v>
      </c>
      <c r="AA9" s="67">
        <f t="shared" si="9"/>
        <v>18</v>
      </c>
    </row>
    <row r="10" spans="1:27" x14ac:dyDescent="0.3">
      <c r="A10" s="63" t="s">
        <v>1590</v>
      </c>
      <c r="B10" s="64">
        <f>VLOOKUP($A10,'Return Data'!$B$7:$R$2700,3,0)</f>
        <v>44118</v>
      </c>
      <c r="C10" s="65">
        <f>VLOOKUP($A10,'Return Data'!$B$7:$R$2700,4,0)</f>
        <v>1176.6277</v>
      </c>
      <c r="D10" s="65">
        <f>VLOOKUP($A10,'Return Data'!$B$7:$R$2700,5,0)</f>
        <v>1.4611000000000001</v>
      </c>
      <c r="E10" s="66">
        <f t="shared" si="0"/>
        <v>27</v>
      </c>
      <c r="F10" s="65">
        <f>VLOOKUP($A10,'Return Data'!$B$7:$R$2700,6,0)</f>
        <v>4.3120000000000003</v>
      </c>
      <c r="G10" s="66">
        <f t="shared" si="1"/>
        <v>16</v>
      </c>
      <c r="H10" s="65">
        <f>VLOOKUP($A10,'Return Data'!$B$7:$R$2700,7,0)</f>
        <v>6.1596000000000002</v>
      </c>
      <c r="I10" s="66">
        <f t="shared" si="2"/>
        <v>10</v>
      </c>
      <c r="J10" s="65">
        <f>VLOOKUP($A10,'Return Data'!$B$7:$R$2700,8,0)</f>
        <v>6.0663</v>
      </c>
      <c r="K10" s="66">
        <f t="shared" si="3"/>
        <v>12</v>
      </c>
      <c r="L10" s="65">
        <f>VLOOKUP($A10,'Return Data'!$B$7:$R$2700,9,0)</f>
        <v>5.4082999999999997</v>
      </c>
      <c r="M10" s="66">
        <f t="shared" si="4"/>
        <v>6</v>
      </c>
      <c r="N10" s="65">
        <f>VLOOKUP($A10,'Return Data'!$B$7:$R$2700,10,0)</f>
        <v>3.8576999999999999</v>
      </c>
      <c r="O10" s="66">
        <f t="shared" si="5"/>
        <v>14</v>
      </c>
      <c r="P10" s="65">
        <f>VLOOKUP($A10,'Return Data'!$B$7:$R$2700,11,0)</f>
        <v>5.5087999999999999</v>
      </c>
      <c r="Q10" s="66">
        <f t="shared" si="6"/>
        <v>15</v>
      </c>
      <c r="R10" s="65">
        <f>VLOOKUP($A10,'Return Data'!$B$7:$R$2700,12,0)</f>
        <v>5.4570999999999996</v>
      </c>
      <c r="S10" s="66">
        <f t="shared" si="7"/>
        <v>13</v>
      </c>
      <c r="T10" s="65">
        <f>VLOOKUP($A10,'Return Data'!$B$7:$R$2700,13,0)</f>
        <v>5.5987999999999998</v>
      </c>
      <c r="U10" s="66">
        <f t="shared" si="8"/>
        <v>13</v>
      </c>
      <c r="V10" s="65">
        <f>VLOOKUP($A10,'Return Data'!$B$7:$R$2700,17,0)</f>
        <v>6.8375000000000004</v>
      </c>
      <c r="W10" s="66">
        <f t="shared" ref="W10:W15" si="10">RANK(V10,V$8:V$36,0)</f>
        <v>11</v>
      </c>
      <c r="X10" s="65"/>
      <c r="Y10" s="66"/>
      <c r="Z10" s="65">
        <f>VLOOKUP($A10,'Return Data'!$B$7:$R$2700,16,0)</f>
        <v>7.0959000000000003</v>
      </c>
      <c r="AA10" s="67">
        <f t="shared" si="9"/>
        <v>16</v>
      </c>
    </row>
    <row r="11" spans="1:27" x14ac:dyDescent="0.3">
      <c r="A11" s="63" t="s">
        <v>1593</v>
      </c>
      <c r="B11" s="64">
        <f>VLOOKUP($A11,'Return Data'!$B$7:$R$2700,3,0)</f>
        <v>44118</v>
      </c>
      <c r="C11" s="65">
        <f>VLOOKUP($A11,'Return Data'!$B$7:$R$2700,4,0)</f>
        <v>2486.0477999999998</v>
      </c>
      <c r="D11" s="65">
        <f>VLOOKUP($A11,'Return Data'!$B$7:$R$2700,5,0)</f>
        <v>6.4626999999999999</v>
      </c>
      <c r="E11" s="66">
        <f t="shared" si="0"/>
        <v>11</v>
      </c>
      <c r="F11" s="65">
        <f>VLOOKUP($A11,'Return Data'!$B$7:$R$2700,6,0)</f>
        <v>4.5777999999999999</v>
      </c>
      <c r="G11" s="66">
        <f t="shared" si="1"/>
        <v>11</v>
      </c>
      <c r="H11" s="65">
        <f>VLOOKUP($A11,'Return Data'!$B$7:$R$2700,7,0)</f>
        <v>5.6712999999999996</v>
      </c>
      <c r="I11" s="66">
        <f t="shared" si="2"/>
        <v>15</v>
      </c>
      <c r="J11" s="65">
        <f>VLOOKUP($A11,'Return Data'!$B$7:$R$2700,8,0)</f>
        <v>5.2934999999999999</v>
      </c>
      <c r="K11" s="66">
        <f t="shared" si="3"/>
        <v>18</v>
      </c>
      <c r="L11" s="65">
        <f>VLOOKUP($A11,'Return Data'!$B$7:$R$2700,9,0)</f>
        <v>4.5284000000000004</v>
      </c>
      <c r="M11" s="66">
        <f t="shared" si="4"/>
        <v>16</v>
      </c>
      <c r="N11" s="65">
        <f>VLOOKUP($A11,'Return Data'!$B$7:$R$2700,10,0)</f>
        <v>3.7273000000000001</v>
      </c>
      <c r="O11" s="66">
        <f t="shared" si="5"/>
        <v>15</v>
      </c>
      <c r="P11" s="65">
        <f>VLOOKUP($A11,'Return Data'!$B$7:$R$2700,11,0)</f>
        <v>5.4440999999999997</v>
      </c>
      <c r="Q11" s="66">
        <f t="shared" si="6"/>
        <v>16</v>
      </c>
      <c r="R11" s="65">
        <f>VLOOKUP($A11,'Return Data'!$B$7:$R$2700,12,0)</f>
        <v>5.3398000000000003</v>
      </c>
      <c r="S11" s="66">
        <f t="shared" si="7"/>
        <v>15</v>
      </c>
      <c r="T11" s="65">
        <f>VLOOKUP($A11,'Return Data'!$B$7:$R$2700,13,0)</f>
        <v>5.4942000000000002</v>
      </c>
      <c r="U11" s="66">
        <f t="shared" si="8"/>
        <v>14</v>
      </c>
      <c r="V11" s="65">
        <f>VLOOKUP($A11,'Return Data'!$B$7:$R$2700,17,0)</f>
        <v>6.8079000000000001</v>
      </c>
      <c r="W11" s="66">
        <f t="shared" si="10"/>
        <v>12</v>
      </c>
      <c r="X11" s="65">
        <f>VLOOKUP($A11,'Return Data'!$B$7:$R$2700,14,0)</f>
        <v>6.8986999999999998</v>
      </c>
      <c r="Y11" s="66">
        <f>RANK(X11,X$8:X$36,0)</f>
        <v>8</v>
      </c>
      <c r="Z11" s="65">
        <f>VLOOKUP($A11,'Return Data'!$B$7:$R$2700,16,0)</f>
        <v>7.7144000000000004</v>
      </c>
      <c r="AA11" s="67">
        <f t="shared" si="9"/>
        <v>8</v>
      </c>
    </row>
    <row r="12" spans="1:27" x14ac:dyDescent="0.3">
      <c r="A12" s="63" t="s">
        <v>1595</v>
      </c>
      <c r="B12" s="64">
        <f>VLOOKUP($A12,'Return Data'!$B$7:$R$2700,3,0)</f>
        <v>44118</v>
      </c>
      <c r="C12" s="65">
        <f>VLOOKUP($A12,'Return Data'!$B$7:$R$2700,4,0)</f>
        <v>3010.0241999999998</v>
      </c>
      <c r="D12" s="65">
        <f>VLOOKUP($A12,'Return Data'!$B$7:$R$2700,5,0)</f>
        <v>4.1767000000000003</v>
      </c>
      <c r="E12" s="66">
        <f t="shared" si="0"/>
        <v>22</v>
      </c>
      <c r="F12" s="65">
        <f>VLOOKUP($A12,'Return Data'!$B$7:$R$2700,6,0)</f>
        <v>3.5670999999999999</v>
      </c>
      <c r="G12" s="66">
        <f t="shared" si="1"/>
        <v>24</v>
      </c>
      <c r="H12" s="65">
        <f>VLOOKUP($A12,'Return Data'!$B$7:$R$2700,7,0)</f>
        <v>4.3532999999999999</v>
      </c>
      <c r="I12" s="66">
        <f t="shared" si="2"/>
        <v>24</v>
      </c>
      <c r="J12" s="65">
        <f>VLOOKUP($A12,'Return Data'!$B$7:$R$2700,8,0)</f>
        <v>3.9268000000000001</v>
      </c>
      <c r="K12" s="66">
        <f t="shared" si="3"/>
        <v>26</v>
      </c>
      <c r="L12" s="65">
        <f>VLOOKUP($A12,'Return Data'!$B$7:$R$2700,9,0)</f>
        <v>3.4893999999999998</v>
      </c>
      <c r="M12" s="66">
        <f t="shared" si="4"/>
        <v>25</v>
      </c>
      <c r="N12" s="65">
        <f>VLOOKUP($A12,'Return Data'!$B$7:$R$2700,10,0)</f>
        <v>2.8399000000000001</v>
      </c>
      <c r="O12" s="66">
        <f t="shared" si="5"/>
        <v>26</v>
      </c>
      <c r="P12" s="65">
        <f>VLOOKUP($A12,'Return Data'!$B$7:$R$2700,11,0)</f>
        <v>4.9617000000000004</v>
      </c>
      <c r="Q12" s="66">
        <f t="shared" si="6"/>
        <v>22</v>
      </c>
      <c r="R12" s="65">
        <f>VLOOKUP($A12,'Return Data'!$B$7:$R$2700,12,0)</f>
        <v>4.9104999999999999</v>
      </c>
      <c r="S12" s="66">
        <f t="shared" si="7"/>
        <v>20</v>
      </c>
      <c r="T12" s="65">
        <f>VLOOKUP($A12,'Return Data'!$B$7:$R$2700,13,0)</f>
        <v>5.0868000000000002</v>
      </c>
      <c r="U12" s="66">
        <f t="shared" si="8"/>
        <v>19</v>
      </c>
      <c r="V12" s="65">
        <f>VLOOKUP($A12,'Return Data'!$B$7:$R$2700,17,0)</f>
        <v>6.0038999999999998</v>
      </c>
      <c r="W12" s="66">
        <f t="shared" si="10"/>
        <v>14</v>
      </c>
      <c r="X12" s="65">
        <f>VLOOKUP($A12,'Return Data'!$B$7:$R$2700,14,0)</f>
        <v>5.9192999999999998</v>
      </c>
      <c r="Y12" s="66">
        <f>RANK(X12,X$8:X$36,0)</f>
        <v>12</v>
      </c>
      <c r="Z12" s="65">
        <f>VLOOKUP($A12,'Return Data'!$B$7:$R$2700,16,0)</f>
        <v>7.4912000000000001</v>
      </c>
      <c r="AA12" s="67">
        <f t="shared" si="9"/>
        <v>12</v>
      </c>
    </row>
    <row r="13" spans="1:27" x14ac:dyDescent="0.3">
      <c r="A13" s="63" t="s">
        <v>1597</v>
      </c>
      <c r="B13" s="64">
        <f>VLOOKUP($A13,'Return Data'!$B$7:$R$2700,3,0)</f>
        <v>44118</v>
      </c>
      <c r="C13" s="65">
        <f>VLOOKUP($A13,'Return Data'!$B$7:$R$2700,4,0)</f>
        <v>2669.9047</v>
      </c>
      <c r="D13" s="65">
        <f>VLOOKUP($A13,'Return Data'!$B$7:$R$2700,5,0)</f>
        <v>5.2545000000000002</v>
      </c>
      <c r="E13" s="66">
        <f t="shared" si="0"/>
        <v>19</v>
      </c>
      <c r="F13" s="65">
        <f>VLOOKUP($A13,'Return Data'!$B$7:$R$2700,6,0)</f>
        <v>3.7280000000000002</v>
      </c>
      <c r="G13" s="66">
        <f t="shared" si="1"/>
        <v>23</v>
      </c>
      <c r="H13" s="65">
        <f>VLOOKUP($A13,'Return Data'!$B$7:$R$2700,7,0)</f>
        <v>5.1062000000000003</v>
      </c>
      <c r="I13" s="66">
        <f t="shared" si="2"/>
        <v>18</v>
      </c>
      <c r="J13" s="65">
        <f>VLOOKUP($A13,'Return Data'!$B$7:$R$2700,8,0)</f>
        <v>5.5343</v>
      </c>
      <c r="K13" s="66">
        <f t="shared" si="3"/>
        <v>17</v>
      </c>
      <c r="L13" s="65">
        <f>VLOOKUP($A13,'Return Data'!$B$7:$R$2700,9,0)</f>
        <v>4.2351999999999999</v>
      </c>
      <c r="M13" s="66">
        <f t="shared" si="4"/>
        <v>20</v>
      </c>
      <c r="N13" s="65">
        <f>VLOOKUP($A13,'Return Data'!$B$7:$R$2700,10,0)</f>
        <v>3.3222</v>
      </c>
      <c r="O13" s="66">
        <f t="shared" si="5"/>
        <v>20</v>
      </c>
      <c r="P13" s="65">
        <f>VLOOKUP($A13,'Return Data'!$B$7:$R$2700,11,0)</f>
        <v>5.2411000000000003</v>
      </c>
      <c r="Q13" s="66">
        <f t="shared" si="6"/>
        <v>19</v>
      </c>
      <c r="R13" s="65">
        <f>VLOOKUP($A13,'Return Data'!$B$7:$R$2700,12,0)</f>
        <v>5.0846999999999998</v>
      </c>
      <c r="S13" s="66">
        <f t="shared" si="7"/>
        <v>17</v>
      </c>
      <c r="T13" s="65">
        <f>VLOOKUP($A13,'Return Data'!$B$7:$R$2700,13,0)</f>
        <v>5.2557</v>
      </c>
      <c r="U13" s="66">
        <f t="shared" si="8"/>
        <v>17</v>
      </c>
      <c r="V13" s="65">
        <f>VLOOKUP($A13,'Return Data'!$B$7:$R$2700,17,0)</f>
        <v>5.9340999999999999</v>
      </c>
      <c r="W13" s="66">
        <f t="shared" si="10"/>
        <v>15</v>
      </c>
      <c r="X13" s="65">
        <f>VLOOKUP($A13,'Return Data'!$B$7:$R$2700,14,0)</f>
        <v>5.8113000000000001</v>
      </c>
      <c r="Y13" s="66">
        <f>RANK(X13,X$8:X$36,0)</f>
        <v>13</v>
      </c>
      <c r="Z13" s="65">
        <f>VLOOKUP($A13,'Return Data'!$B$7:$R$2700,16,0)</f>
        <v>7.1520000000000001</v>
      </c>
      <c r="AA13" s="67">
        <f t="shared" si="9"/>
        <v>15</v>
      </c>
    </row>
    <row r="14" spans="1:27" x14ac:dyDescent="0.3">
      <c r="A14" s="63" t="s">
        <v>1599</v>
      </c>
      <c r="B14" s="64">
        <f>VLOOKUP($A14,'Return Data'!$B$7:$R$2700,3,0)</f>
        <v>44118</v>
      </c>
      <c r="C14" s="65">
        <f>VLOOKUP($A14,'Return Data'!$B$7:$R$2700,4,0)</f>
        <v>2176.4508000000001</v>
      </c>
      <c r="D14" s="65">
        <f>VLOOKUP($A14,'Return Data'!$B$7:$R$2700,5,0)</f>
        <v>3.0457999999999998</v>
      </c>
      <c r="E14" s="66">
        <f t="shared" si="0"/>
        <v>26</v>
      </c>
      <c r="F14" s="65">
        <f>VLOOKUP($A14,'Return Data'!$B$7:$R$2700,6,0)</f>
        <v>2.3892000000000002</v>
      </c>
      <c r="G14" s="66">
        <f t="shared" si="1"/>
        <v>28</v>
      </c>
      <c r="H14" s="65">
        <f>VLOOKUP($A14,'Return Data'!$B$7:$R$2700,7,0)</f>
        <v>3.2397</v>
      </c>
      <c r="I14" s="66">
        <f t="shared" si="2"/>
        <v>27</v>
      </c>
      <c r="J14" s="65">
        <f>VLOOKUP($A14,'Return Data'!$B$7:$R$2700,8,0)</f>
        <v>3.5598999999999998</v>
      </c>
      <c r="K14" s="66">
        <f t="shared" si="3"/>
        <v>27</v>
      </c>
      <c r="L14" s="65">
        <f>VLOOKUP($A14,'Return Data'!$B$7:$R$2700,9,0)</f>
        <v>3.1732999999999998</v>
      </c>
      <c r="M14" s="66">
        <f t="shared" si="4"/>
        <v>28</v>
      </c>
      <c r="N14" s="65">
        <f>VLOOKUP($A14,'Return Data'!$B$7:$R$2700,10,0)</f>
        <v>2.3664000000000001</v>
      </c>
      <c r="O14" s="66">
        <f t="shared" si="5"/>
        <v>27</v>
      </c>
      <c r="P14" s="65">
        <f>VLOOKUP($A14,'Return Data'!$B$7:$R$2700,11,0)</f>
        <v>4.0618999999999996</v>
      </c>
      <c r="Q14" s="66">
        <f t="shared" si="6"/>
        <v>26</v>
      </c>
      <c r="R14" s="65">
        <f>VLOOKUP($A14,'Return Data'!$B$7:$R$2700,12,0)</f>
        <v>4.2253999999999996</v>
      </c>
      <c r="S14" s="66">
        <f t="shared" si="7"/>
        <v>25</v>
      </c>
      <c r="T14" s="65">
        <f>VLOOKUP($A14,'Return Data'!$B$7:$R$2700,13,0)</f>
        <v>4.3532000000000002</v>
      </c>
      <c r="U14" s="66">
        <f t="shared" si="8"/>
        <v>24</v>
      </c>
      <c r="V14" s="65">
        <f>VLOOKUP($A14,'Return Data'!$B$7:$R$2700,17,0)</f>
        <v>5.5598999999999998</v>
      </c>
      <c r="W14" s="66">
        <f t="shared" si="10"/>
        <v>17</v>
      </c>
      <c r="X14" s="65">
        <f>VLOOKUP($A14,'Return Data'!$B$7:$R$2700,14,0)</f>
        <v>5.7685000000000004</v>
      </c>
      <c r="Y14" s="66">
        <f>RANK(X14,X$8:X$36,0)</f>
        <v>14</v>
      </c>
      <c r="Z14" s="65">
        <f>VLOOKUP($A14,'Return Data'!$B$7:$R$2700,16,0)</f>
        <v>7.57</v>
      </c>
      <c r="AA14" s="67">
        <f t="shared" si="9"/>
        <v>11</v>
      </c>
    </row>
    <row r="15" spans="1:27" x14ac:dyDescent="0.3">
      <c r="A15" s="63" t="s">
        <v>1602</v>
      </c>
      <c r="B15" s="64">
        <f>VLOOKUP($A15,'Return Data'!$B$7:$R$2700,3,0)</f>
        <v>44118</v>
      </c>
      <c r="C15" s="65">
        <f>VLOOKUP($A15,'Return Data'!$B$7:$R$2700,4,0)</f>
        <v>28.785900000000002</v>
      </c>
      <c r="D15" s="65">
        <f>VLOOKUP($A15,'Return Data'!$B$7:$R$2700,5,0)</f>
        <v>18.141200000000001</v>
      </c>
      <c r="E15" s="66">
        <f t="shared" si="0"/>
        <v>2</v>
      </c>
      <c r="F15" s="65">
        <f>VLOOKUP($A15,'Return Data'!$B$7:$R$2700,6,0)</f>
        <v>9.1155000000000008</v>
      </c>
      <c r="G15" s="66">
        <f t="shared" si="1"/>
        <v>2</v>
      </c>
      <c r="H15" s="65">
        <f>VLOOKUP($A15,'Return Data'!$B$7:$R$2700,7,0)</f>
        <v>9.9635999999999996</v>
      </c>
      <c r="I15" s="66">
        <f t="shared" si="2"/>
        <v>3</v>
      </c>
      <c r="J15" s="65">
        <f>VLOOKUP($A15,'Return Data'!$B$7:$R$2700,8,0)</f>
        <v>9.3895999999999997</v>
      </c>
      <c r="K15" s="66">
        <f t="shared" si="3"/>
        <v>2</v>
      </c>
      <c r="L15" s="65">
        <f>VLOOKUP($A15,'Return Data'!$B$7:$R$2700,9,0)</f>
        <v>7.9382999999999999</v>
      </c>
      <c r="M15" s="66">
        <f t="shared" si="4"/>
        <v>2</v>
      </c>
      <c r="N15" s="65">
        <f>VLOOKUP($A15,'Return Data'!$B$7:$R$2700,10,0)</f>
        <v>8.5706000000000007</v>
      </c>
      <c r="O15" s="66">
        <f t="shared" si="5"/>
        <v>1</v>
      </c>
      <c r="P15" s="65">
        <f>VLOOKUP($A15,'Return Data'!$B$7:$R$2700,11,0)</f>
        <v>8.9471000000000007</v>
      </c>
      <c r="Q15" s="66">
        <f t="shared" si="6"/>
        <v>1</v>
      </c>
      <c r="R15" s="65">
        <f>VLOOKUP($A15,'Return Data'!$B$7:$R$2700,12,0)</f>
        <v>2.8062999999999998</v>
      </c>
      <c r="S15" s="66">
        <f t="shared" si="7"/>
        <v>27</v>
      </c>
      <c r="T15" s="65">
        <f>VLOOKUP($A15,'Return Data'!$B$7:$R$2700,13,0)</f>
        <v>4.4241999999999999</v>
      </c>
      <c r="U15" s="66">
        <f t="shared" si="8"/>
        <v>23</v>
      </c>
      <c r="V15" s="65">
        <f>VLOOKUP($A15,'Return Data'!$B$7:$R$2700,17,0)</f>
        <v>7.2058999999999997</v>
      </c>
      <c r="W15" s="66">
        <f t="shared" si="10"/>
        <v>7</v>
      </c>
      <c r="X15" s="65">
        <f>VLOOKUP($A15,'Return Data'!$B$7:$R$2700,14,0)</f>
        <v>7.3361000000000001</v>
      </c>
      <c r="Y15" s="66">
        <f>RANK(X15,X$8:X$36,0)</f>
        <v>5</v>
      </c>
      <c r="Z15" s="65">
        <f>VLOOKUP($A15,'Return Data'!$B$7:$R$2700,16,0)</f>
        <v>8.5878999999999994</v>
      </c>
      <c r="AA15" s="67">
        <f t="shared" si="9"/>
        <v>1</v>
      </c>
    </row>
    <row r="16" spans="1:27" x14ac:dyDescent="0.3">
      <c r="A16" s="63" t="s">
        <v>1605</v>
      </c>
      <c r="B16" s="64">
        <f>VLOOKUP($A16,'Return Data'!$B$7:$R$2700,3,0)</f>
        <v>44118</v>
      </c>
      <c r="C16" s="65">
        <f>VLOOKUP($A16,'Return Data'!$B$7:$R$2700,4,0)</f>
        <v>11.6439</v>
      </c>
      <c r="D16" s="65">
        <f>VLOOKUP($A16,'Return Data'!$B$7:$R$2700,5,0)</f>
        <v>10.661099999999999</v>
      </c>
      <c r="E16" s="66">
        <f t="shared" si="0"/>
        <v>3</v>
      </c>
      <c r="F16" s="65">
        <f>VLOOKUP($A16,'Return Data'!$B$7:$R$2700,6,0)</f>
        <v>6.5259999999999998</v>
      </c>
      <c r="G16" s="66">
        <f t="shared" si="1"/>
        <v>4</v>
      </c>
      <c r="H16" s="65">
        <f>VLOOKUP($A16,'Return Data'!$B$7:$R$2700,7,0)</f>
        <v>7.8036000000000003</v>
      </c>
      <c r="I16" s="66">
        <f t="shared" si="2"/>
        <v>5</v>
      </c>
      <c r="J16" s="65">
        <f>VLOOKUP($A16,'Return Data'!$B$7:$R$2700,8,0)</f>
        <v>6.9596</v>
      </c>
      <c r="K16" s="66">
        <f t="shared" si="3"/>
        <v>5</v>
      </c>
      <c r="L16" s="65">
        <f>VLOOKUP($A16,'Return Data'!$B$7:$R$2700,9,0)</f>
        <v>5.5949</v>
      </c>
      <c r="M16" s="66">
        <f t="shared" si="4"/>
        <v>5</v>
      </c>
      <c r="N16" s="65">
        <f>VLOOKUP($A16,'Return Data'!$B$7:$R$2700,10,0)</f>
        <v>4.7445000000000004</v>
      </c>
      <c r="O16" s="66">
        <f t="shared" si="5"/>
        <v>5</v>
      </c>
      <c r="P16" s="65">
        <f>VLOOKUP($A16,'Return Data'!$B$7:$R$2700,11,0)</f>
        <v>7.6984000000000004</v>
      </c>
      <c r="Q16" s="66">
        <f t="shared" si="6"/>
        <v>3</v>
      </c>
      <c r="R16" s="65">
        <f>VLOOKUP($A16,'Return Data'!$B$7:$R$2700,12,0)</f>
        <v>7.0213000000000001</v>
      </c>
      <c r="S16" s="66">
        <f t="shared" si="7"/>
        <v>2</v>
      </c>
      <c r="T16" s="65">
        <f>VLOOKUP($A16,'Return Data'!$B$7:$R$2700,13,0)</f>
        <v>6.7465000000000002</v>
      </c>
      <c r="U16" s="66">
        <f t="shared" si="8"/>
        <v>3</v>
      </c>
      <c r="V16" s="65"/>
      <c r="W16" s="66"/>
      <c r="X16" s="65"/>
      <c r="Y16" s="66"/>
      <c r="Z16" s="65">
        <f>VLOOKUP($A16,'Return Data'!$B$7:$R$2700,16,0)</f>
        <v>7.6775000000000002</v>
      </c>
      <c r="AA16" s="67">
        <f t="shared" si="9"/>
        <v>10</v>
      </c>
    </row>
    <row r="17" spans="1:27" x14ac:dyDescent="0.3">
      <c r="A17" s="63" t="s">
        <v>1607</v>
      </c>
      <c r="B17" s="64">
        <f>VLOOKUP($A17,'Return Data'!$B$7:$R$2700,3,0)</f>
        <v>44118</v>
      </c>
      <c r="C17" s="65">
        <f>VLOOKUP($A17,'Return Data'!$B$7:$R$2700,4,0)</f>
        <v>1041.5139999999999</v>
      </c>
      <c r="D17" s="65">
        <f>VLOOKUP($A17,'Return Data'!$B$7:$R$2700,5,0)</f>
        <v>6.5580999999999996</v>
      </c>
      <c r="E17" s="66">
        <f t="shared" si="0"/>
        <v>10</v>
      </c>
      <c r="F17" s="65">
        <f>VLOOKUP($A17,'Return Data'!$B$7:$R$2700,6,0)</f>
        <v>4.1763000000000003</v>
      </c>
      <c r="G17" s="66">
        <f t="shared" si="1"/>
        <v>19</v>
      </c>
      <c r="H17" s="65">
        <f>VLOOKUP($A17,'Return Data'!$B$7:$R$2700,7,0)</f>
        <v>5.4648000000000003</v>
      </c>
      <c r="I17" s="66">
        <f t="shared" si="2"/>
        <v>16</v>
      </c>
      <c r="J17" s="65">
        <f>VLOOKUP($A17,'Return Data'!$B$7:$R$2700,8,0)</f>
        <v>6.1231999999999998</v>
      </c>
      <c r="K17" s="66">
        <f t="shared" si="3"/>
        <v>10</v>
      </c>
      <c r="L17" s="65">
        <f>VLOOKUP($A17,'Return Data'!$B$7:$R$2700,9,0)</f>
        <v>4.7922000000000002</v>
      </c>
      <c r="M17" s="66">
        <f t="shared" si="4"/>
        <v>13</v>
      </c>
      <c r="N17" s="65">
        <f>VLOOKUP($A17,'Return Data'!$B$7:$R$2700,10,0)</f>
        <v>3.9375</v>
      </c>
      <c r="O17" s="66">
        <f t="shared" si="5"/>
        <v>12</v>
      </c>
      <c r="P17" s="65">
        <f>VLOOKUP($A17,'Return Data'!$B$7:$R$2700,11,0)</f>
        <v>6.1056999999999997</v>
      </c>
      <c r="Q17" s="66">
        <f t="shared" si="6"/>
        <v>10</v>
      </c>
      <c r="R17" s="65"/>
      <c r="S17" s="66"/>
      <c r="T17" s="65"/>
      <c r="U17" s="66"/>
      <c r="V17" s="65"/>
      <c r="W17" s="66"/>
      <c r="X17" s="65"/>
      <c r="Y17" s="66"/>
      <c r="Z17" s="65">
        <f>VLOOKUP($A17,'Return Data'!$B$7:$R$2700,16,0)</f>
        <v>5.8503999999999996</v>
      </c>
      <c r="AA17" s="67">
        <f t="shared" si="9"/>
        <v>23</v>
      </c>
    </row>
    <row r="18" spans="1:27" x14ac:dyDescent="0.3">
      <c r="A18" s="63" t="s">
        <v>1608</v>
      </c>
      <c r="B18" s="64">
        <f>VLOOKUP($A18,'Return Data'!$B$7:$R$2700,3,0)</f>
        <v>44118</v>
      </c>
      <c r="C18" s="65">
        <f>VLOOKUP($A18,'Return Data'!$B$7:$R$2700,4,0)</f>
        <v>21.153600000000001</v>
      </c>
      <c r="D18" s="65">
        <f>VLOOKUP($A18,'Return Data'!$B$7:$R$2700,5,0)</f>
        <v>19.681000000000001</v>
      </c>
      <c r="E18" s="66">
        <f t="shared" si="0"/>
        <v>1</v>
      </c>
      <c r="F18" s="65">
        <f>VLOOKUP($A18,'Return Data'!$B$7:$R$2700,6,0)</f>
        <v>9.8139000000000003</v>
      </c>
      <c r="G18" s="66">
        <f t="shared" si="1"/>
        <v>1</v>
      </c>
      <c r="H18" s="65">
        <f>VLOOKUP($A18,'Return Data'!$B$7:$R$2700,7,0)</f>
        <v>10.8437</v>
      </c>
      <c r="I18" s="66">
        <f t="shared" si="2"/>
        <v>2</v>
      </c>
      <c r="J18" s="65">
        <f>VLOOKUP($A18,'Return Data'!$B$7:$R$2700,8,0)</f>
        <v>9.1524000000000001</v>
      </c>
      <c r="K18" s="66">
        <f t="shared" si="3"/>
        <v>3</v>
      </c>
      <c r="L18" s="65">
        <f>VLOOKUP($A18,'Return Data'!$B$7:$R$2700,9,0)</f>
        <v>6.8423999999999996</v>
      </c>
      <c r="M18" s="66">
        <f t="shared" si="4"/>
        <v>4</v>
      </c>
      <c r="N18" s="65">
        <f>VLOOKUP($A18,'Return Data'!$B$7:$R$2700,10,0)</f>
        <v>5.9450000000000003</v>
      </c>
      <c r="O18" s="66">
        <f t="shared" si="5"/>
        <v>2</v>
      </c>
      <c r="P18" s="65">
        <f>VLOOKUP($A18,'Return Data'!$B$7:$R$2700,11,0)</f>
        <v>7.5895000000000001</v>
      </c>
      <c r="Q18" s="66">
        <f t="shared" si="6"/>
        <v>4</v>
      </c>
      <c r="R18" s="65">
        <f>VLOOKUP($A18,'Return Data'!$B$7:$R$2700,12,0)</f>
        <v>6.9541000000000004</v>
      </c>
      <c r="S18" s="66">
        <f t="shared" ref="S18:S36" si="11">RANK(R18,R$8:R$36,0)</f>
        <v>3</v>
      </c>
      <c r="T18" s="65">
        <f>VLOOKUP($A18,'Return Data'!$B$7:$R$2700,13,0)</f>
        <v>7.2450000000000001</v>
      </c>
      <c r="U18" s="66">
        <f t="shared" ref="U18:U24" si="12">RANK(T18,T$8:T$36,0)</f>
        <v>2</v>
      </c>
      <c r="V18" s="65">
        <f>VLOOKUP($A18,'Return Data'!$B$7:$R$2700,17,0)</f>
        <v>7.9672000000000001</v>
      </c>
      <c r="W18" s="66">
        <f t="shared" ref="W18:W24" si="13">RANK(V18,V$8:V$36,0)</f>
        <v>3</v>
      </c>
      <c r="X18" s="65">
        <f>VLOOKUP($A18,'Return Data'!$B$7:$R$2700,14,0)</f>
        <v>7.4516</v>
      </c>
      <c r="Y18" s="66">
        <f>RANK(X18,X$8:X$36,0)</f>
        <v>3</v>
      </c>
      <c r="Z18" s="65">
        <f>VLOOKUP($A18,'Return Data'!$B$7:$R$2700,16,0)</f>
        <v>8.2441999999999993</v>
      </c>
      <c r="AA18" s="67">
        <f t="shared" si="9"/>
        <v>3</v>
      </c>
    </row>
    <row r="19" spans="1:27" x14ac:dyDescent="0.3">
      <c r="A19" s="63" t="s">
        <v>1610</v>
      </c>
      <c r="B19" s="64">
        <f>VLOOKUP($A19,'Return Data'!$B$7:$R$2700,3,0)</f>
        <v>44118</v>
      </c>
      <c r="C19" s="65">
        <f>VLOOKUP($A19,'Return Data'!$B$7:$R$2700,4,0)</f>
        <v>2126.9897999999998</v>
      </c>
      <c r="D19" s="65">
        <f>VLOOKUP($A19,'Return Data'!$B$7:$R$2700,5,0)</f>
        <v>3.7551000000000001</v>
      </c>
      <c r="E19" s="66">
        <f t="shared" si="0"/>
        <v>24</v>
      </c>
      <c r="F19" s="65">
        <f>VLOOKUP($A19,'Return Data'!$B$7:$R$2700,6,0)</f>
        <v>4.2107999999999999</v>
      </c>
      <c r="G19" s="66">
        <f t="shared" si="1"/>
        <v>18</v>
      </c>
      <c r="H19" s="65">
        <f>VLOOKUP($A19,'Return Data'!$B$7:$R$2700,7,0)</f>
        <v>4.8273000000000001</v>
      </c>
      <c r="I19" s="66">
        <f t="shared" si="2"/>
        <v>20</v>
      </c>
      <c r="J19" s="65">
        <f>VLOOKUP($A19,'Return Data'!$B$7:$R$2700,8,0)</f>
        <v>4.6767000000000003</v>
      </c>
      <c r="K19" s="66">
        <f t="shared" si="3"/>
        <v>22</v>
      </c>
      <c r="L19" s="65">
        <f>VLOOKUP($A19,'Return Data'!$B$7:$R$2700,9,0)</f>
        <v>4.4043999999999999</v>
      </c>
      <c r="M19" s="66">
        <f t="shared" si="4"/>
        <v>17</v>
      </c>
      <c r="N19" s="65">
        <f>VLOOKUP($A19,'Return Data'!$B$7:$R$2700,10,0)</f>
        <v>4.6520999999999999</v>
      </c>
      <c r="O19" s="66">
        <f t="shared" si="5"/>
        <v>6</v>
      </c>
      <c r="P19" s="65">
        <f>VLOOKUP($A19,'Return Data'!$B$7:$R$2700,11,0)</f>
        <v>5.1746999999999996</v>
      </c>
      <c r="Q19" s="66">
        <f t="shared" si="6"/>
        <v>20</v>
      </c>
      <c r="R19" s="65">
        <f>VLOOKUP($A19,'Return Data'!$B$7:$R$2700,12,0)</f>
        <v>5.0309999999999997</v>
      </c>
      <c r="S19" s="66">
        <f t="shared" si="11"/>
        <v>18</v>
      </c>
      <c r="T19" s="65">
        <f>VLOOKUP($A19,'Return Data'!$B$7:$R$2700,13,0)</f>
        <v>5.4935999999999998</v>
      </c>
      <c r="U19" s="66">
        <f t="shared" si="12"/>
        <v>15</v>
      </c>
      <c r="V19" s="65">
        <f>VLOOKUP($A19,'Return Data'!$B$7:$R$2700,17,0)</f>
        <v>6.3806000000000003</v>
      </c>
      <c r="W19" s="66">
        <f t="shared" si="13"/>
        <v>13</v>
      </c>
      <c r="X19" s="65">
        <f>VLOOKUP($A19,'Return Data'!$B$7:$R$2700,14,0)</f>
        <v>6.2756999999999996</v>
      </c>
      <c r="Y19" s="66">
        <f>RANK(X19,X$8:X$36,0)</f>
        <v>11</v>
      </c>
      <c r="Z19" s="65">
        <f>VLOOKUP($A19,'Return Data'!$B$7:$R$2700,16,0)</f>
        <v>7.7423000000000002</v>
      </c>
      <c r="AA19" s="67">
        <f t="shared" si="9"/>
        <v>7</v>
      </c>
    </row>
    <row r="20" spans="1:27" x14ac:dyDescent="0.3">
      <c r="A20" s="63" t="s">
        <v>1613</v>
      </c>
      <c r="B20" s="64">
        <f>VLOOKUP($A20,'Return Data'!$B$7:$R$2700,3,0)</f>
        <v>44118</v>
      </c>
      <c r="C20" s="65">
        <f>VLOOKUP($A20,'Return Data'!$B$7:$R$2700,4,0)</f>
        <v>11.7461</v>
      </c>
      <c r="D20" s="65">
        <f>VLOOKUP($A20,'Return Data'!$B$7:$R$2700,5,0)</f>
        <v>5.5941999999999998</v>
      </c>
      <c r="E20" s="66">
        <f t="shared" si="0"/>
        <v>14</v>
      </c>
      <c r="F20" s="65">
        <f>VLOOKUP($A20,'Return Data'!$B$7:$R$2700,6,0)</f>
        <v>4.4774000000000003</v>
      </c>
      <c r="G20" s="66">
        <f t="shared" si="1"/>
        <v>13</v>
      </c>
      <c r="H20" s="65">
        <f>VLOOKUP($A20,'Return Data'!$B$7:$R$2700,7,0)</f>
        <v>6.1333000000000002</v>
      </c>
      <c r="I20" s="66">
        <f t="shared" si="2"/>
        <v>12</v>
      </c>
      <c r="J20" s="65">
        <f>VLOOKUP($A20,'Return Data'!$B$7:$R$2700,8,0)</f>
        <v>5.9175000000000004</v>
      </c>
      <c r="K20" s="66">
        <f t="shared" si="3"/>
        <v>13</v>
      </c>
      <c r="L20" s="65">
        <f>VLOOKUP($A20,'Return Data'!$B$7:$R$2700,9,0)</f>
        <v>4.7416999999999998</v>
      </c>
      <c r="M20" s="66">
        <f t="shared" si="4"/>
        <v>15</v>
      </c>
      <c r="N20" s="65">
        <f>VLOOKUP($A20,'Return Data'!$B$7:$R$2700,10,0)</f>
        <v>3.661</v>
      </c>
      <c r="O20" s="66">
        <f t="shared" si="5"/>
        <v>16</v>
      </c>
      <c r="P20" s="65">
        <f>VLOOKUP($A20,'Return Data'!$B$7:$R$2700,11,0)</f>
        <v>6.2145000000000001</v>
      </c>
      <c r="Q20" s="66">
        <f t="shared" si="6"/>
        <v>8</v>
      </c>
      <c r="R20" s="65">
        <f>VLOOKUP($A20,'Return Data'!$B$7:$R$2700,12,0)</f>
        <v>6.1779000000000002</v>
      </c>
      <c r="S20" s="66">
        <f t="shared" si="11"/>
        <v>7</v>
      </c>
      <c r="T20" s="65">
        <f>VLOOKUP($A20,'Return Data'!$B$7:$R$2700,13,0)</f>
        <v>6.2507000000000001</v>
      </c>
      <c r="U20" s="66">
        <f t="shared" si="12"/>
        <v>6</v>
      </c>
      <c r="V20" s="65">
        <f>VLOOKUP($A20,'Return Data'!$B$7:$R$2700,17,0)</f>
        <v>7.4401999999999999</v>
      </c>
      <c r="W20" s="66">
        <f t="shared" si="13"/>
        <v>5</v>
      </c>
      <c r="X20" s="65"/>
      <c r="Y20" s="66"/>
      <c r="Z20" s="65">
        <f>VLOOKUP($A20,'Return Data'!$B$7:$R$2700,16,0)</f>
        <v>7.4358000000000004</v>
      </c>
      <c r="AA20" s="67">
        <f t="shared" si="9"/>
        <v>13</v>
      </c>
    </row>
    <row r="21" spans="1:27" x14ac:dyDescent="0.3">
      <c r="A21" s="63" t="s">
        <v>1614</v>
      </c>
      <c r="B21" s="64">
        <f>VLOOKUP($A21,'Return Data'!$B$7:$R$2700,3,0)</f>
        <v>44118</v>
      </c>
      <c r="C21" s="65">
        <f>VLOOKUP($A21,'Return Data'!$B$7:$R$2700,4,0)</f>
        <v>1995.1747</v>
      </c>
      <c r="D21" s="65">
        <f>VLOOKUP($A21,'Return Data'!$B$7:$R$2700,5,0)</f>
        <v>3.3811</v>
      </c>
      <c r="E21" s="66">
        <f t="shared" si="0"/>
        <v>25</v>
      </c>
      <c r="F21" s="65">
        <f>VLOOKUP($A21,'Return Data'!$B$7:$R$2700,6,0)</f>
        <v>2.9091999999999998</v>
      </c>
      <c r="G21" s="66">
        <f t="shared" si="1"/>
        <v>27</v>
      </c>
      <c r="H21" s="65">
        <f>VLOOKUP($A21,'Return Data'!$B$7:$R$2700,7,0)</f>
        <v>2.9535999999999998</v>
      </c>
      <c r="I21" s="66">
        <f t="shared" si="2"/>
        <v>28</v>
      </c>
      <c r="J21" s="65">
        <f>VLOOKUP($A21,'Return Data'!$B$7:$R$2700,8,0)</f>
        <v>3.9613</v>
      </c>
      <c r="K21" s="66">
        <f t="shared" si="3"/>
        <v>25</v>
      </c>
      <c r="L21" s="65">
        <f>VLOOKUP($A21,'Return Data'!$B$7:$R$2700,9,0)</f>
        <v>3.2271000000000001</v>
      </c>
      <c r="M21" s="66">
        <f t="shared" si="4"/>
        <v>27</v>
      </c>
      <c r="N21" s="65">
        <f>VLOOKUP($A21,'Return Data'!$B$7:$R$2700,10,0)</f>
        <v>3.0158999999999998</v>
      </c>
      <c r="O21" s="66">
        <f t="shared" si="5"/>
        <v>24</v>
      </c>
      <c r="P21" s="65">
        <f>VLOOKUP($A21,'Return Data'!$B$7:$R$2700,11,0)</f>
        <v>5.4067999999999996</v>
      </c>
      <c r="Q21" s="66">
        <f t="shared" si="6"/>
        <v>17</v>
      </c>
      <c r="R21" s="65">
        <f>VLOOKUP($A21,'Return Data'!$B$7:$R$2700,12,0)</f>
        <v>5.7401999999999997</v>
      </c>
      <c r="S21" s="66">
        <f t="shared" si="11"/>
        <v>10</v>
      </c>
      <c r="T21" s="65">
        <f>VLOOKUP($A21,'Return Data'!$B$7:$R$2700,13,0)</f>
        <v>5.7645999999999997</v>
      </c>
      <c r="U21" s="66">
        <f t="shared" si="12"/>
        <v>9</v>
      </c>
      <c r="V21" s="65">
        <f>VLOOKUP($A21,'Return Data'!$B$7:$R$2700,17,0)</f>
        <v>6.8897000000000004</v>
      </c>
      <c r="W21" s="66">
        <f t="shared" si="13"/>
        <v>10</v>
      </c>
      <c r="X21" s="65">
        <f>VLOOKUP($A21,'Return Data'!$B$7:$R$2700,14,0)</f>
        <v>6.7771999999999997</v>
      </c>
      <c r="Y21" s="66">
        <f>RANK(X21,X$8:X$36,0)</f>
        <v>9</v>
      </c>
      <c r="Z21" s="65">
        <f>VLOOKUP($A21,'Return Data'!$B$7:$R$2700,16,0)</f>
        <v>8.1867000000000001</v>
      </c>
      <c r="AA21" s="67">
        <f t="shared" si="9"/>
        <v>4</v>
      </c>
    </row>
    <row r="22" spans="1:27" x14ac:dyDescent="0.3">
      <c r="A22" s="63" t="s">
        <v>1616</v>
      </c>
      <c r="B22" s="64">
        <f>VLOOKUP($A22,'Return Data'!$B$7:$R$2700,3,0)</f>
        <v>44118</v>
      </c>
      <c r="C22" s="65">
        <f>VLOOKUP($A22,'Return Data'!$B$7:$R$2700,4,0)</f>
        <v>2100.6268</v>
      </c>
      <c r="D22" s="65">
        <f>VLOOKUP($A22,'Return Data'!$B$7:$R$2700,5,0)</f>
        <v>7.9842000000000004</v>
      </c>
      <c r="E22" s="66">
        <f t="shared" si="0"/>
        <v>6</v>
      </c>
      <c r="F22" s="65">
        <f>VLOOKUP($A22,'Return Data'!$B$7:$R$2700,6,0)</f>
        <v>4.4165000000000001</v>
      </c>
      <c r="G22" s="66">
        <f t="shared" si="1"/>
        <v>14</v>
      </c>
      <c r="H22" s="65">
        <f>VLOOKUP($A22,'Return Data'!$B$7:$R$2700,7,0)</f>
        <v>5.4345999999999997</v>
      </c>
      <c r="I22" s="66">
        <f t="shared" si="2"/>
        <v>17</v>
      </c>
      <c r="J22" s="65">
        <f>VLOOKUP($A22,'Return Data'!$B$7:$R$2700,8,0)</f>
        <v>5.6109</v>
      </c>
      <c r="K22" s="66">
        <f t="shared" si="3"/>
        <v>16</v>
      </c>
      <c r="L22" s="65">
        <f>VLOOKUP($A22,'Return Data'!$B$7:$R$2700,9,0)</f>
        <v>4.3297999999999996</v>
      </c>
      <c r="M22" s="66">
        <f t="shared" si="4"/>
        <v>18</v>
      </c>
      <c r="N22" s="65">
        <f>VLOOKUP($A22,'Return Data'!$B$7:$R$2700,10,0)</f>
        <v>3.2098</v>
      </c>
      <c r="O22" s="66">
        <f t="shared" si="5"/>
        <v>22</v>
      </c>
      <c r="P22" s="65">
        <f>VLOOKUP($A22,'Return Data'!$B$7:$R$2700,11,0)</f>
        <v>5.8550000000000004</v>
      </c>
      <c r="Q22" s="66">
        <f t="shared" si="6"/>
        <v>13</v>
      </c>
      <c r="R22" s="65">
        <f>VLOOKUP($A22,'Return Data'!$B$7:$R$2700,12,0)</f>
        <v>5.5457999999999998</v>
      </c>
      <c r="S22" s="66">
        <f t="shared" si="11"/>
        <v>11</v>
      </c>
      <c r="T22" s="65">
        <f>VLOOKUP($A22,'Return Data'!$B$7:$R$2700,13,0)</f>
        <v>5.6520999999999999</v>
      </c>
      <c r="U22" s="66">
        <f t="shared" si="12"/>
        <v>12</v>
      </c>
      <c r="V22" s="65">
        <f>VLOOKUP($A22,'Return Data'!$B$7:$R$2700,17,0)</f>
        <v>6.9390999999999998</v>
      </c>
      <c r="W22" s="66">
        <f t="shared" si="13"/>
        <v>9</v>
      </c>
      <c r="X22" s="65">
        <f>VLOOKUP($A22,'Return Data'!$B$7:$R$2700,14,0)</f>
        <v>6.7666000000000004</v>
      </c>
      <c r="Y22" s="66">
        <f>RANK(X22,X$8:X$36,0)</f>
        <v>10</v>
      </c>
      <c r="Z22" s="65">
        <f>VLOOKUP($A22,'Return Data'!$B$7:$R$2700,16,0)</f>
        <v>7.8703000000000003</v>
      </c>
      <c r="AA22" s="67">
        <f t="shared" si="9"/>
        <v>5</v>
      </c>
    </row>
    <row r="23" spans="1:27" x14ac:dyDescent="0.3">
      <c r="A23" s="63" t="s">
        <v>1620</v>
      </c>
      <c r="B23" s="64">
        <f>VLOOKUP($A23,'Return Data'!$B$7:$R$2700,3,0)</f>
        <v>44118</v>
      </c>
      <c r="C23" s="65">
        <f>VLOOKUP($A23,'Return Data'!$B$7:$R$2700,4,0)</f>
        <v>33.217100000000002</v>
      </c>
      <c r="D23" s="65">
        <f>VLOOKUP($A23,'Return Data'!$B$7:$R$2700,5,0)</f>
        <v>1.0989</v>
      </c>
      <c r="E23" s="66">
        <f t="shared" si="0"/>
        <v>28</v>
      </c>
      <c r="F23" s="65">
        <f>VLOOKUP($A23,'Return Data'!$B$7:$R$2700,6,0)</f>
        <v>4.3760000000000003</v>
      </c>
      <c r="G23" s="66">
        <f t="shared" si="1"/>
        <v>15</v>
      </c>
      <c r="H23" s="65">
        <f>VLOOKUP($A23,'Return Data'!$B$7:$R$2700,7,0)</f>
        <v>5.7831000000000001</v>
      </c>
      <c r="I23" s="66">
        <f t="shared" si="2"/>
        <v>14</v>
      </c>
      <c r="J23" s="65">
        <f>VLOOKUP($A23,'Return Data'!$B$7:$R$2700,8,0)</f>
        <v>6.3178999999999998</v>
      </c>
      <c r="K23" s="66">
        <f t="shared" si="3"/>
        <v>7</v>
      </c>
      <c r="L23" s="65">
        <f>VLOOKUP($A23,'Return Data'!$B$7:$R$2700,9,0)</f>
        <v>5.1717000000000004</v>
      </c>
      <c r="M23" s="66">
        <f t="shared" si="4"/>
        <v>12</v>
      </c>
      <c r="N23" s="65">
        <f>VLOOKUP($A23,'Return Data'!$B$7:$R$2700,10,0)</f>
        <v>3.9481000000000002</v>
      </c>
      <c r="O23" s="66">
        <f t="shared" si="5"/>
        <v>11</v>
      </c>
      <c r="P23" s="65">
        <f>VLOOKUP($A23,'Return Data'!$B$7:$R$2700,11,0)</f>
        <v>6.7882999999999996</v>
      </c>
      <c r="Q23" s="66">
        <f t="shared" si="6"/>
        <v>5</v>
      </c>
      <c r="R23" s="65">
        <f>VLOOKUP($A23,'Return Data'!$B$7:$R$2700,12,0)</f>
        <v>6.3342999999999998</v>
      </c>
      <c r="S23" s="66">
        <f t="shared" si="11"/>
        <v>6</v>
      </c>
      <c r="T23" s="65">
        <f>VLOOKUP($A23,'Return Data'!$B$7:$R$2700,13,0)</f>
        <v>6.3624000000000001</v>
      </c>
      <c r="U23" s="66">
        <f t="shared" si="12"/>
        <v>5</v>
      </c>
      <c r="V23" s="65">
        <f>VLOOKUP($A23,'Return Data'!$B$7:$R$2700,17,0)</f>
        <v>7.3833000000000002</v>
      </c>
      <c r="W23" s="66">
        <f t="shared" si="13"/>
        <v>6</v>
      </c>
      <c r="X23" s="65">
        <f>VLOOKUP($A23,'Return Data'!$B$7:$R$2700,14,0)</f>
        <v>7.117</v>
      </c>
      <c r="Y23" s="66">
        <f>RANK(X23,X$8:X$36,0)</f>
        <v>6</v>
      </c>
      <c r="Z23" s="65">
        <f>VLOOKUP($A23,'Return Data'!$B$7:$R$2700,16,0)</f>
        <v>7.7012999999999998</v>
      </c>
      <c r="AA23" s="67">
        <f t="shared" si="9"/>
        <v>9</v>
      </c>
    </row>
    <row r="24" spans="1:27" x14ac:dyDescent="0.3">
      <c r="A24" s="63" t="s">
        <v>1622</v>
      </c>
      <c r="B24" s="64">
        <f>VLOOKUP($A24,'Return Data'!$B$7:$R$2700,3,0)</f>
        <v>44118</v>
      </c>
      <c r="C24" s="65">
        <f>VLOOKUP($A24,'Return Data'!$B$7:$R$2700,4,0)</f>
        <v>33.7134</v>
      </c>
      <c r="D24" s="65">
        <f>VLOOKUP($A24,'Return Data'!$B$7:$R$2700,5,0)</f>
        <v>4.4394</v>
      </c>
      <c r="E24" s="66">
        <f t="shared" si="0"/>
        <v>21</v>
      </c>
      <c r="F24" s="65">
        <f>VLOOKUP($A24,'Return Data'!$B$7:$R$2700,6,0)</f>
        <v>4.2682000000000002</v>
      </c>
      <c r="G24" s="66">
        <f t="shared" si="1"/>
        <v>17</v>
      </c>
      <c r="H24" s="65">
        <f>VLOOKUP($A24,'Return Data'!$B$7:$R$2700,7,0)</f>
        <v>4.6440999999999999</v>
      </c>
      <c r="I24" s="66">
        <f t="shared" si="2"/>
        <v>21</v>
      </c>
      <c r="J24" s="65">
        <f>VLOOKUP($A24,'Return Data'!$B$7:$R$2700,8,0)</f>
        <v>5.0208000000000004</v>
      </c>
      <c r="K24" s="66">
        <f t="shared" si="3"/>
        <v>19</v>
      </c>
      <c r="L24" s="65">
        <f>VLOOKUP($A24,'Return Data'!$B$7:$R$2700,9,0)</f>
        <v>4.2370999999999999</v>
      </c>
      <c r="M24" s="66">
        <f t="shared" si="4"/>
        <v>19</v>
      </c>
      <c r="N24" s="65">
        <f>VLOOKUP($A24,'Return Data'!$B$7:$R$2700,10,0)</f>
        <v>3.3693</v>
      </c>
      <c r="O24" s="66">
        <f t="shared" si="5"/>
        <v>19</v>
      </c>
      <c r="P24" s="65">
        <f>VLOOKUP($A24,'Return Data'!$B$7:$R$2700,11,0)</f>
        <v>6.0395000000000003</v>
      </c>
      <c r="Q24" s="66">
        <f t="shared" si="6"/>
        <v>11</v>
      </c>
      <c r="R24" s="65">
        <f>VLOOKUP($A24,'Return Data'!$B$7:$R$2700,12,0)</f>
        <v>6.0585000000000004</v>
      </c>
      <c r="S24" s="66">
        <f t="shared" si="11"/>
        <v>9</v>
      </c>
      <c r="T24" s="65">
        <f>VLOOKUP($A24,'Return Data'!$B$7:$R$2700,13,0)</f>
        <v>6.0178000000000003</v>
      </c>
      <c r="U24" s="66">
        <f t="shared" si="12"/>
        <v>8</v>
      </c>
      <c r="V24" s="65">
        <f>VLOOKUP($A24,'Return Data'!$B$7:$R$2700,17,0)</f>
        <v>7.1292</v>
      </c>
      <c r="W24" s="66">
        <f t="shared" si="13"/>
        <v>8</v>
      </c>
      <c r="X24" s="65">
        <f>VLOOKUP($A24,'Return Data'!$B$7:$R$2700,14,0)</f>
        <v>6.9466000000000001</v>
      </c>
      <c r="Y24" s="66">
        <f>RANK(X24,X$8:X$36,0)</f>
        <v>7</v>
      </c>
      <c r="Z24" s="65">
        <f>VLOOKUP($A24,'Return Data'!$B$7:$R$2700,16,0)</f>
        <v>3.859</v>
      </c>
      <c r="AA24" s="67">
        <f t="shared" si="9"/>
        <v>28</v>
      </c>
    </row>
    <row r="25" spans="1:27" x14ac:dyDescent="0.3">
      <c r="A25" s="63" t="s">
        <v>1625</v>
      </c>
      <c r="B25" s="64">
        <f>VLOOKUP($A25,'Return Data'!$B$7:$R$2700,3,0)</f>
        <v>44118</v>
      </c>
      <c r="C25" s="65">
        <f>VLOOKUP($A25,'Return Data'!$B$7:$R$2700,4,0)</f>
        <v>1040.7559000000001</v>
      </c>
      <c r="D25" s="65">
        <f>VLOOKUP($A25,'Return Data'!$B$7:$R$2700,5,0)</f>
        <v>5.4367999999999999</v>
      </c>
      <c r="E25" s="66">
        <f t="shared" si="0"/>
        <v>17</v>
      </c>
      <c r="F25" s="65">
        <f>VLOOKUP($A25,'Return Data'!$B$7:$R$2700,6,0)</f>
        <v>4.0381999999999998</v>
      </c>
      <c r="G25" s="66">
        <f t="shared" si="1"/>
        <v>21</v>
      </c>
      <c r="H25" s="65">
        <f>VLOOKUP($A25,'Return Data'!$B$7:$R$2700,7,0)</f>
        <v>4.9436</v>
      </c>
      <c r="I25" s="66">
        <f t="shared" si="2"/>
        <v>19</v>
      </c>
      <c r="J25" s="65">
        <f>VLOOKUP($A25,'Return Data'!$B$7:$R$2700,8,0)</f>
        <v>4.6513999999999998</v>
      </c>
      <c r="K25" s="66">
        <f t="shared" si="3"/>
        <v>23</v>
      </c>
      <c r="L25" s="65">
        <f>VLOOKUP($A25,'Return Data'!$B$7:$R$2700,9,0)</f>
        <v>4.1313000000000004</v>
      </c>
      <c r="M25" s="66">
        <f t="shared" si="4"/>
        <v>21</v>
      </c>
      <c r="N25" s="65">
        <f>VLOOKUP($A25,'Return Data'!$B$7:$R$2700,10,0)</f>
        <v>3.5112999999999999</v>
      </c>
      <c r="O25" s="66">
        <f t="shared" si="5"/>
        <v>17</v>
      </c>
      <c r="P25" s="65">
        <f>VLOOKUP($A25,'Return Data'!$B$7:$R$2700,11,0)</f>
        <v>4.7874999999999996</v>
      </c>
      <c r="Q25" s="66">
        <f t="shared" si="6"/>
        <v>24</v>
      </c>
      <c r="R25" s="65">
        <f>VLOOKUP($A25,'Return Data'!$B$7:$R$2700,12,0)</f>
        <v>4.4550999999999998</v>
      </c>
      <c r="S25" s="66">
        <f t="shared" si="11"/>
        <v>22</v>
      </c>
      <c r="T25" s="65"/>
      <c r="U25" s="66"/>
      <c r="V25" s="65"/>
      <c r="W25" s="66"/>
      <c r="X25" s="65"/>
      <c r="Y25" s="66"/>
      <c r="Z25" s="65">
        <f>VLOOKUP($A25,'Return Data'!$B$7:$R$2700,16,0)</f>
        <v>4.6197999999999997</v>
      </c>
      <c r="AA25" s="67">
        <f t="shared" si="9"/>
        <v>26</v>
      </c>
    </row>
    <row r="26" spans="1:27" x14ac:dyDescent="0.3">
      <c r="A26" s="63" t="s">
        <v>1627</v>
      </c>
      <c r="B26" s="64">
        <f>VLOOKUP($A26,'Return Data'!$B$7:$R$2700,3,0)</f>
        <v>44118</v>
      </c>
      <c r="C26" s="65">
        <f>VLOOKUP($A26,'Return Data'!$B$7:$R$2700,4,0)</f>
        <v>1064.7734</v>
      </c>
      <c r="D26" s="65">
        <f>VLOOKUP($A26,'Return Data'!$B$7:$R$2700,5,0)</f>
        <v>7.3132999999999999</v>
      </c>
      <c r="E26" s="66">
        <f t="shared" si="0"/>
        <v>8</v>
      </c>
      <c r="F26" s="65">
        <f>VLOOKUP($A26,'Return Data'!$B$7:$R$2700,6,0)</f>
        <v>4.5449000000000002</v>
      </c>
      <c r="G26" s="66">
        <f t="shared" si="1"/>
        <v>12</v>
      </c>
      <c r="H26" s="65">
        <f>VLOOKUP($A26,'Return Data'!$B$7:$R$2700,7,0)</f>
        <v>6.1340000000000003</v>
      </c>
      <c r="I26" s="66">
        <f t="shared" si="2"/>
        <v>11</v>
      </c>
      <c r="J26" s="65">
        <f>VLOOKUP($A26,'Return Data'!$B$7:$R$2700,8,0)</f>
        <v>6.2042000000000002</v>
      </c>
      <c r="K26" s="66">
        <f t="shared" si="3"/>
        <v>9</v>
      </c>
      <c r="L26" s="65">
        <f>VLOOKUP($A26,'Return Data'!$B$7:$R$2700,9,0)</f>
        <v>5.1951999999999998</v>
      </c>
      <c r="M26" s="66">
        <f t="shared" si="4"/>
        <v>9</v>
      </c>
      <c r="N26" s="65">
        <f>VLOOKUP($A26,'Return Data'!$B$7:$R$2700,10,0)</f>
        <v>4.2039999999999997</v>
      </c>
      <c r="O26" s="66">
        <f t="shared" si="5"/>
        <v>9</v>
      </c>
      <c r="P26" s="65">
        <f>VLOOKUP($A26,'Return Data'!$B$7:$R$2700,11,0)</f>
        <v>6.4596999999999998</v>
      </c>
      <c r="Q26" s="66">
        <f t="shared" si="6"/>
        <v>7</v>
      </c>
      <c r="R26" s="65">
        <f>VLOOKUP($A26,'Return Data'!$B$7:$R$2700,12,0)</f>
        <v>6.4736000000000002</v>
      </c>
      <c r="S26" s="66">
        <f t="shared" si="11"/>
        <v>4</v>
      </c>
      <c r="T26" s="65"/>
      <c r="U26" s="66"/>
      <c r="V26" s="65"/>
      <c r="W26" s="66"/>
      <c r="X26" s="65"/>
      <c r="Y26" s="66"/>
      <c r="Z26" s="65">
        <f>VLOOKUP($A26,'Return Data'!$B$7:$R$2700,16,0)</f>
        <v>6.5129999999999999</v>
      </c>
      <c r="AA26" s="67">
        <f t="shared" si="9"/>
        <v>19</v>
      </c>
    </row>
    <row r="27" spans="1:27" x14ac:dyDescent="0.3">
      <c r="A27" s="63" t="s">
        <v>1629</v>
      </c>
      <c r="B27" s="64">
        <f>VLOOKUP($A27,'Return Data'!$B$7:$R$2700,3,0)</f>
        <v>44118</v>
      </c>
      <c r="C27" s="65">
        <f>VLOOKUP($A27,'Return Data'!$B$7:$R$2700,4,0)</f>
        <v>13.369199999999999</v>
      </c>
      <c r="D27" s="65">
        <f>VLOOKUP($A27,'Return Data'!$B$7:$R$2700,5,0)</f>
        <v>4.0956999999999999</v>
      </c>
      <c r="E27" s="66">
        <f t="shared" si="0"/>
        <v>23</v>
      </c>
      <c r="F27" s="65">
        <f>VLOOKUP($A27,'Return Data'!$B$7:$R$2700,6,0)</f>
        <v>3.5508999999999999</v>
      </c>
      <c r="G27" s="66">
        <f t="shared" si="1"/>
        <v>25</v>
      </c>
      <c r="H27" s="65">
        <f>VLOOKUP($A27,'Return Data'!$B$7:$R$2700,7,0)</f>
        <v>3.5907</v>
      </c>
      <c r="I27" s="66">
        <f t="shared" si="2"/>
        <v>25</v>
      </c>
      <c r="J27" s="65">
        <f>VLOOKUP($A27,'Return Data'!$B$7:$R$2700,8,0)</f>
        <v>4.1017000000000001</v>
      </c>
      <c r="K27" s="66">
        <f t="shared" si="3"/>
        <v>24</v>
      </c>
      <c r="L27" s="65">
        <f>VLOOKUP($A27,'Return Data'!$B$7:$R$2700,9,0)</f>
        <v>3.7976000000000001</v>
      </c>
      <c r="M27" s="66">
        <f t="shared" si="4"/>
        <v>24</v>
      </c>
      <c r="N27" s="65">
        <f>VLOOKUP($A27,'Return Data'!$B$7:$R$2700,10,0)</f>
        <v>3.3065000000000002</v>
      </c>
      <c r="O27" s="66">
        <f t="shared" si="5"/>
        <v>21</v>
      </c>
      <c r="P27" s="65">
        <f>VLOOKUP($A27,'Return Data'!$B$7:$R$2700,11,0)</f>
        <v>3.9066000000000001</v>
      </c>
      <c r="Q27" s="66">
        <f t="shared" si="6"/>
        <v>27</v>
      </c>
      <c r="R27" s="65">
        <f>VLOOKUP($A27,'Return Data'!$B$7:$R$2700,12,0)</f>
        <v>4.5728</v>
      </c>
      <c r="S27" s="66">
        <f t="shared" si="11"/>
        <v>21</v>
      </c>
      <c r="T27" s="65">
        <f>VLOOKUP($A27,'Return Data'!$B$7:$R$2700,13,0)</f>
        <v>4.7342000000000004</v>
      </c>
      <c r="U27" s="66">
        <f>RANK(T27,T$8:T$36,0)</f>
        <v>21</v>
      </c>
      <c r="V27" s="65">
        <f>VLOOKUP($A27,'Return Data'!$B$7:$R$2700,17,0)</f>
        <v>1.4688000000000001</v>
      </c>
      <c r="W27" s="66">
        <f>RANK(V27,V$8:V$36,0)</f>
        <v>20</v>
      </c>
      <c r="X27" s="65">
        <f>VLOOKUP($A27,'Return Data'!$B$7:$R$2700,14,0)</f>
        <v>0.72650000000000003</v>
      </c>
      <c r="Y27" s="66">
        <f>RANK(X27,X$8:X$36,0)</f>
        <v>18</v>
      </c>
      <c r="Z27" s="65">
        <f>VLOOKUP($A27,'Return Data'!$B$7:$R$2700,16,0)</f>
        <v>4.1687000000000003</v>
      </c>
      <c r="AA27" s="67">
        <f t="shared" si="9"/>
        <v>27</v>
      </c>
    </row>
    <row r="28" spans="1:27" x14ac:dyDescent="0.3">
      <c r="A28" s="63" t="s">
        <v>1630</v>
      </c>
      <c r="B28" s="64">
        <f>VLOOKUP($A28,'Return Data'!$B$7:$R$2700,3,0)</f>
        <v>44118</v>
      </c>
      <c r="C28" s="65">
        <f>VLOOKUP($A28,'Return Data'!$B$7:$R$2700,4,0)</f>
        <v>2976.8773000000001</v>
      </c>
      <c r="D28" s="65">
        <f>VLOOKUP($A28,'Return Data'!$B$7:$R$2700,5,0)</f>
        <v>5.5808999999999997</v>
      </c>
      <c r="E28" s="66">
        <f t="shared" si="0"/>
        <v>16</v>
      </c>
      <c r="F28" s="65">
        <f>VLOOKUP($A28,'Return Data'!$B$7:$R$2700,6,0)</f>
        <v>9.1007999999999996</v>
      </c>
      <c r="G28" s="66">
        <f t="shared" si="1"/>
        <v>3</v>
      </c>
      <c r="H28" s="65">
        <f>VLOOKUP($A28,'Return Data'!$B$7:$R$2700,7,0)</f>
        <v>11.7111</v>
      </c>
      <c r="I28" s="66">
        <f t="shared" si="2"/>
        <v>1</v>
      </c>
      <c r="J28" s="65">
        <f>VLOOKUP($A28,'Return Data'!$B$7:$R$2700,8,0)</f>
        <v>10.4643</v>
      </c>
      <c r="K28" s="66">
        <f t="shared" si="3"/>
        <v>1</v>
      </c>
      <c r="L28" s="65">
        <f>VLOOKUP($A28,'Return Data'!$B$7:$R$2700,9,0)</f>
        <v>8.3470999999999993</v>
      </c>
      <c r="M28" s="66">
        <f t="shared" si="4"/>
        <v>1</v>
      </c>
      <c r="N28" s="65">
        <f>VLOOKUP($A28,'Return Data'!$B$7:$R$2700,10,0)</f>
        <v>1.6999</v>
      </c>
      <c r="O28" s="66">
        <f t="shared" si="5"/>
        <v>28</v>
      </c>
      <c r="P28" s="65">
        <f>VLOOKUP($A28,'Return Data'!$B$7:$R$2700,11,0)</f>
        <v>4.8495999999999997</v>
      </c>
      <c r="Q28" s="66">
        <f t="shared" si="6"/>
        <v>23</v>
      </c>
      <c r="R28" s="65">
        <f>VLOOKUP($A28,'Return Data'!$B$7:$R$2700,12,0)</f>
        <v>4.4062999999999999</v>
      </c>
      <c r="S28" s="66">
        <f t="shared" si="11"/>
        <v>23</v>
      </c>
      <c r="T28" s="65">
        <f>VLOOKUP($A28,'Return Data'!$B$7:$R$2700,13,0)</f>
        <v>5.2049000000000003</v>
      </c>
      <c r="U28" s="66">
        <f>RANK(T28,T$8:T$36,0)</f>
        <v>18</v>
      </c>
      <c r="V28" s="65">
        <f>VLOOKUP($A28,'Return Data'!$B$7:$R$2700,17,0)</f>
        <v>3.1932</v>
      </c>
      <c r="W28" s="66">
        <f>RANK(V28,V$8:V$36,0)</f>
        <v>19</v>
      </c>
      <c r="X28" s="65">
        <f>VLOOKUP($A28,'Return Data'!$B$7:$R$2700,14,0)</f>
        <v>4.3120000000000003</v>
      </c>
      <c r="Y28" s="66">
        <f>RANK(X28,X$8:X$36,0)</f>
        <v>16</v>
      </c>
      <c r="Z28" s="65">
        <f>VLOOKUP($A28,'Return Data'!$B$7:$R$2700,16,0)</f>
        <v>5.9519000000000002</v>
      </c>
      <c r="AA28" s="67">
        <f t="shared" si="9"/>
        <v>22</v>
      </c>
    </row>
    <row r="29" spans="1:27" x14ac:dyDescent="0.3">
      <c r="A29" s="63" t="s">
        <v>1632</v>
      </c>
      <c r="B29" s="64">
        <f>VLOOKUP($A29,'Return Data'!$B$7:$R$2700,3,0)</f>
        <v>44118</v>
      </c>
      <c r="C29" s="65">
        <f>VLOOKUP($A29,'Return Data'!$B$7:$R$2700,4,0)</f>
        <v>26.419699999999999</v>
      </c>
      <c r="D29" s="65">
        <f>VLOOKUP($A29,'Return Data'!$B$7:$R$2700,5,0)</f>
        <v>0</v>
      </c>
      <c r="E29" s="66">
        <f t="shared" si="0"/>
        <v>29</v>
      </c>
      <c r="F29" s="65">
        <f>VLOOKUP($A29,'Return Data'!$B$7:$R$2700,6,0)</f>
        <v>0</v>
      </c>
      <c r="G29" s="66">
        <f t="shared" si="1"/>
        <v>29</v>
      </c>
      <c r="H29" s="65">
        <f>VLOOKUP($A29,'Return Data'!$B$7:$R$2700,7,0)</f>
        <v>-1002.3475</v>
      </c>
      <c r="I29" s="66">
        <f t="shared" si="2"/>
        <v>29</v>
      </c>
      <c r="J29" s="65">
        <f>VLOOKUP($A29,'Return Data'!$B$7:$R$2700,8,0)</f>
        <v>-501.1737</v>
      </c>
      <c r="K29" s="66">
        <f t="shared" si="3"/>
        <v>29</v>
      </c>
      <c r="L29" s="65">
        <f>VLOOKUP($A29,'Return Data'!$B$7:$R$2700,9,0)</f>
        <v>-233.8811</v>
      </c>
      <c r="M29" s="66">
        <f t="shared" si="4"/>
        <v>29</v>
      </c>
      <c r="N29" s="65">
        <f>VLOOKUP($A29,'Return Data'!$B$7:$R$2700,10,0)</f>
        <v>-76.265600000000006</v>
      </c>
      <c r="O29" s="66">
        <f t="shared" si="5"/>
        <v>29</v>
      </c>
      <c r="P29" s="65">
        <f>VLOOKUP($A29,'Return Data'!$B$7:$R$2700,11,0)</f>
        <v>-38.132800000000003</v>
      </c>
      <c r="Q29" s="66">
        <f t="shared" si="6"/>
        <v>29</v>
      </c>
      <c r="R29" s="65">
        <f>VLOOKUP($A29,'Return Data'!$B$7:$R$2700,12,0)</f>
        <v>-25.607399999999998</v>
      </c>
      <c r="S29" s="66">
        <f t="shared" si="11"/>
        <v>28</v>
      </c>
      <c r="T29" s="65"/>
      <c r="U29" s="66"/>
      <c r="V29" s="65"/>
      <c r="W29" s="66"/>
      <c r="X29" s="65"/>
      <c r="Y29" s="66"/>
      <c r="Z29" s="65">
        <f>VLOOKUP($A29,'Return Data'!$B$7:$R$2700,16,0)</f>
        <v>-37.241300000000003</v>
      </c>
      <c r="AA29" s="67">
        <f t="shared" si="9"/>
        <v>29</v>
      </c>
    </row>
    <row r="30" spans="1:27" x14ac:dyDescent="0.3">
      <c r="A30" s="63" t="s">
        <v>1634</v>
      </c>
      <c r="B30" s="64">
        <f>VLOOKUP($A30,'Return Data'!$B$7:$R$2700,3,0)</f>
        <v>44118</v>
      </c>
      <c r="C30" s="65">
        <f>VLOOKUP($A30,'Return Data'!$B$7:$R$2700,4,0)</f>
        <v>26.6343</v>
      </c>
      <c r="D30" s="65">
        <f>VLOOKUP($A30,'Return Data'!$B$7:$R$2700,5,0)</f>
        <v>7.5388000000000002</v>
      </c>
      <c r="E30" s="66">
        <f t="shared" si="0"/>
        <v>7</v>
      </c>
      <c r="F30" s="65">
        <f>VLOOKUP($A30,'Return Data'!$B$7:$R$2700,6,0)</f>
        <v>5.8975</v>
      </c>
      <c r="G30" s="66">
        <f t="shared" si="1"/>
        <v>6</v>
      </c>
      <c r="H30" s="65">
        <f>VLOOKUP($A30,'Return Data'!$B$7:$R$2700,7,0)</f>
        <v>7.0180999999999996</v>
      </c>
      <c r="I30" s="66">
        <f t="shared" si="2"/>
        <v>6</v>
      </c>
      <c r="J30" s="65">
        <f>VLOOKUP($A30,'Return Data'!$B$7:$R$2700,8,0)</f>
        <v>5.7685000000000004</v>
      </c>
      <c r="K30" s="66">
        <f t="shared" si="3"/>
        <v>15</v>
      </c>
      <c r="L30" s="65">
        <f>VLOOKUP($A30,'Return Data'!$B$7:$R$2700,9,0)</f>
        <v>5.1839000000000004</v>
      </c>
      <c r="M30" s="66">
        <f t="shared" si="4"/>
        <v>10</v>
      </c>
      <c r="N30" s="65">
        <f>VLOOKUP($A30,'Return Data'!$B$7:$R$2700,10,0)</f>
        <v>3.8822000000000001</v>
      </c>
      <c r="O30" s="66">
        <f t="shared" si="5"/>
        <v>13</v>
      </c>
      <c r="P30" s="65">
        <f>VLOOKUP($A30,'Return Data'!$B$7:$R$2700,11,0)</f>
        <v>6.1848000000000001</v>
      </c>
      <c r="Q30" s="66">
        <f t="shared" si="6"/>
        <v>9</v>
      </c>
      <c r="R30" s="65">
        <f>VLOOKUP($A30,'Return Data'!$B$7:$R$2700,12,0)</f>
        <v>6.0637999999999996</v>
      </c>
      <c r="S30" s="66">
        <f t="shared" si="11"/>
        <v>8</v>
      </c>
      <c r="T30" s="65">
        <f>VLOOKUP($A30,'Return Data'!$B$7:$R$2700,13,0)</f>
        <v>6.1529999999999996</v>
      </c>
      <c r="U30" s="66">
        <f t="shared" ref="U30:U36" si="14">RANK(T30,T$8:T$36,0)</f>
        <v>7</v>
      </c>
      <c r="V30" s="65">
        <f>VLOOKUP($A30,'Return Data'!$B$7:$R$2700,17,0)</f>
        <v>10.368399999999999</v>
      </c>
      <c r="W30" s="66">
        <f>RANK(V30,V$8:V$36,0)</f>
        <v>1</v>
      </c>
      <c r="X30" s="65">
        <f>VLOOKUP($A30,'Return Data'!$B$7:$R$2700,14,0)</f>
        <v>9.1966000000000001</v>
      </c>
      <c r="Y30" s="66">
        <f>RANK(X30,X$8:X$36,0)</f>
        <v>1</v>
      </c>
      <c r="Z30" s="65">
        <f>VLOOKUP($A30,'Return Data'!$B$7:$R$2700,16,0)</f>
        <v>8.2987000000000002</v>
      </c>
      <c r="AA30" s="67">
        <f t="shared" si="9"/>
        <v>2</v>
      </c>
    </row>
    <row r="31" spans="1:27" x14ac:dyDescent="0.3">
      <c r="A31" s="63" t="s">
        <v>1636</v>
      </c>
      <c r="B31" s="64">
        <f>VLOOKUP($A31,'Return Data'!$B$7:$R$2700,3,0)</f>
        <v>44118</v>
      </c>
      <c r="C31" s="65">
        <f>VLOOKUP($A31,'Return Data'!$B$7:$R$2700,4,0)</f>
        <v>2150.4501</v>
      </c>
      <c r="D31" s="65">
        <f>VLOOKUP($A31,'Return Data'!$B$7:$R$2700,5,0)</f>
        <v>5.5833000000000004</v>
      </c>
      <c r="E31" s="66">
        <f t="shared" si="0"/>
        <v>15</v>
      </c>
      <c r="F31" s="65">
        <f>VLOOKUP($A31,'Return Data'!$B$7:$R$2700,6,0)</f>
        <v>3.7523</v>
      </c>
      <c r="G31" s="66">
        <f t="shared" si="1"/>
        <v>22</v>
      </c>
      <c r="H31" s="65">
        <f>VLOOKUP($A31,'Return Data'!$B$7:$R$2700,7,0)</f>
        <v>4.5258000000000003</v>
      </c>
      <c r="I31" s="66">
        <f t="shared" si="2"/>
        <v>23</v>
      </c>
      <c r="J31" s="65">
        <f>VLOOKUP($A31,'Return Data'!$B$7:$R$2700,8,0)</f>
        <v>4.7446999999999999</v>
      </c>
      <c r="K31" s="66">
        <f t="shared" si="3"/>
        <v>20</v>
      </c>
      <c r="L31" s="65">
        <f>VLOOKUP($A31,'Return Data'!$B$7:$R$2700,9,0)</f>
        <v>3.9445999999999999</v>
      </c>
      <c r="M31" s="66">
        <f t="shared" si="4"/>
        <v>23</v>
      </c>
      <c r="N31" s="65">
        <f>VLOOKUP($A31,'Return Data'!$B$7:$R$2700,10,0)</f>
        <v>2.8872</v>
      </c>
      <c r="O31" s="66">
        <f t="shared" si="5"/>
        <v>25</v>
      </c>
      <c r="P31" s="65">
        <f>VLOOKUP($A31,'Return Data'!$B$7:$R$2700,11,0)</f>
        <v>4.2561999999999998</v>
      </c>
      <c r="Q31" s="66">
        <f t="shared" si="6"/>
        <v>25</v>
      </c>
      <c r="R31" s="65">
        <f>VLOOKUP($A31,'Return Data'!$B$7:$R$2700,12,0)</f>
        <v>4.3410000000000002</v>
      </c>
      <c r="S31" s="66">
        <f t="shared" si="11"/>
        <v>24</v>
      </c>
      <c r="T31" s="65">
        <f>VLOOKUP($A31,'Return Data'!$B$7:$R$2700,13,0)</f>
        <v>4.5221999999999998</v>
      </c>
      <c r="U31" s="66">
        <f t="shared" si="14"/>
        <v>22</v>
      </c>
      <c r="V31" s="65">
        <f>VLOOKUP($A31,'Return Data'!$B$7:$R$2700,17,0)</f>
        <v>5.8075999999999999</v>
      </c>
      <c r="W31" s="66">
        <f>RANK(V31,V$8:V$36,0)</f>
        <v>16</v>
      </c>
      <c r="X31" s="65">
        <f>VLOOKUP($A31,'Return Data'!$B$7:$R$2700,14,0)</f>
        <v>4.0873999999999997</v>
      </c>
      <c r="Y31" s="66">
        <f>RANK(X31,X$8:X$36,0)</f>
        <v>17</v>
      </c>
      <c r="Z31" s="65">
        <f>VLOOKUP($A31,'Return Data'!$B$7:$R$2700,16,0)</f>
        <v>6.1616999999999997</v>
      </c>
      <c r="AA31" s="67">
        <f t="shared" si="9"/>
        <v>21</v>
      </c>
    </row>
    <row r="32" spans="1:27" x14ac:dyDescent="0.3">
      <c r="A32" s="63" t="s">
        <v>1639</v>
      </c>
      <c r="B32" s="64">
        <f>VLOOKUP($A32,'Return Data'!$B$7:$R$2700,3,0)</f>
        <v>44118</v>
      </c>
      <c r="C32" s="65">
        <f>VLOOKUP($A32,'Return Data'!$B$7:$R$2700,4,0)</f>
        <v>4604.2556999999997</v>
      </c>
      <c r="D32" s="65">
        <f>VLOOKUP($A32,'Return Data'!$B$7:$R$2700,5,0)</f>
        <v>9.7144999999999992</v>
      </c>
      <c r="E32" s="66">
        <f t="shared" si="0"/>
        <v>4</v>
      </c>
      <c r="F32" s="65">
        <f>VLOOKUP($A32,'Return Data'!$B$7:$R$2700,6,0)</f>
        <v>5.6471</v>
      </c>
      <c r="G32" s="66">
        <f t="shared" si="1"/>
        <v>8</v>
      </c>
      <c r="H32" s="65">
        <f>VLOOKUP($A32,'Return Data'!$B$7:$R$2700,7,0)</f>
        <v>6.8997000000000002</v>
      </c>
      <c r="I32" s="66">
        <f t="shared" si="2"/>
        <v>7</v>
      </c>
      <c r="J32" s="65">
        <f>VLOOKUP($A32,'Return Data'!$B$7:$R$2700,8,0)</f>
        <v>6.6586999999999996</v>
      </c>
      <c r="K32" s="66">
        <f t="shared" si="3"/>
        <v>6</v>
      </c>
      <c r="L32" s="65">
        <f>VLOOKUP($A32,'Return Data'!$B$7:$R$2700,9,0)</f>
        <v>5.1783999999999999</v>
      </c>
      <c r="M32" s="66">
        <f t="shared" si="4"/>
        <v>11</v>
      </c>
      <c r="N32" s="65">
        <f>VLOOKUP($A32,'Return Data'!$B$7:$R$2700,10,0)</f>
        <v>4.1893000000000002</v>
      </c>
      <c r="O32" s="66">
        <f t="shared" si="5"/>
        <v>10</v>
      </c>
      <c r="P32" s="65">
        <f>VLOOKUP($A32,'Return Data'!$B$7:$R$2700,11,0)</f>
        <v>6.7645999999999997</v>
      </c>
      <c r="Q32" s="66">
        <f t="shared" si="6"/>
        <v>6</v>
      </c>
      <c r="R32" s="65">
        <f>VLOOKUP($A32,'Return Data'!$B$7:$R$2700,12,0)</f>
        <v>6.3804999999999996</v>
      </c>
      <c r="S32" s="66">
        <f t="shared" si="11"/>
        <v>5</v>
      </c>
      <c r="T32" s="65">
        <f>VLOOKUP($A32,'Return Data'!$B$7:$R$2700,13,0)</f>
        <v>6.4627999999999997</v>
      </c>
      <c r="U32" s="66">
        <f t="shared" si="14"/>
        <v>4</v>
      </c>
      <c r="V32" s="65">
        <f>VLOOKUP($A32,'Return Data'!$B$7:$R$2700,17,0)</f>
        <v>7.4842000000000004</v>
      </c>
      <c r="W32" s="66">
        <f>RANK(V32,V$8:V$36,0)</f>
        <v>4</v>
      </c>
      <c r="X32" s="65">
        <f>VLOOKUP($A32,'Return Data'!$B$7:$R$2700,14,0)</f>
        <v>7.4371999999999998</v>
      </c>
      <c r="Y32" s="66">
        <f>RANK(X32,X$8:X$36,0)</f>
        <v>4</v>
      </c>
      <c r="Z32" s="65">
        <f>VLOOKUP($A32,'Return Data'!$B$7:$R$2700,16,0)</f>
        <v>7.3883000000000001</v>
      </c>
      <c r="AA32" s="67">
        <f t="shared" si="9"/>
        <v>14</v>
      </c>
    </row>
    <row r="33" spans="1:27" x14ac:dyDescent="0.3">
      <c r="A33" s="63" t="s">
        <v>1641</v>
      </c>
      <c r="B33" s="64">
        <f>VLOOKUP($A33,'Return Data'!$B$7:$R$2700,3,0)</f>
        <v>44118</v>
      </c>
      <c r="C33" s="65">
        <f>VLOOKUP($A33,'Return Data'!$B$7:$R$2700,4,0)</f>
        <v>10.7288</v>
      </c>
      <c r="D33" s="65">
        <f>VLOOKUP($A33,'Return Data'!$B$7:$R$2700,5,0)</f>
        <v>5.1037999999999997</v>
      </c>
      <c r="E33" s="66">
        <f t="shared" si="0"/>
        <v>20</v>
      </c>
      <c r="F33" s="65">
        <f>VLOOKUP($A33,'Return Data'!$B$7:$R$2700,6,0)</f>
        <v>4.1528999999999998</v>
      </c>
      <c r="G33" s="66">
        <f t="shared" si="1"/>
        <v>20</v>
      </c>
      <c r="H33" s="65">
        <f>VLOOKUP($A33,'Return Data'!$B$7:$R$2700,7,0)</f>
        <v>4.6212</v>
      </c>
      <c r="I33" s="66">
        <f t="shared" si="2"/>
        <v>22</v>
      </c>
      <c r="J33" s="65">
        <f>VLOOKUP($A33,'Return Data'!$B$7:$R$2700,8,0)</f>
        <v>4.7228000000000003</v>
      </c>
      <c r="K33" s="66">
        <f t="shared" si="3"/>
        <v>21</v>
      </c>
      <c r="L33" s="65">
        <f>VLOOKUP($A33,'Return Data'!$B$7:$R$2700,9,0)</f>
        <v>3.9706000000000001</v>
      </c>
      <c r="M33" s="66">
        <f t="shared" si="4"/>
        <v>22</v>
      </c>
      <c r="N33" s="65">
        <f>VLOOKUP($A33,'Return Data'!$B$7:$R$2700,10,0)</f>
        <v>3.0255999999999998</v>
      </c>
      <c r="O33" s="66">
        <f t="shared" si="5"/>
        <v>23</v>
      </c>
      <c r="P33" s="65">
        <f>VLOOKUP($A33,'Return Data'!$B$7:$R$2700,11,0)</f>
        <v>5.0217999999999998</v>
      </c>
      <c r="Q33" s="66">
        <f t="shared" si="6"/>
        <v>21</v>
      </c>
      <c r="R33" s="65">
        <f>VLOOKUP($A33,'Return Data'!$B$7:$R$2700,12,0)</f>
        <v>4.9340999999999999</v>
      </c>
      <c r="S33" s="66">
        <f t="shared" si="11"/>
        <v>19</v>
      </c>
      <c r="T33" s="65">
        <f>VLOOKUP($A33,'Return Data'!$B$7:$R$2700,13,0)</f>
        <v>4.9915000000000003</v>
      </c>
      <c r="U33" s="66">
        <f t="shared" si="14"/>
        <v>20</v>
      </c>
      <c r="V33" s="65"/>
      <c r="W33" s="66"/>
      <c r="X33" s="65"/>
      <c r="Y33" s="66"/>
      <c r="Z33" s="65">
        <f>VLOOKUP($A33,'Return Data'!$B$7:$R$2700,16,0)</f>
        <v>5.5185000000000004</v>
      </c>
      <c r="AA33" s="67">
        <f t="shared" si="9"/>
        <v>24</v>
      </c>
    </row>
    <row r="34" spans="1:27" x14ac:dyDescent="0.3">
      <c r="A34" s="63" t="s">
        <v>1643</v>
      </c>
      <c r="B34" s="64">
        <f>VLOOKUP($A34,'Return Data'!$B$7:$R$2700,3,0)</f>
        <v>44118</v>
      </c>
      <c r="C34" s="65">
        <f>VLOOKUP($A34,'Return Data'!$B$7:$R$2700,4,0)</f>
        <v>11.111000000000001</v>
      </c>
      <c r="D34" s="65">
        <f>VLOOKUP($A34,'Return Data'!$B$7:$R$2700,5,0)</f>
        <v>6.2426000000000004</v>
      </c>
      <c r="E34" s="66">
        <f t="shared" si="0"/>
        <v>13</v>
      </c>
      <c r="F34" s="65">
        <f>VLOOKUP($A34,'Return Data'!$B$7:$R$2700,6,0)</f>
        <v>4.8651</v>
      </c>
      <c r="G34" s="66">
        <f t="shared" si="1"/>
        <v>10</v>
      </c>
      <c r="H34" s="65">
        <f>VLOOKUP($A34,'Return Data'!$B$7:$R$2700,7,0)</f>
        <v>6.0609000000000002</v>
      </c>
      <c r="I34" s="66">
        <f t="shared" si="2"/>
        <v>13</v>
      </c>
      <c r="J34" s="65">
        <f>VLOOKUP($A34,'Return Data'!$B$7:$R$2700,8,0)</f>
        <v>6.1151</v>
      </c>
      <c r="K34" s="66">
        <f t="shared" si="3"/>
        <v>11</v>
      </c>
      <c r="L34" s="65">
        <f>VLOOKUP($A34,'Return Data'!$B$7:$R$2700,9,0)</f>
        <v>4.7488999999999999</v>
      </c>
      <c r="M34" s="66">
        <f t="shared" si="4"/>
        <v>14</v>
      </c>
      <c r="N34" s="65">
        <f>VLOOKUP($A34,'Return Data'!$B$7:$R$2700,10,0)</f>
        <v>3.4723000000000002</v>
      </c>
      <c r="O34" s="66">
        <f t="shared" si="5"/>
        <v>18</v>
      </c>
      <c r="P34" s="65">
        <f>VLOOKUP($A34,'Return Data'!$B$7:$R$2700,11,0)</f>
        <v>5.3293999999999997</v>
      </c>
      <c r="Q34" s="66">
        <f t="shared" si="6"/>
        <v>18</v>
      </c>
      <c r="R34" s="65">
        <f>VLOOKUP($A34,'Return Data'!$B$7:$R$2700,12,0)</f>
        <v>5.2903000000000002</v>
      </c>
      <c r="S34" s="66">
        <f t="shared" si="11"/>
        <v>16</v>
      </c>
      <c r="T34" s="65">
        <f>VLOOKUP($A34,'Return Data'!$B$7:$R$2700,13,0)</f>
        <v>5.4016999999999999</v>
      </c>
      <c r="U34" s="66">
        <f t="shared" si="14"/>
        <v>16</v>
      </c>
      <c r="V34" s="65"/>
      <c r="W34" s="66"/>
      <c r="X34" s="65"/>
      <c r="Y34" s="66"/>
      <c r="Z34" s="65">
        <f>VLOOKUP($A34,'Return Data'!$B$7:$R$2700,16,0)</f>
        <v>6.2835000000000001</v>
      </c>
      <c r="AA34" s="67">
        <f t="shared" si="9"/>
        <v>20</v>
      </c>
    </row>
    <row r="35" spans="1:27" x14ac:dyDescent="0.3">
      <c r="A35" s="63" t="s">
        <v>1645</v>
      </c>
      <c r="B35" s="64">
        <f>VLOOKUP($A35,'Return Data'!$B$7:$R$2700,3,0)</f>
        <v>44118</v>
      </c>
      <c r="C35" s="65">
        <f>VLOOKUP($A35,'Return Data'!$B$7:$R$2700,4,0)</f>
        <v>3202.7885000000001</v>
      </c>
      <c r="D35" s="65">
        <f>VLOOKUP($A35,'Return Data'!$B$7:$R$2700,5,0)</f>
        <v>8.5823</v>
      </c>
      <c r="E35" s="66">
        <f t="shared" si="0"/>
        <v>5</v>
      </c>
      <c r="F35" s="65">
        <f>VLOOKUP($A35,'Return Data'!$B$7:$R$2700,6,0)</f>
        <v>5.9802</v>
      </c>
      <c r="G35" s="66">
        <f t="shared" si="1"/>
        <v>5</v>
      </c>
      <c r="H35" s="65">
        <f>VLOOKUP($A35,'Return Data'!$B$7:$R$2700,7,0)</f>
        <v>6.4417999999999997</v>
      </c>
      <c r="I35" s="66">
        <f t="shared" si="2"/>
        <v>8</v>
      </c>
      <c r="J35" s="65">
        <f>VLOOKUP($A35,'Return Data'!$B$7:$R$2700,8,0)</f>
        <v>6.2454999999999998</v>
      </c>
      <c r="K35" s="66">
        <f t="shared" si="3"/>
        <v>8</v>
      </c>
      <c r="L35" s="65">
        <f>VLOOKUP($A35,'Return Data'!$B$7:$R$2700,9,0)</f>
        <v>5.3832000000000004</v>
      </c>
      <c r="M35" s="66">
        <f t="shared" si="4"/>
        <v>7</v>
      </c>
      <c r="N35" s="65">
        <f>VLOOKUP($A35,'Return Data'!$B$7:$R$2700,10,0)</f>
        <v>4.2706</v>
      </c>
      <c r="O35" s="66">
        <f t="shared" si="5"/>
        <v>7</v>
      </c>
      <c r="P35" s="65">
        <f>VLOOKUP($A35,'Return Data'!$B$7:$R$2700,11,0)</f>
        <v>5.9248000000000003</v>
      </c>
      <c r="Q35" s="66">
        <f t="shared" si="6"/>
        <v>12</v>
      </c>
      <c r="R35" s="65">
        <f>VLOOKUP($A35,'Return Data'!$B$7:$R$2700,12,0)</f>
        <v>5.3525999999999998</v>
      </c>
      <c r="S35" s="66">
        <f t="shared" si="11"/>
        <v>14</v>
      </c>
      <c r="T35" s="65">
        <f>VLOOKUP($A35,'Return Data'!$B$7:$R$2700,13,0)</f>
        <v>5.6642999999999999</v>
      </c>
      <c r="U35" s="66">
        <f t="shared" si="14"/>
        <v>11</v>
      </c>
      <c r="V35" s="65">
        <f>VLOOKUP($A35,'Return Data'!$B$7:$R$2700,17,0)</f>
        <v>4.6715</v>
      </c>
      <c r="W35" s="66">
        <f>RANK(V35,V$8:V$36,0)</f>
        <v>18</v>
      </c>
      <c r="X35" s="65">
        <f>VLOOKUP($A35,'Return Data'!$B$7:$R$2700,14,0)</f>
        <v>5.2076000000000002</v>
      </c>
      <c r="Y35" s="66">
        <f>RANK(X35,X$8:X$36,0)</f>
        <v>15</v>
      </c>
      <c r="Z35" s="65">
        <f>VLOOKUP($A35,'Return Data'!$B$7:$R$2700,16,0)</f>
        <v>7.0273000000000003</v>
      </c>
      <c r="AA35" s="67">
        <f t="shared" si="9"/>
        <v>17</v>
      </c>
    </row>
    <row r="36" spans="1:27" x14ac:dyDescent="0.3">
      <c r="A36" s="63" t="s">
        <v>1647</v>
      </c>
      <c r="B36" s="64">
        <f>VLOOKUP($A36,'Return Data'!$B$7:$R$2700,3,0)</f>
        <v>44118</v>
      </c>
      <c r="C36" s="65">
        <f>VLOOKUP($A36,'Return Data'!$B$7:$R$2700,4,0)</f>
        <v>1065.3271999999999</v>
      </c>
      <c r="D36" s="65">
        <f>VLOOKUP($A36,'Return Data'!$B$7:$R$2700,5,0)</f>
        <v>6.4424000000000001</v>
      </c>
      <c r="E36" s="66">
        <f t="shared" si="0"/>
        <v>12</v>
      </c>
      <c r="F36" s="65">
        <f>VLOOKUP($A36,'Return Data'!$B$7:$R$2700,6,0)</f>
        <v>3.5436999999999999</v>
      </c>
      <c r="G36" s="66">
        <f t="shared" si="1"/>
        <v>26</v>
      </c>
      <c r="H36" s="65">
        <f>VLOOKUP($A36,'Return Data'!$B$7:$R$2700,7,0)</f>
        <v>3.2475999999999998</v>
      </c>
      <c r="I36" s="66">
        <f t="shared" si="2"/>
        <v>26</v>
      </c>
      <c r="J36" s="65">
        <f>VLOOKUP($A36,'Return Data'!$B$7:$R$2700,8,0)</f>
        <v>3.2875999999999999</v>
      </c>
      <c r="K36" s="66">
        <f t="shared" si="3"/>
        <v>28</v>
      </c>
      <c r="L36" s="65">
        <f>VLOOKUP($A36,'Return Data'!$B$7:$R$2700,9,0)</f>
        <v>3.2403</v>
      </c>
      <c r="M36" s="66">
        <f t="shared" si="4"/>
        <v>26</v>
      </c>
      <c r="N36" s="65">
        <f>VLOOKUP($A36,'Return Data'!$B$7:$R$2700,10,0)</f>
        <v>4.7937000000000003</v>
      </c>
      <c r="O36" s="66">
        <f t="shared" si="5"/>
        <v>4</v>
      </c>
      <c r="P36" s="65">
        <f>VLOOKUP($A36,'Return Data'!$B$7:$R$2700,11,0)</f>
        <v>3.3757999999999999</v>
      </c>
      <c r="Q36" s="66">
        <f t="shared" si="6"/>
        <v>28</v>
      </c>
      <c r="R36" s="65">
        <f>VLOOKUP($A36,'Return Data'!$B$7:$R$2700,12,0)</f>
        <v>3.7928999999999999</v>
      </c>
      <c r="S36" s="66">
        <f t="shared" si="11"/>
        <v>26</v>
      </c>
      <c r="T36" s="65">
        <f>VLOOKUP($A36,'Return Data'!$B$7:$R$2700,13,0)</f>
        <v>4.0603999999999996</v>
      </c>
      <c r="U36" s="66">
        <f t="shared" si="14"/>
        <v>25</v>
      </c>
      <c r="V36" s="65"/>
      <c r="W36" s="66"/>
      <c r="X36" s="65"/>
      <c r="Y36" s="66"/>
      <c r="Z36" s="65">
        <f>VLOOKUP($A36,'Return Data'!$B$7:$R$2700,16,0)</f>
        <v>4.7670000000000003</v>
      </c>
      <c r="AA36" s="67">
        <f t="shared" si="9"/>
        <v>25</v>
      </c>
    </row>
    <row r="37" spans="1:27" x14ac:dyDescent="0.3">
      <c r="A37" s="69"/>
      <c r="B37" s="70"/>
      <c r="C37" s="70"/>
      <c r="D37" s="71"/>
      <c r="E37" s="70"/>
      <c r="F37" s="71"/>
      <c r="G37" s="70"/>
      <c r="H37" s="71"/>
      <c r="I37" s="70"/>
      <c r="J37" s="71"/>
      <c r="K37" s="70"/>
      <c r="L37" s="71"/>
      <c r="M37" s="70"/>
      <c r="N37" s="71"/>
      <c r="O37" s="70"/>
      <c r="P37" s="71"/>
      <c r="Q37" s="70"/>
      <c r="R37" s="71"/>
      <c r="S37" s="70"/>
      <c r="T37" s="71"/>
      <c r="U37" s="70"/>
      <c r="V37" s="71"/>
      <c r="W37" s="70"/>
      <c r="X37" s="71"/>
      <c r="Y37" s="70"/>
      <c r="Z37" s="71"/>
      <c r="AA37" s="72"/>
    </row>
    <row r="38" spans="1:27" x14ac:dyDescent="0.3">
      <c r="A38" s="73" t="s">
        <v>27</v>
      </c>
      <c r="B38" s="74"/>
      <c r="C38" s="74"/>
      <c r="D38" s="75">
        <f>AVERAGE(D8:D36)</f>
        <v>6.3939241379310365</v>
      </c>
      <c r="E38" s="74"/>
      <c r="F38" s="75">
        <f>AVERAGE(F8:F36)</f>
        <v>4.7750517241379304</v>
      </c>
      <c r="G38" s="74"/>
      <c r="H38" s="75">
        <f>AVERAGE(H8:H36)</f>
        <v>-28.760324137931029</v>
      </c>
      <c r="I38" s="74"/>
      <c r="J38" s="75">
        <f>AVERAGE(J8:J36)</f>
        <v>-11.597568965517242</v>
      </c>
      <c r="K38" s="74"/>
      <c r="L38" s="75">
        <f>AVERAGE(L8:L36)</f>
        <v>-3.3233862068965516</v>
      </c>
      <c r="M38" s="74"/>
      <c r="N38" s="75">
        <f>AVERAGE(N8:N36)</f>
        <v>1.1741172413793104</v>
      </c>
      <c r="O38" s="74"/>
      <c r="P38" s="75">
        <f>AVERAGE(P8:P36)</f>
        <v>4.2832724137931031</v>
      </c>
      <c r="Q38" s="74"/>
      <c r="R38" s="75">
        <f>AVERAGE(R8:R36)</f>
        <v>4.2940714285714288</v>
      </c>
      <c r="S38" s="74"/>
      <c r="T38" s="75">
        <f>AVERAGE(T8:T36)</f>
        <v>5.6049719999999992</v>
      </c>
      <c r="U38" s="74"/>
      <c r="V38" s="75">
        <f>AVERAGE(V8:V36)</f>
        <v>6.4857550000000002</v>
      </c>
      <c r="W38" s="74"/>
      <c r="X38" s="75">
        <f>AVERAGE(X8:X36)</f>
        <v>6.2085500000000007</v>
      </c>
      <c r="Y38" s="74"/>
      <c r="Z38" s="75">
        <f>AVERAGE(Z8:Z36)</f>
        <v>5.3232827586206879</v>
      </c>
      <c r="AA38" s="76"/>
    </row>
    <row r="39" spans="1:27" x14ac:dyDescent="0.3">
      <c r="A39" s="73" t="s">
        <v>28</v>
      </c>
      <c r="B39" s="74"/>
      <c r="C39" s="74"/>
      <c r="D39" s="75">
        <f>MIN(D8:D36)</f>
        <v>0</v>
      </c>
      <c r="E39" s="74"/>
      <c r="F39" s="75">
        <f>MIN(F8:F36)</f>
        <v>0</v>
      </c>
      <c r="G39" s="74"/>
      <c r="H39" s="75">
        <f>MIN(H8:H36)</f>
        <v>-1002.3475</v>
      </c>
      <c r="I39" s="74"/>
      <c r="J39" s="75">
        <f>MIN(J8:J36)</f>
        <v>-501.1737</v>
      </c>
      <c r="K39" s="74"/>
      <c r="L39" s="75">
        <f>MIN(L8:L36)</f>
        <v>-233.8811</v>
      </c>
      <c r="M39" s="74"/>
      <c r="N39" s="75">
        <f>MIN(N8:N36)</f>
        <v>-76.265600000000006</v>
      </c>
      <c r="O39" s="74"/>
      <c r="P39" s="75">
        <f>MIN(P8:P36)</f>
        <v>-38.132800000000003</v>
      </c>
      <c r="Q39" s="74"/>
      <c r="R39" s="75">
        <f>MIN(R8:R36)</f>
        <v>-25.607399999999998</v>
      </c>
      <c r="S39" s="74"/>
      <c r="T39" s="75">
        <f>MIN(T8:T36)</f>
        <v>4.0603999999999996</v>
      </c>
      <c r="U39" s="74"/>
      <c r="V39" s="75">
        <f>MIN(V8:V36)</f>
        <v>1.4688000000000001</v>
      </c>
      <c r="W39" s="74"/>
      <c r="X39" s="75">
        <f>MIN(X8:X36)</f>
        <v>0.72650000000000003</v>
      </c>
      <c r="Y39" s="74"/>
      <c r="Z39" s="75">
        <f>MIN(Z8:Z36)</f>
        <v>-37.241300000000003</v>
      </c>
      <c r="AA39" s="76"/>
    </row>
    <row r="40" spans="1:27" ht="15" thickBot="1" x14ac:dyDescent="0.35">
      <c r="A40" s="77" t="s">
        <v>29</v>
      </c>
      <c r="B40" s="78"/>
      <c r="C40" s="78"/>
      <c r="D40" s="79">
        <f>MAX(D8:D36)</f>
        <v>19.681000000000001</v>
      </c>
      <c r="E40" s="78"/>
      <c r="F40" s="79">
        <f>MAX(F8:F36)</f>
        <v>9.8139000000000003</v>
      </c>
      <c r="G40" s="78"/>
      <c r="H40" s="79">
        <f>MAX(H8:H36)</f>
        <v>11.7111</v>
      </c>
      <c r="I40" s="78"/>
      <c r="J40" s="79">
        <f>MAX(J8:J36)</f>
        <v>10.4643</v>
      </c>
      <c r="K40" s="78"/>
      <c r="L40" s="79">
        <f>MAX(L8:L36)</f>
        <v>8.3470999999999993</v>
      </c>
      <c r="M40" s="78"/>
      <c r="N40" s="79">
        <f>MAX(N8:N36)</f>
        <v>8.5706000000000007</v>
      </c>
      <c r="O40" s="78"/>
      <c r="P40" s="79">
        <f>MAX(P8:P36)</f>
        <v>8.9471000000000007</v>
      </c>
      <c r="Q40" s="78"/>
      <c r="R40" s="79">
        <f>MAX(R8:R36)</f>
        <v>7.5693000000000001</v>
      </c>
      <c r="S40" s="78"/>
      <c r="T40" s="79">
        <f>MAX(T8:T36)</f>
        <v>7.4291999999999998</v>
      </c>
      <c r="U40" s="78"/>
      <c r="V40" s="79">
        <f>MAX(V8:V36)</f>
        <v>10.368399999999999</v>
      </c>
      <c r="W40" s="78"/>
      <c r="X40" s="79">
        <f>MAX(X8:X36)</f>
        <v>9.1966000000000001</v>
      </c>
      <c r="Y40" s="78"/>
      <c r="Z40" s="79">
        <f>MAX(Z8:Z36)</f>
        <v>8.5878999999999994</v>
      </c>
      <c r="AA40" s="80"/>
    </row>
    <row r="41" spans="1:27" x14ac:dyDescent="0.3">
      <c r="A41" s="112" t="s">
        <v>434</v>
      </c>
    </row>
    <row r="42" spans="1:27" x14ac:dyDescent="0.3">
      <c r="A42" s="14" t="s">
        <v>340</v>
      </c>
    </row>
  </sheetData>
  <sheetProtection algorithmName="SHA-512" hashValue="W0YgERzuwihWjqn1XyCePgyrYbddbXNjDrf+0qVE8nsfWuEh2FFYC6QyB3yFv0+i31qmdVtNS19Bon4mXgezJw==" saltValue="bT/fS4+jXKEW+v046KPw3g=="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074CB4DA-94D6-4ED5-9DA5-297D8D7DF77A}"/>
  </hyperlinks>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C04BED-7ABD-4C4E-A8FF-51B4DCC1106A}">
  <sheetPr codeName="Sheet65"/>
  <dimension ref="A1:AA3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4414062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48" t="s">
        <v>347</v>
      </c>
    </row>
    <row r="3" spans="1:27" ht="15" customHeight="1" thickBot="1" x14ac:dyDescent="0.35">
      <c r="A3" s="149"/>
    </row>
    <row r="4" spans="1:27" ht="15" thickBot="1" x14ac:dyDescent="0.35"/>
    <row r="5" spans="1:27" s="4" customFormat="1" x14ac:dyDescent="0.3">
      <c r="A5" s="29" t="s">
        <v>1679</v>
      </c>
      <c r="B5" s="146" t="s">
        <v>8</v>
      </c>
      <c r="C5" s="146" t="s">
        <v>9</v>
      </c>
      <c r="D5" s="152" t="s">
        <v>115</v>
      </c>
      <c r="E5" s="152"/>
      <c r="F5" s="152" t="s">
        <v>116</v>
      </c>
      <c r="G5" s="152"/>
      <c r="H5" s="152" t="s">
        <v>117</v>
      </c>
      <c r="I5" s="152"/>
      <c r="J5" s="152" t="s">
        <v>47</v>
      </c>
      <c r="K5" s="152"/>
      <c r="L5" s="152" t="s">
        <v>48</v>
      </c>
      <c r="M5" s="152"/>
      <c r="N5" s="152" t="s">
        <v>1</v>
      </c>
      <c r="O5" s="152"/>
      <c r="P5" s="152" t="s">
        <v>2</v>
      </c>
      <c r="Q5" s="152"/>
      <c r="R5" s="152" t="s">
        <v>3</v>
      </c>
      <c r="S5" s="152"/>
      <c r="T5" s="152" t="s">
        <v>4</v>
      </c>
      <c r="U5" s="152"/>
      <c r="V5" s="152" t="s">
        <v>382</v>
      </c>
      <c r="W5" s="152"/>
      <c r="X5" s="152" t="s">
        <v>5</v>
      </c>
      <c r="Y5" s="152"/>
      <c r="Z5" s="152" t="s">
        <v>46</v>
      </c>
      <c r="AA5" s="155"/>
    </row>
    <row r="6" spans="1:27" s="4" customFormat="1" x14ac:dyDescent="0.3">
      <c r="A6" s="17" t="s">
        <v>7</v>
      </c>
      <c r="B6" s="147"/>
      <c r="C6" s="147"/>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1240</v>
      </c>
      <c r="B8" s="64">
        <f>VLOOKUP($A8,'Return Data'!$B$7:$R$2700,3,0)</f>
        <v>44118</v>
      </c>
      <c r="C8" s="65">
        <f>VLOOKUP($A8,'Return Data'!$B$7:$R$2700,4,0)</f>
        <v>281.98790000000002</v>
      </c>
      <c r="D8" s="65">
        <f>VLOOKUP($A8,'Return Data'!$B$7:$R$2700,5,0)</f>
        <v>7.6254999999999997</v>
      </c>
      <c r="E8" s="66">
        <f t="shared" ref="E8:E26" si="0">RANK(D8,D$8:D$26,0)</f>
        <v>3</v>
      </c>
      <c r="F8" s="65">
        <f>VLOOKUP($A8,'Return Data'!$B$7:$R$2700,6,0)</f>
        <v>5.1707999999999998</v>
      </c>
      <c r="G8" s="66">
        <f t="shared" ref="G8:G26" si="1">RANK(F8,F$8:F$26,0)</f>
        <v>4</v>
      </c>
      <c r="H8" s="65">
        <f>VLOOKUP($A8,'Return Data'!$B$7:$R$2700,7,0)</f>
        <v>6.0388000000000002</v>
      </c>
      <c r="I8" s="66">
        <f t="shared" ref="I8:I26" si="2">RANK(H8,H$8:H$26,0)</f>
        <v>2</v>
      </c>
      <c r="J8" s="65">
        <f>VLOOKUP($A8,'Return Data'!$B$7:$R$2700,8,0)</f>
        <v>6.2557</v>
      </c>
      <c r="K8" s="66">
        <f t="shared" ref="K8:K26" si="3">RANK(J8,J$8:J$26,0)</f>
        <v>5</v>
      </c>
      <c r="L8" s="65">
        <f>VLOOKUP($A8,'Return Data'!$B$7:$R$2700,9,0)</f>
        <v>5.1887999999999996</v>
      </c>
      <c r="M8" s="66">
        <f t="shared" ref="M8:M26" si="4">RANK(L8,L$8:L$26,0)</f>
        <v>4</v>
      </c>
      <c r="N8" s="65">
        <f>VLOOKUP($A8,'Return Data'!$B$7:$R$2700,10,0)</f>
        <v>4.5575999999999999</v>
      </c>
      <c r="O8" s="66">
        <f t="shared" ref="O8:O26" si="5">RANK(N8,N$8:N$26,0)</f>
        <v>3</v>
      </c>
      <c r="P8" s="65">
        <f>VLOOKUP($A8,'Return Data'!$B$7:$R$2700,11,0)</f>
        <v>7.8189000000000002</v>
      </c>
      <c r="Q8" s="66">
        <f t="shared" ref="Q8:Q20" si="6">RANK(P8,P$8:P$26,0)</f>
        <v>2</v>
      </c>
      <c r="R8" s="65">
        <f>VLOOKUP($A8,'Return Data'!$B$7:$R$2700,12,0)</f>
        <v>7.4362000000000004</v>
      </c>
      <c r="S8" s="66">
        <f t="shared" ref="S8:S20" si="7">RANK(R8,R$8:R$26,0)</f>
        <v>2</v>
      </c>
      <c r="T8" s="65">
        <f>VLOOKUP($A8,'Return Data'!$B$7:$R$2700,13,0)</f>
        <v>7.1832000000000003</v>
      </c>
      <c r="U8" s="66">
        <f t="shared" ref="U8:U20" si="8">RANK(T8,T$8:T$26,0)</f>
        <v>2</v>
      </c>
      <c r="V8" s="65">
        <f>VLOOKUP($A8,'Return Data'!$B$7:$R$2700,17,0)</f>
        <v>7.9969000000000001</v>
      </c>
      <c r="W8" s="66">
        <f>RANK(V8,V$8:V$26,0)</f>
        <v>2</v>
      </c>
      <c r="X8" s="65">
        <f>VLOOKUP($A8,'Return Data'!$B$7:$R$2700,14,0)</f>
        <v>7.8434999999999997</v>
      </c>
      <c r="Y8" s="66">
        <f>RANK(X8,X$8:X$26,0)</f>
        <v>1</v>
      </c>
      <c r="Z8" s="65">
        <f>VLOOKUP($A8,'Return Data'!$B$7:$R$2700,16,0)</f>
        <v>8.2012999999999998</v>
      </c>
      <c r="AA8" s="67">
        <f t="shared" ref="AA8:AA26" si="9">RANK(Z8,Z$8:Z$26,0)</f>
        <v>6</v>
      </c>
    </row>
    <row r="9" spans="1:27" x14ac:dyDescent="0.3">
      <c r="A9" s="63" t="s">
        <v>1241</v>
      </c>
      <c r="B9" s="64">
        <f>VLOOKUP($A9,'Return Data'!$B$7:$R$2700,3,0)</f>
        <v>44118</v>
      </c>
      <c r="C9" s="65">
        <f>VLOOKUP($A9,'Return Data'!$B$7:$R$2700,4,0)</f>
        <v>1087.1832999999999</v>
      </c>
      <c r="D9" s="65">
        <f>VLOOKUP($A9,'Return Data'!$B$7:$R$2700,5,0)</f>
        <v>9.0635999999999992</v>
      </c>
      <c r="E9" s="66">
        <f t="shared" si="0"/>
        <v>2</v>
      </c>
      <c r="F9" s="65">
        <f>VLOOKUP($A9,'Return Data'!$B$7:$R$2700,6,0)</f>
        <v>5.6722000000000001</v>
      </c>
      <c r="G9" s="66">
        <f t="shared" si="1"/>
        <v>1</v>
      </c>
      <c r="H9" s="65">
        <f>VLOOKUP($A9,'Return Data'!$B$7:$R$2700,7,0)</f>
        <v>5.9227999999999996</v>
      </c>
      <c r="I9" s="66">
        <f t="shared" si="2"/>
        <v>3</v>
      </c>
      <c r="J9" s="65">
        <f>VLOOKUP($A9,'Return Data'!$B$7:$R$2700,8,0)</f>
        <v>5.8990999999999998</v>
      </c>
      <c r="K9" s="66">
        <f t="shared" si="3"/>
        <v>9</v>
      </c>
      <c r="L9" s="65">
        <f>VLOOKUP($A9,'Return Data'!$B$7:$R$2700,9,0)</f>
        <v>5.0580999999999996</v>
      </c>
      <c r="M9" s="66">
        <f t="shared" si="4"/>
        <v>7</v>
      </c>
      <c r="N9" s="65">
        <f>VLOOKUP($A9,'Return Data'!$B$7:$R$2700,10,0)</f>
        <v>4.4192999999999998</v>
      </c>
      <c r="O9" s="66">
        <f t="shared" si="5"/>
        <v>7</v>
      </c>
      <c r="P9" s="65">
        <f>VLOOKUP($A9,'Return Data'!$B$7:$R$2700,11,0)</f>
        <v>7.1981000000000002</v>
      </c>
      <c r="Q9" s="66">
        <f t="shared" si="6"/>
        <v>7</v>
      </c>
      <c r="R9" s="65">
        <f>VLOOKUP($A9,'Return Data'!$B$7:$R$2700,12,0)</f>
        <v>6.96</v>
      </c>
      <c r="S9" s="66">
        <f t="shared" si="7"/>
        <v>5</v>
      </c>
      <c r="T9" s="65">
        <f>VLOOKUP($A9,'Return Data'!$B$7:$R$2700,13,0)</f>
        <v>6.9508999999999999</v>
      </c>
      <c r="U9" s="66">
        <f t="shared" si="8"/>
        <v>4</v>
      </c>
      <c r="V9" s="65"/>
      <c r="W9" s="66"/>
      <c r="X9" s="65"/>
      <c r="Y9" s="66"/>
      <c r="Z9" s="65">
        <f>VLOOKUP($A9,'Return Data'!$B$7:$R$2700,16,0)</f>
        <v>7.2656999999999998</v>
      </c>
      <c r="AA9" s="67">
        <f t="shared" si="9"/>
        <v>14</v>
      </c>
    </row>
    <row r="10" spans="1:27" x14ac:dyDescent="0.3">
      <c r="A10" s="63" t="s">
        <v>1243</v>
      </c>
      <c r="B10" s="64">
        <f>VLOOKUP($A10,'Return Data'!$B$7:$R$2700,3,0)</f>
        <v>44118</v>
      </c>
      <c r="C10" s="65">
        <f>VLOOKUP($A10,'Return Data'!$B$7:$R$2700,4,0)</f>
        <v>1075.9432999999999</v>
      </c>
      <c r="D10" s="65">
        <f>VLOOKUP($A10,'Return Data'!$B$7:$R$2700,5,0)</f>
        <v>3.8948999999999998</v>
      </c>
      <c r="E10" s="66">
        <f t="shared" si="0"/>
        <v>16</v>
      </c>
      <c r="F10" s="65">
        <f>VLOOKUP($A10,'Return Data'!$B$7:$R$2700,6,0)</f>
        <v>3.8374000000000001</v>
      </c>
      <c r="G10" s="66">
        <f t="shared" si="1"/>
        <v>15</v>
      </c>
      <c r="H10" s="65">
        <f>VLOOKUP($A10,'Return Data'!$B$7:$R$2700,7,0)</f>
        <v>4.7691999999999997</v>
      </c>
      <c r="I10" s="66">
        <f t="shared" si="2"/>
        <v>12</v>
      </c>
      <c r="J10" s="65">
        <f>VLOOKUP($A10,'Return Data'!$B$7:$R$2700,8,0)</f>
        <v>4.4149000000000003</v>
      </c>
      <c r="K10" s="66">
        <f t="shared" si="3"/>
        <v>16</v>
      </c>
      <c r="L10" s="65">
        <f>VLOOKUP($A10,'Return Data'!$B$7:$R$2700,9,0)</f>
        <v>4.0742000000000003</v>
      </c>
      <c r="M10" s="66">
        <f t="shared" si="4"/>
        <v>16</v>
      </c>
      <c r="N10" s="65">
        <f>VLOOKUP($A10,'Return Data'!$B$7:$R$2700,10,0)</f>
        <v>3.3698000000000001</v>
      </c>
      <c r="O10" s="66">
        <f t="shared" si="5"/>
        <v>18</v>
      </c>
      <c r="P10" s="65">
        <f>VLOOKUP($A10,'Return Data'!$B$7:$R$2700,11,0)</f>
        <v>3.9651999999999998</v>
      </c>
      <c r="Q10" s="66">
        <f t="shared" si="6"/>
        <v>17</v>
      </c>
      <c r="R10" s="65">
        <f>VLOOKUP($A10,'Return Data'!$B$7:$R$2700,12,0)</f>
        <v>4.4722</v>
      </c>
      <c r="S10" s="66">
        <f t="shared" si="7"/>
        <v>17</v>
      </c>
      <c r="T10" s="65">
        <f>VLOOKUP($A10,'Return Data'!$B$7:$R$2700,13,0)</f>
        <v>4.8410000000000002</v>
      </c>
      <c r="U10" s="66">
        <f t="shared" si="8"/>
        <v>17</v>
      </c>
      <c r="V10" s="65"/>
      <c r="W10" s="66"/>
      <c r="X10" s="65"/>
      <c r="Y10" s="66"/>
      <c r="Z10" s="65">
        <f>VLOOKUP($A10,'Return Data'!$B$7:$R$2700,16,0)</f>
        <v>5.6874000000000002</v>
      </c>
      <c r="AA10" s="67">
        <f t="shared" si="9"/>
        <v>19</v>
      </c>
    </row>
    <row r="11" spans="1:27" x14ac:dyDescent="0.3">
      <c r="A11" s="63" t="s">
        <v>1245</v>
      </c>
      <c r="B11" s="64">
        <f>VLOOKUP($A11,'Return Data'!$B$7:$R$2700,3,0)</f>
        <v>44118</v>
      </c>
      <c r="C11" s="65">
        <f>VLOOKUP($A11,'Return Data'!$B$7:$R$2700,4,0)</f>
        <v>41.412799999999997</v>
      </c>
      <c r="D11" s="65">
        <f>VLOOKUP($A11,'Return Data'!$B$7:$R$2700,5,0)</f>
        <v>6.9641999999999999</v>
      </c>
      <c r="E11" s="66">
        <f t="shared" si="0"/>
        <v>6</v>
      </c>
      <c r="F11" s="65">
        <f>VLOOKUP($A11,'Return Data'!$B$7:$R$2700,6,0)</f>
        <v>3.6507000000000001</v>
      </c>
      <c r="G11" s="66">
        <f t="shared" si="1"/>
        <v>16</v>
      </c>
      <c r="H11" s="65">
        <f>VLOOKUP($A11,'Return Data'!$B$7:$R$2700,7,0)</f>
        <v>4.2971000000000004</v>
      </c>
      <c r="I11" s="66">
        <f t="shared" si="2"/>
        <v>16</v>
      </c>
      <c r="J11" s="65">
        <f>VLOOKUP($A11,'Return Data'!$B$7:$R$2700,8,0)</f>
        <v>5.3811</v>
      </c>
      <c r="K11" s="66">
        <f t="shared" si="3"/>
        <v>12</v>
      </c>
      <c r="L11" s="65">
        <f>VLOOKUP($A11,'Return Data'!$B$7:$R$2700,9,0)</f>
        <v>4.2720000000000002</v>
      </c>
      <c r="M11" s="66">
        <f t="shared" si="4"/>
        <v>14</v>
      </c>
      <c r="N11" s="65">
        <f>VLOOKUP($A11,'Return Data'!$B$7:$R$2700,10,0)</f>
        <v>3.7717999999999998</v>
      </c>
      <c r="O11" s="66">
        <f t="shared" si="5"/>
        <v>13</v>
      </c>
      <c r="P11" s="65">
        <f>VLOOKUP($A11,'Return Data'!$B$7:$R$2700,11,0)</f>
        <v>7.5876999999999999</v>
      </c>
      <c r="Q11" s="66">
        <f t="shared" si="6"/>
        <v>4</v>
      </c>
      <c r="R11" s="65">
        <f>VLOOKUP($A11,'Return Data'!$B$7:$R$2700,12,0)</f>
        <v>6.5420999999999996</v>
      </c>
      <c r="S11" s="66">
        <f t="shared" si="7"/>
        <v>11</v>
      </c>
      <c r="T11" s="65">
        <f>VLOOKUP($A11,'Return Data'!$B$7:$R$2700,13,0)</f>
        <v>6.4256000000000002</v>
      </c>
      <c r="U11" s="66">
        <f t="shared" si="8"/>
        <v>12</v>
      </c>
      <c r="V11" s="65">
        <f>VLOOKUP($A11,'Return Data'!$B$7:$R$2700,17,0)</f>
        <v>7.5506000000000002</v>
      </c>
      <c r="W11" s="66">
        <f>RANK(V11,V$8:V$26,0)</f>
        <v>9</v>
      </c>
      <c r="X11" s="65">
        <f>VLOOKUP($A11,'Return Data'!$B$7:$R$2700,14,0)</f>
        <v>7.3376999999999999</v>
      </c>
      <c r="Y11" s="66">
        <f>RANK(X11,X$8:X$26,0)</f>
        <v>10</v>
      </c>
      <c r="Z11" s="65">
        <f>VLOOKUP($A11,'Return Data'!$B$7:$R$2700,16,0)</f>
        <v>7.7377000000000002</v>
      </c>
      <c r="AA11" s="67">
        <f t="shared" si="9"/>
        <v>13</v>
      </c>
    </row>
    <row r="12" spans="1:27" x14ac:dyDescent="0.3">
      <c r="A12" s="63" t="s">
        <v>1248</v>
      </c>
      <c r="B12" s="64">
        <f>VLOOKUP($A12,'Return Data'!$B$7:$R$2700,3,0)</f>
        <v>44118</v>
      </c>
      <c r="C12" s="65">
        <f>VLOOKUP($A12,'Return Data'!$B$7:$R$2700,4,0)</f>
        <v>39.305599999999998</v>
      </c>
      <c r="D12" s="65">
        <f>VLOOKUP($A12,'Return Data'!$B$7:$R$2700,5,0)</f>
        <v>6.8731</v>
      </c>
      <c r="E12" s="66">
        <f t="shared" si="0"/>
        <v>7</v>
      </c>
      <c r="F12" s="65">
        <f>VLOOKUP($A12,'Return Data'!$B$7:$R$2700,6,0)</f>
        <v>4.1811999999999996</v>
      </c>
      <c r="G12" s="66">
        <f t="shared" si="1"/>
        <v>11</v>
      </c>
      <c r="H12" s="65">
        <f>VLOOKUP($A12,'Return Data'!$B$7:$R$2700,7,0)</f>
        <v>4.6604999999999999</v>
      </c>
      <c r="I12" s="66">
        <f t="shared" si="2"/>
        <v>13</v>
      </c>
      <c r="J12" s="65">
        <f>VLOOKUP($A12,'Return Data'!$B$7:$R$2700,8,0)</f>
        <v>5.2506000000000004</v>
      </c>
      <c r="K12" s="66">
        <f t="shared" si="3"/>
        <v>13</v>
      </c>
      <c r="L12" s="65">
        <f>VLOOKUP($A12,'Return Data'!$B$7:$R$2700,9,0)</f>
        <v>4.5080999999999998</v>
      </c>
      <c r="M12" s="66">
        <f t="shared" si="4"/>
        <v>11</v>
      </c>
      <c r="N12" s="65">
        <f>VLOOKUP($A12,'Return Data'!$B$7:$R$2700,10,0)</f>
        <v>3.9842</v>
      </c>
      <c r="O12" s="66">
        <f t="shared" si="5"/>
        <v>10</v>
      </c>
      <c r="P12" s="65">
        <f>VLOOKUP($A12,'Return Data'!$B$7:$R$2700,11,0)</f>
        <v>7.0242000000000004</v>
      </c>
      <c r="Q12" s="66">
        <f t="shared" si="6"/>
        <v>10</v>
      </c>
      <c r="R12" s="65">
        <f>VLOOKUP($A12,'Return Data'!$B$7:$R$2700,12,0)</f>
        <v>6.8236999999999997</v>
      </c>
      <c r="S12" s="66">
        <f t="shared" si="7"/>
        <v>6</v>
      </c>
      <c r="T12" s="65">
        <f>VLOOKUP($A12,'Return Data'!$B$7:$R$2700,13,0)</f>
        <v>6.7805</v>
      </c>
      <c r="U12" s="66">
        <f t="shared" si="8"/>
        <v>7</v>
      </c>
      <c r="V12" s="65">
        <f>VLOOKUP($A12,'Return Data'!$B$7:$R$2700,17,0)</f>
        <v>7.9779999999999998</v>
      </c>
      <c r="W12" s="66">
        <f>RANK(V12,V$8:V$26,0)</f>
        <v>3</v>
      </c>
      <c r="X12" s="65">
        <f>VLOOKUP($A12,'Return Data'!$B$7:$R$2700,14,0)</f>
        <v>7.6421999999999999</v>
      </c>
      <c r="Y12" s="66">
        <f>RANK(X12,X$8:X$26,0)</f>
        <v>4</v>
      </c>
      <c r="Z12" s="65">
        <f>VLOOKUP($A12,'Return Data'!$B$7:$R$2700,16,0)</f>
        <v>8.4041999999999994</v>
      </c>
      <c r="AA12" s="67">
        <f t="shared" si="9"/>
        <v>4</v>
      </c>
    </row>
    <row r="13" spans="1:27" x14ac:dyDescent="0.3">
      <c r="A13" s="63" t="s">
        <v>1250</v>
      </c>
      <c r="B13" s="64">
        <f>VLOOKUP($A13,'Return Data'!$B$7:$R$2700,3,0)</f>
        <v>44118</v>
      </c>
      <c r="C13" s="65">
        <f>VLOOKUP($A13,'Return Data'!$B$7:$R$2700,4,0)</f>
        <v>4396.2371999999996</v>
      </c>
      <c r="D13" s="65">
        <f>VLOOKUP($A13,'Return Data'!$B$7:$R$2700,5,0)</f>
        <v>7.0270000000000001</v>
      </c>
      <c r="E13" s="66">
        <f t="shared" si="0"/>
        <v>5</v>
      </c>
      <c r="F13" s="65">
        <f>VLOOKUP($A13,'Return Data'!$B$7:$R$2700,6,0)</f>
        <v>4.3013000000000003</v>
      </c>
      <c r="G13" s="66">
        <f t="shared" si="1"/>
        <v>10</v>
      </c>
      <c r="H13" s="65">
        <f>VLOOKUP($A13,'Return Data'!$B$7:$R$2700,7,0)</f>
        <v>4.7896000000000001</v>
      </c>
      <c r="I13" s="66">
        <f t="shared" si="2"/>
        <v>11</v>
      </c>
      <c r="J13" s="65">
        <f>VLOOKUP($A13,'Return Data'!$B$7:$R$2700,8,0)</f>
        <v>6.0118999999999998</v>
      </c>
      <c r="K13" s="66">
        <f t="shared" si="3"/>
        <v>7</v>
      </c>
      <c r="L13" s="65">
        <f>VLOOKUP($A13,'Return Data'!$B$7:$R$2700,9,0)</f>
        <v>4.9051</v>
      </c>
      <c r="M13" s="66">
        <f t="shared" si="4"/>
        <v>9</v>
      </c>
      <c r="N13" s="65">
        <f>VLOOKUP($A13,'Return Data'!$B$7:$R$2700,10,0)</f>
        <v>4.4977999999999998</v>
      </c>
      <c r="O13" s="66">
        <f t="shared" si="5"/>
        <v>5</v>
      </c>
      <c r="P13" s="65">
        <f>VLOOKUP($A13,'Return Data'!$B$7:$R$2700,11,0)</f>
        <v>8.173</v>
      </c>
      <c r="Q13" s="66">
        <f t="shared" si="6"/>
        <v>1</v>
      </c>
      <c r="R13" s="65">
        <f>VLOOKUP($A13,'Return Data'!$B$7:$R$2700,12,0)</f>
        <v>7.5068999999999999</v>
      </c>
      <c r="S13" s="66">
        <f t="shared" si="7"/>
        <v>1</v>
      </c>
      <c r="T13" s="65">
        <f>VLOOKUP($A13,'Return Data'!$B$7:$R$2700,13,0)</f>
        <v>7.2157999999999998</v>
      </c>
      <c r="U13" s="66">
        <f t="shared" si="8"/>
        <v>1</v>
      </c>
      <c r="V13" s="65">
        <f>VLOOKUP($A13,'Return Data'!$B$7:$R$2700,17,0)</f>
        <v>8.0018999999999991</v>
      </c>
      <c r="W13" s="66">
        <f>RANK(V13,V$8:V$26,0)</f>
        <v>1</v>
      </c>
      <c r="X13" s="65">
        <f>VLOOKUP($A13,'Return Data'!$B$7:$R$2700,14,0)</f>
        <v>7.7278000000000002</v>
      </c>
      <c r="Y13" s="66">
        <f>RANK(X13,X$8:X$26,0)</f>
        <v>2</v>
      </c>
      <c r="Z13" s="65">
        <f>VLOOKUP($A13,'Return Data'!$B$7:$R$2700,16,0)</f>
        <v>8.0824999999999996</v>
      </c>
      <c r="AA13" s="67">
        <f t="shared" si="9"/>
        <v>7</v>
      </c>
    </row>
    <row r="14" spans="1:27" x14ac:dyDescent="0.3">
      <c r="A14" s="63" t="s">
        <v>1252</v>
      </c>
      <c r="B14" s="64">
        <f>VLOOKUP($A14,'Return Data'!$B$7:$R$2700,3,0)</f>
        <v>44118</v>
      </c>
      <c r="C14" s="65">
        <f>VLOOKUP($A14,'Return Data'!$B$7:$R$2700,4,0)</f>
        <v>290.2484</v>
      </c>
      <c r="D14" s="65">
        <f>VLOOKUP($A14,'Return Data'!$B$7:$R$2700,5,0)</f>
        <v>6.8422999999999998</v>
      </c>
      <c r="E14" s="66">
        <f t="shared" si="0"/>
        <v>8</v>
      </c>
      <c r="F14" s="65">
        <f>VLOOKUP($A14,'Return Data'!$B$7:$R$2700,6,0)</f>
        <v>4.5023</v>
      </c>
      <c r="G14" s="66">
        <f t="shared" si="1"/>
        <v>9</v>
      </c>
      <c r="H14" s="65">
        <f>VLOOKUP($A14,'Return Data'!$B$7:$R$2700,7,0)</f>
        <v>5.1033999999999997</v>
      </c>
      <c r="I14" s="66">
        <f t="shared" si="2"/>
        <v>8</v>
      </c>
      <c r="J14" s="65">
        <f>VLOOKUP($A14,'Return Data'!$B$7:$R$2700,8,0)</f>
        <v>6.3651999999999997</v>
      </c>
      <c r="K14" s="66">
        <f t="shared" si="3"/>
        <v>3</v>
      </c>
      <c r="L14" s="65">
        <f>VLOOKUP($A14,'Return Data'!$B$7:$R$2700,9,0)</f>
        <v>5.2138</v>
      </c>
      <c r="M14" s="66">
        <f t="shared" si="4"/>
        <v>3</v>
      </c>
      <c r="N14" s="65">
        <f>VLOOKUP($A14,'Return Data'!$B$7:$R$2700,10,0)</f>
        <v>4.4763999999999999</v>
      </c>
      <c r="O14" s="66">
        <f t="shared" si="5"/>
        <v>6</v>
      </c>
      <c r="P14" s="65">
        <f>VLOOKUP($A14,'Return Data'!$B$7:$R$2700,11,0)</f>
        <v>7.5278999999999998</v>
      </c>
      <c r="Q14" s="66">
        <f t="shared" si="6"/>
        <v>5</v>
      </c>
      <c r="R14" s="65">
        <f>VLOOKUP($A14,'Return Data'!$B$7:$R$2700,12,0)</f>
        <v>7.0339</v>
      </c>
      <c r="S14" s="66">
        <f t="shared" si="7"/>
        <v>4</v>
      </c>
      <c r="T14" s="65">
        <f>VLOOKUP($A14,'Return Data'!$B$7:$R$2700,13,0)</f>
        <v>6.8658000000000001</v>
      </c>
      <c r="U14" s="66">
        <f t="shared" si="8"/>
        <v>5</v>
      </c>
      <c r="V14" s="65">
        <f>VLOOKUP($A14,'Return Data'!$B$7:$R$2700,17,0)</f>
        <v>7.6985000000000001</v>
      </c>
      <c r="W14" s="66">
        <f>RANK(V14,V$8:V$26,0)</f>
        <v>6</v>
      </c>
      <c r="X14" s="65">
        <f>VLOOKUP($A14,'Return Data'!$B$7:$R$2700,14,0)</f>
        <v>7.5796000000000001</v>
      </c>
      <c r="Y14" s="66">
        <f>RANK(X14,X$8:X$26,0)</f>
        <v>6</v>
      </c>
      <c r="Z14" s="65">
        <f>VLOOKUP($A14,'Return Data'!$B$7:$R$2700,16,0)</f>
        <v>8.0396000000000001</v>
      </c>
      <c r="AA14" s="67">
        <f t="shared" si="9"/>
        <v>10</v>
      </c>
    </row>
    <row r="15" spans="1:27" x14ac:dyDescent="0.3">
      <c r="A15" s="63" t="s">
        <v>1253</v>
      </c>
      <c r="B15" s="64">
        <f>VLOOKUP($A15,'Return Data'!$B$7:$R$2700,3,0)</f>
        <v>44118</v>
      </c>
      <c r="C15" s="65">
        <f>VLOOKUP($A15,'Return Data'!$B$7:$R$2700,4,0)</f>
        <v>33.0989</v>
      </c>
      <c r="D15" s="65">
        <f>VLOOKUP($A15,'Return Data'!$B$7:$R$2700,5,0)</f>
        <v>4.3013000000000003</v>
      </c>
      <c r="E15" s="66">
        <f t="shared" si="0"/>
        <v>15</v>
      </c>
      <c r="F15" s="65">
        <f>VLOOKUP($A15,'Return Data'!$B$7:$R$2700,6,0)</f>
        <v>4.0382999999999996</v>
      </c>
      <c r="G15" s="66">
        <f t="shared" si="1"/>
        <v>13</v>
      </c>
      <c r="H15" s="65">
        <f>VLOOKUP($A15,'Return Data'!$B$7:$R$2700,7,0)</f>
        <v>4.4779</v>
      </c>
      <c r="I15" s="66">
        <f t="shared" si="2"/>
        <v>14</v>
      </c>
      <c r="J15" s="65">
        <f>VLOOKUP($A15,'Return Data'!$B$7:$R$2700,8,0)</f>
        <v>4.9561000000000002</v>
      </c>
      <c r="K15" s="66">
        <f t="shared" si="3"/>
        <v>15</v>
      </c>
      <c r="L15" s="65">
        <f>VLOOKUP($A15,'Return Data'!$B$7:$R$2700,9,0)</f>
        <v>4.2457000000000003</v>
      </c>
      <c r="M15" s="66">
        <f t="shared" si="4"/>
        <v>15</v>
      </c>
      <c r="N15" s="65">
        <f>VLOOKUP($A15,'Return Data'!$B$7:$R$2700,10,0)</f>
        <v>3.6690999999999998</v>
      </c>
      <c r="O15" s="66">
        <f t="shared" si="5"/>
        <v>15</v>
      </c>
      <c r="P15" s="65">
        <f>VLOOKUP($A15,'Return Data'!$B$7:$R$2700,11,0)</f>
        <v>6.8570000000000002</v>
      </c>
      <c r="Q15" s="66">
        <f t="shared" si="6"/>
        <v>11</v>
      </c>
      <c r="R15" s="65">
        <f>VLOOKUP($A15,'Return Data'!$B$7:$R$2700,12,0)</f>
        <v>6.4158999999999997</v>
      </c>
      <c r="S15" s="66">
        <f t="shared" si="7"/>
        <v>12</v>
      </c>
      <c r="T15" s="65">
        <f>VLOOKUP($A15,'Return Data'!$B$7:$R$2700,13,0)</f>
        <v>6.3924000000000003</v>
      </c>
      <c r="U15" s="66">
        <f t="shared" si="8"/>
        <v>13</v>
      </c>
      <c r="V15" s="65">
        <f>VLOOKUP($A15,'Return Data'!$B$7:$R$2700,17,0)</f>
        <v>7.173</v>
      </c>
      <c r="W15" s="66">
        <f>RANK(V15,V$8:V$26,0)</f>
        <v>11</v>
      </c>
      <c r="X15" s="65">
        <f>VLOOKUP($A15,'Return Data'!$B$7:$R$2700,14,0)</f>
        <v>6.7670000000000003</v>
      </c>
      <c r="Y15" s="66">
        <f>RANK(X15,X$8:X$26,0)</f>
        <v>12</v>
      </c>
      <c r="Z15" s="65">
        <f>VLOOKUP($A15,'Return Data'!$B$7:$R$2700,16,0)</f>
        <v>7.9913999999999996</v>
      </c>
      <c r="AA15" s="67">
        <f t="shared" si="9"/>
        <v>11</v>
      </c>
    </row>
    <row r="16" spans="1:27" x14ac:dyDescent="0.3">
      <c r="A16" s="63" t="s">
        <v>1255</v>
      </c>
      <c r="B16" s="64">
        <f>VLOOKUP($A16,'Return Data'!$B$7:$R$2700,3,0)</f>
        <v>44118</v>
      </c>
      <c r="C16" s="65">
        <f>VLOOKUP($A16,'Return Data'!$B$7:$R$2700,4,0)</f>
        <v>1134.9690000000001</v>
      </c>
      <c r="D16" s="65">
        <f>VLOOKUP($A16,'Return Data'!$B$7:$R$2700,5,0)</f>
        <v>2.6114999999999999</v>
      </c>
      <c r="E16" s="66">
        <f t="shared" si="0"/>
        <v>19</v>
      </c>
      <c r="F16" s="65">
        <f>VLOOKUP($A16,'Return Data'!$B$7:$R$2700,6,0)</f>
        <v>2.6341999999999999</v>
      </c>
      <c r="G16" s="66">
        <f t="shared" si="1"/>
        <v>19</v>
      </c>
      <c r="H16" s="65">
        <f>VLOOKUP($A16,'Return Data'!$B$7:$R$2700,7,0)</f>
        <v>2.6398000000000001</v>
      </c>
      <c r="I16" s="66">
        <f t="shared" si="2"/>
        <v>19</v>
      </c>
      <c r="J16" s="65">
        <f>VLOOKUP($A16,'Return Data'!$B$7:$R$2700,8,0)</f>
        <v>3.3679999999999999</v>
      </c>
      <c r="K16" s="66">
        <f t="shared" si="3"/>
        <v>18</v>
      </c>
      <c r="L16" s="65">
        <f>VLOOKUP($A16,'Return Data'!$B$7:$R$2700,9,0)</f>
        <v>2.9946000000000002</v>
      </c>
      <c r="M16" s="66">
        <f t="shared" si="4"/>
        <v>19</v>
      </c>
      <c r="N16" s="65">
        <f>VLOOKUP($A16,'Return Data'!$B$7:$R$2700,10,0)</f>
        <v>2.7227000000000001</v>
      </c>
      <c r="O16" s="66">
        <f t="shared" si="5"/>
        <v>19</v>
      </c>
      <c r="P16" s="65">
        <f>VLOOKUP($A16,'Return Data'!$B$7:$R$2700,11,0)</f>
        <v>3.0407999999999999</v>
      </c>
      <c r="Q16" s="66">
        <f t="shared" si="6"/>
        <v>18</v>
      </c>
      <c r="R16" s="65">
        <f>VLOOKUP($A16,'Return Data'!$B$7:$R$2700,12,0)</f>
        <v>3.7627000000000002</v>
      </c>
      <c r="S16" s="66">
        <f t="shared" si="7"/>
        <v>18</v>
      </c>
      <c r="T16" s="65">
        <f>VLOOKUP($A16,'Return Data'!$B$7:$R$2700,13,0)</f>
        <v>4.5049000000000001</v>
      </c>
      <c r="U16" s="66">
        <f t="shared" si="8"/>
        <v>18</v>
      </c>
      <c r="V16" s="65"/>
      <c r="W16" s="66"/>
      <c r="X16" s="65"/>
      <c r="Y16" s="66"/>
      <c r="Z16" s="65">
        <f>VLOOKUP($A16,'Return Data'!$B$7:$R$2700,16,0)</f>
        <v>6.2934000000000001</v>
      </c>
      <c r="AA16" s="67">
        <f t="shared" si="9"/>
        <v>17</v>
      </c>
    </row>
    <row r="17" spans="1:27" x14ac:dyDescent="0.3">
      <c r="A17" s="63" t="s">
        <v>1258</v>
      </c>
      <c r="B17" s="64">
        <f>VLOOKUP($A17,'Return Data'!$B$7:$R$2700,3,0)</f>
        <v>44118</v>
      </c>
      <c r="C17" s="65">
        <f>VLOOKUP($A17,'Return Data'!$B$7:$R$2700,4,0)</f>
        <v>2401.8622</v>
      </c>
      <c r="D17" s="65">
        <f>VLOOKUP($A17,'Return Data'!$B$7:$R$2700,5,0)</f>
        <v>5.2237999999999998</v>
      </c>
      <c r="E17" s="66">
        <f t="shared" si="0"/>
        <v>13</v>
      </c>
      <c r="F17" s="65">
        <f>VLOOKUP($A17,'Return Data'!$B$7:$R$2700,6,0)</f>
        <v>3.9015</v>
      </c>
      <c r="G17" s="66">
        <f t="shared" si="1"/>
        <v>14</v>
      </c>
      <c r="H17" s="65">
        <f>VLOOKUP($A17,'Return Data'!$B$7:$R$2700,7,0)</f>
        <v>4.3920000000000003</v>
      </c>
      <c r="I17" s="66">
        <f t="shared" si="2"/>
        <v>15</v>
      </c>
      <c r="J17" s="65">
        <f>VLOOKUP($A17,'Return Data'!$B$7:$R$2700,8,0)</f>
        <v>5.4015000000000004</v>
      </c>
      <c r="K17" s="66">
        <f t="shared" si="3"/>
        <v>11</v>
      </c>
      <c r="L17" s="65">
        <f>VLOOKUP($A17,'Return Data'!$B$7:$R$2700,9,0)</f>
        <v>4.3860000000000001</v>
      </c>
      <c r="M17" s="66">
        <f t="shared" si="4"/>
        <v>13</v>
      </c>
      <c r="N17" s="65">
        <f>VLOOKUP($A17,'Return Data'!$B$7:$R$2700,10,0)</f>
        <v>3.7715999999999998</v>
      </c>
      <c r="O17" s="66">
        <f t="shared" si="5"/>
        <v>14</v>
      </c>
      <c r="P17" s="65">
        <f>VLOOKUP($A17,'Return Data'!$B$7:$R$2700,11,0)</f>
        <v>7.1562999999999999</v>
      </c>
      <c r="Q17" s="66">
        <f t="shared" si="6"/>
        <v>9</v>
      </c>
      <c r="R17" s="65">
        <f>VLOOKUP($A17,'Return Data'!$B$7:$R$2700,12,0)</f>
        <v>6.7016999999999998</v>
      </c>
      <c r="S17" s="66">
        <f t="shared" si="7"/>
        <v>9</v>
      </c>
      <c r="T17" s="65">
        <f>VLOOKUP($A17,'Return Data'!$B$7:$R$2700,13,0)</f>
        <v>6.6054000000000004</v>
      </c>
      <c r="U17" s="66">
        <f t="shared" si="8"/>
        <v>8</v>
      </c>
      <c r="V17" s="65">
        <f>VLOOKUP($A17,'Return Data'!$B$7:$R$2700,17,0)</f>
        <v>7.1485000000000003</v>
      </c>
      <c r="W17" s="66">
        <f>RANK(V17,V$8:V$26,0)</f>
        <v>12</v>
      </c>
      <c r="X17" s="65">
        <f>VLOOKUP($A17,'Return Data'!$B$7:$R$2700,14,0)</f>
        <v>7.2626999999999997</v>
      </c>
      <c r="Y17" s="66">
        <f>RANK(X17,X$8:X$26,0)</f>
        <v>11</v>
      </c>
      <c r="Z17" s="65">
        <f>VLOOKUP($A17,'Return Data'!$B$7:$R$2700,16,0)</f>
        <v>8.4872999999999994</v>
      </c>
      <c r="AA17" s="67">
        <f t="shared" si="9"/>
        <v>1</v>
      </c>
    </row>
    <row r="18" spans="1:27" x14ac:dyDescent="0.3">
      <c r="A18" s="63" t="s">
        <v>1262</v>
      </c>
      <c r="B18" s="64">
        <f>VLOOKUP($A18,'Return Data'!$B$7:$R$2700,3,0)</f>
        <v>44118</v>
      </c>
      <c r="C18" s="65">
        <f>VLOOKUP($A18,'Return Data'!$B$7:$R$2700,4,0)</f>
        <v>3423.9418000000001</v>
      </c>
      <c r="D18" s="65">
        <f>VLOOKUP($A18,'Return Data'!$B$7:$R$2700,5,0)</f>
        <v>6.0347</v>
      </c>
      <c r="E18" s="66">
        <f t="shared" si="0"/>
        <v>11</v>
      </c>
      <c r="F18" s="65">
        <f>VLOOKUP($A18,'Return Data'!$B$7:$R$2700,6,0)</f>
        <v>4.5936000000000003</v>
      </c>
      <c r="G18" s="66">
        <f t="shared" si="1"/>
        <v>6</v>
      </c>
      <c r="H18" s="65">
        <f>VLOOKUP($A18,'Return Data'!$B$7:$R$2700,7,0)</f>
        <v>5.8471000000000002</v>
      </c>
      <c r="I18" s="66">
        <f t="shared" si="2"/>
        <v>5</v>
      </c>
      <c r="J18" s="65">
        <f>VLOOKUP($A18,'Return Data'!$B$7:$R$2700,8,0)</f>
        <v>6.4177999999999997</v>
      </c>
      <c r="K18" s="66">
        <f t="shared" si="3"/>
        <v>2</v>
      </c>
      <c r="L18" s="65">
        <f>VLOOKUP($A18,'Return Data'!$B$7:$R$2700,9,0)</f>
        <v>5.1775000000000002</v>
      </c>
      <c r="M18" s="66">
        <f t="shared" si="4"/>
        <v>5</v>
      </c>
      <c r="N18" s="65">
        <f>VLOOKUP($A18,'Return Data'!$B$7:$R$2700,10,0)</f>
        <v>4.1295999999999999</v>
      </c>
      <c r="O18" s="66">
        <f t="shared" si="5"/>
        <v>9</v>
      </c>
      <c r="P18" s="65">
        <f>VLOOKUP($A18,'Return Data'!$B$7:$R$2700,11,0)</f>
        <v>6.2263999999999999</v>
      </c>
      <c r="Q18" s="66">
        <f t="shared" si="6"/>
        <v>14</v>
      </c>
      <c r="R18" s="65">
        <f>VLOOKUP($A18,'Return Data'!$B$7:$R$2700,12,0)</f>
        <v>6.1829999999999998</v>
      </c>
      <c r="S18" s="66">
        <f t="shared" si="7"/>
        <v>14</v>
      </c>
      <c r="T18" s="65">
        <f>VLOOKUP($A18,'Return Data'!$B$7:$R$2700,13,0)</f>
        <v>6.282</v>
      </c>
      <c r="U18" s="66">
        <f t="shared" si="8"/>
        <v>14</v>
      </c>
      <c r="V18" s="65">
        <f>VLOOKUP($A18,'Return Data'!$B$7:$R$2700,17,0)</f>
        <v>7.4542000000000002</v>
      </c>
      <c r="W18" s="66">
        <f>RANK(V18,V$8:V$26,0)</f>
        <v>10</v>
      </c>
      <c r="X18" s="65">
        <f>VLOOKUP($A18,'Return Data'!$B$7:$R$2700,14,0)</f>
        <v>7.3815999999999997</v>
      </c>
      <c r="Y18" s="66">
        <f>RANK(X18,X$8:X$26,0)</f>
        <v>9</v>
      </c>
      <c r="Z18" s="65">
        <f>VLOOKUP($A18,'Return Data'!$B$7:$R$2700,16,0)</f>
        <v>7.9859</v>
      </c>
      <c r="AA18" s="67">
        <f t="shared" si="9"/>
        <v>12</v>
      </c>
    </row>
    <row r="19" spans="1:27" x14ac:dyDescent="0.3">
      <c r="A19" s="63" t="s">
        <v>1263</v>
      </c>
      <c r="B19" s="64">
        <f>VLOOKUP($A19,'Return Data'!$B$7:$R$2700,3,0)</f>
        <v>44118</v>
      </c>
      <c r="C19" s="65">
        <f>VLOOKUP($A19,'Return Data'!$B$7:$R$2700,4,0)</f>
        <v>31.6946152692365</v>
      </c>
      <c r="D19" s="65">
        <f>VLOOKUP($A19,'Return Data'!$B$7:$R$2700,5,0)</f>
        <v>3.1095000000000002</v>
      </c>
      <c r="E19" s="66">
        <f t="shared" si="0"/>
        <v>17</v>
      </c>
      <c r="F19" s="65">
        <f>VLOOKUP($A19,'Return Data'!$B$7:$R$2700,6,0)</f>
        <v>4.1479999999999997</v>
      </c>
      <c r="G19" s="66">
        <f t="shared" si="1"/>
        <v>12</v>
      </c>
      <c r="H19" s="65">
        <f>VLOOKUP($A19,'Return Data'!$B$7:$R$2700,7,0)</f>
        <v>4.8905000000000003</v>
      </c>
      <c r="I19" s="66">
        <f t="shared" si="2"/>
        <v>10</v>
      </c>
      <c r="J19" s="65">
        <f>VLOOKUP($A19,'Return Data'!$B$7:$R$2700,8,0)</f>
        <v>5.1923000000000004</v>
      </c>
      <c r="K19" s="66">
        <f t="shared" si="3"/>
        <v>14</v>
      </c>
      <c r="L19" s="65">
        <f>VLOOKUP($A19,'Return Data'!$B$7:$R$2700,9,0)</f>
        <v>4.4032999999999998</v>
      </c>
      <c r="M19" s="66">
        <f t="shared" si="4"/>
        <v>12</v>
      </c>
      <c r="N19" s="65">
        <f>VLOOKUP($A19,'Return Data'!$B$7:$R$2700,10,0)</f>
        <v>3.6225999999999998</v>
      </c>
      <c r="O19" s="66">
        <f t="shared" si="5"/>
        <v>16</v>
      </c>
      <c r="P19" s="65">
        <f>VLOOKUP($A19,'Return Data'!$B$7:$R$2700,11,0)</f>
        <v>6.4337</v>
      </c>
      <c r="Q19" s="66">
        <f t="shared" si="6"/>
        <v>13</v>
      </c>
      <c r="R19" s="65">
        <f>VLOOKUP($A19,'Return Data'!$B$7:$R$2700,12,0)</f>
        <v>6.3878000000000004</v>
      </c>
      <c r="S19" s="66">
        <f t="shared" si="7"/>
        <v>13</v>
      </c>
      <c r="T19" s="65">
        <f>VLOOKUP($A19,'Return Data'!$B$7:$R$2700,13,0)</f>
        <v>6.4374000000000002</v>
      </c>
      <c r="U19" s="66">
        <f t="shared" si="8"/>
        <v>11</v>
      </c>
      <c r="V19" s="65">
        <f>VLOOKUP($A19,'Return Data'!$B$7:$R$2700,17,0)</f>
        <v>7.8269000000000002</v>
      </c>
      <c r="W19" s="66">
        <f>RANK(V19,V$8:V$26,0)</f>
        <v>5</v>
      </c>
      <c r="X19" s="65">
        <f>VLOOKUP($A19,'Return Data'!$B$7:$R$2700,14,0)</f>
        <v>7.6862000000000004</v>
      </c>
      <c r="Y19" s="66">
        <f>RANK(X19,X$8:X$26,0)</f>
        <v>3</v>
      </c>
      <c r="Z19" s="65">
        <f>VLOOKUP($A19,'Return Data'!$B$7:$R$2700,16,0)</f>
        <v>8.4550999999999998</v>
      </c>
      <c r="AA19" s="67">
        <f t="shared" si="9"/>
        <v>2</v>
      </c>
    </row>
    <row r="20" spans="1:27" x14ac:dyDescent="0.3">
      <c r="A20" s="63" t="s">
        <v>1266</v>
      </c>
      <c r="B20" s="64">
        <f>VLOOKUP($A20,'Return Data'!$B$7:$R$2700,3,0)</f>
        <v>44118</v>
      </c>
      <c r="C20" s="65">
        <f>VLOOKUP($A20,'Return Data'!$B$7:$R$2700,4,0)</f>
        <v>3162.8582999999999</v>
      </c>
      <c r="D20" s="65">
        <f>VLOOKUP($A20,'Return Data'!$B$7:$R$2700,5,0)</f>
        <v>9.5358000000000001</v>
      </c>
      <c r="E20" s="66">
        <f t="shared" si="0"/>
        <v>1</v>
      </c>
      <c r="F20" s="65">
        <f>VLOOKUP($A20,'Return Data'!$B$7:$R$2700,6,0)</f>
        <v>4.9531999999999998</v>
      </c>
      <c r="G20" s="66">
        <f t="shared" si="1"/>
        <v>5</v>
      </c>
      <c r="H20" s="65">
        <f>VLOOKUP($A20,'Return Data'!$B$7:$R$2700,7,0)</f>
        <v>5.3550000000000004</v>
      </c>
      <c r="I20" s="66">
        <f t="shared" si="2"/>
        <v>7</v>
      </c>
      <c r="J20" s="65">
        <f>VLOOKUP($A20,'Return Data'!$B$7:$R$2700,8,0)</f>
        <v>6.0382999999999996</v>
      </c>
      <c r="K20" s="66">
        <f t="shared" si="3"/>
        <v>6</v>
      </c>
      <c r="L20" s="65">
        <f>VLOOKUP($A20,'Return Data'!$B$7:$R$2700,9,0)</f>
        <v>5.0682</v>
      </c>
      <c r="M20" s="66">
        <f t="shared" si="4"/>
        <v>6</v>
      </c>
      <c r="N20" s="65">
        <f>VLOOKUP($A20,'Return Data'!$B$7:$R$2700,10,0)</f>
        <v>4.3722000000000003</v>
      </c>
      <c r="O20" s="66">
        <f t="shared" si="5"/>
        <v>8</v>
      </c>
      <c r="P20" s="65">
        <f>VLOOKUP($A20,'Return Data'!$B$7:$R$2700,11,0)</f>
        <v>6.8261000000000003</v>
      </c>
      <c r="Q20" s="66">
        <f t="shared" si="6"/>
        <v>12</v>
      </c>
      <c r="R20" s="65">
        <f>VLOOKUP($A20,'Return Data'!$B$7:$R$2700,12,0)</f>
        <v>6.5995999999999997</v>
      </c>
      <c r="S20" s="66">
        <f t="shared" si="7"/>
        <v>10</v>
      </c>
      <c r="T20" s="65">
        <f>VLOOKUP($A20,'Return Data'!$B$7:$R$2700,13,0)</f>
        <v>6.5831</v>
      </c>
      <c r="U20" s="66">
        <f t="shared" si="8"/>
        <v>10</v>
      </c>
      <c r="V20" s="65">
        <f>VLOOKUP($A20,'Return Data'!$B$7:$R$2700,17,0)</f>
        <v>7.6889000000000003</v>
      </c>
      <c r="W20" s="66">
        <f>RANK(V20,V$8:V$26,0)</f>
        <v>7</v>
      </c>
      <c r="X20" s="65">
        <f>VLOOKUP($A20,'Return Data'!$B$7:$R$2700,14,0)</f>
        <v>7.6043000000000003</v>
      </c>
      <c r="Y20" s="66">
        <f>RANK(X20,X$8:X$26,0)</f>
        <v>5</v>
      </c>
      <c r="Z20" s="65">
        <f>VLOOKUP($A20,'Return Data'!$B$7:$R$2700,16,0)</f>
        <v>8.0520999999999994</v>
      </c>
      <c r="AA20" s="67">
        <f t="shared" si="9"/>
        <v>9</v>
      </c>
    </row>
    <row r="21" spans="1:27" x14ac:dyDescent="0.3">
      <c r="A21" s="63" t="s">
        <v>1267</v>
      </c>
      <c r="B21" s="64">
        <f>VLOOKUP($A21,'Return Data'!$B$7:$R$2700,3,0)</f>
        <v>44118</v>
      </c>
      <c r="C21" s="65">
        <f>VLOOKUP($A21,'Return Data'!$B$7:$R$2700,4,0)</f>
        <v>1035.1223</v>
      </c>
      <c r="D21" s="65">
        <f>VLOOKUP($A21,'Return Data'!$B$7:$R$2700,5,0)</f>
        <v>5.8860999999999999</v>
      </c>
      <c r="E21" s="66">
        <f t="shared" si="0"/>
        <v>12</v>
      </c>
      <c r="F21" s="65">
        <f>VLOOKUP($A21,'Return Data'!$B$7:$R$2700,6,0)</f>
        <v>5.2613000000000003</v>
      </c>
      <c r="G21" s="66">
        <f t="shared" si="1"/>
        <v>3</v>
      </c>
      <c r="H21" s="65">
        <f>VLOOKUP($A21,'Return Data'!$B$7:$R$2700,7,0)</f>
        <v>5.8948</v>
      </c>
      <c r="I21" s="66">
        <f t="shared" si="2"/>
        <v>4</v>
      </c>
      <c r="J21" s="65">
        <f>VLOOKUP($A21,'Return Data'!$B$7:$R$2700,8,0)</f>
        <v>5.6970999999999998</v>
      </c>
      <c r="K21" s="66">
        <f t="shared" si="3"/>
        <v>10</v>
      </c>
      <c r="L21" s="65">
        <f>VLOOKUP($A21,'Return Data'!$B$7:$R$2700,9,0)</f>
        <v>4.5343999999999998</v>
      </c>
      <c r="M21" s="66">
        <f t="shared" si="4"/>
        <v>10</v>
      </c>
      <c r="N21" s="65">
        <f>VLOOKUP($A21,'Return Data'!$B$7:$R$2700,10,0)</f>
        <v>3.8125</v>
      </c>
      <c r="O21" s="66">
        <f t="shared" si="5"/>
        <v>12</v>
      </c>
      <c r="P21" s="65"/>
      <c r="Q21" s="66"/>
      <c r="R21" s="65"/>
      <c r="S21" s="66"/>
      <c r="T21" s="65"/>
      <c r="U21" s="66"/>
      <c r="V21" s="65"/>
      <c r="W21" s="66"/>
      <c r="X21" s="65"/>
      <c r="Y21" s="66"/>
      <c r="Z21" s="65">
        <f>VLOOKUP($A21,'Return Data'!$B$7:$R$2700,16,0)</f>
        <v>5.7746000000000004</v>
      </c>
      <c r="AA21" s="67">
        <f t="shared" si="9"/>
        <v>18</v>
      </c>
    </row>
    <row r="22" spans="1:27" x14ac:dyDescent="0.3">
      <c r="A22" s="63" t="s">
        <v>1270</v>
      </c>
      <c r="B22" s="64">
        <f>VLOOKUP($A22,'Return Data'!$B$7:$R$2700,3,0)</f>
        <v>44118</v>
      </c>
      <c r="C22" s="65">
        <f>VLOOKUP($A22,'Return Data'!$B$7:$R$2700,4,0)</f>
        <v>32.1098</v>
      </c>
      <c r="D22" s="65">
        <f>VLOOKUP($A22,'Return Data'!$B$7:$R$2700,5,0)</f>
        <v>3.0693999999999999</v>
      </c>
      <c r="E22" s="66">
        <f t="shared" si="0"/>
        <v>18</v>
      </c>
      <c r="F22" s="65">
        <f>VLOOKUP($A22,'Return Data'!$B$7:$R$2700,6,0)</f>
        <v>3.0022000000000002</v>
      </c>
      <c r="G22" s="66">
        <f t="shared" si="1"/>
        <v>18</v>
      </c>
      <c r="H22" s="65">
        <f>VLOOKUP($A22,'Return Data'!$B$7:$R$2700,7,0)</f>
        <v>3.0059</v>
      </c>
      <c r="I22" s="66">
        <f t="shared" si="2"/>
        <v>18</v>
      </c>
      <c r="J22" s="65">
        <f>VLOOKUP($A22,'Return Data'!$B$7:$R$2700,8,0)</f>
        <v>3.0402</v>
      </c>
      <c r="K22" s="66">
        <f t="shared" si="3"/>
        <v>19</v>
      </c>
      <c r="L22" s="65">
        <f>VLOOKUP($A22,'Return Data'!$B$7:$R$2700,9,0)</f>
        <v>3.0769000000000002</v>
      </c>
      <c r="M22" s="66">
        <f t="shared" si="4"/>
        <v>18</v>
      </c>
      <c r="N22" s="65">
        <f>VLOOKUP($A22,'Return Data'!$B$7:$R$2700,10,0)</f>
        <v>3.4649000000000001</v>
      </c>
      <c r="O22" s="66">
        <f t="shared" si="5"/>
        <v>17</v>
      </c>
      <c r="P22" s="65">
        <f>VLOOKUP($A22,'Return Data'!$B$7:$R$2700,11,0)</f>
        <v>4.0510000000000002</v>
      </c>
      <c r="Q22" s="66">
        <f>RANK(P22,P$8:P$26,0)</f>
        <v>16</v>
      </c>
      <c r="R22" s="65">
        <f>VLOOKUP($A22,'Return Data'!$B$7:$R$2700,12,0)</f>
        <v>4.7214</v>
      </c>
      <c r="S22" s="66">
        <f>RANK(R22,R$8:R$26,0)</f>
        <v>16</v>
      </c>
      <c r="T22" s="65">
        <f>VLOOKUP($A22,'Return Data'!$B$7:$R$2700,13,0)</f>
        <v>5.2953000000000001</v>
      </c>
      <c r="U22" s="66">
        <f>RANK(T22,T$8:T$26,0)</f>
        <v>16</v>
      </c>
      <c r="V22" s="65">
        <f>VLOOKUP($A22,'Return Data'!$B$7:$R$2700,17,0)</f>
        <v>6.6863000000000001</v>
      </c>
      <c r="W22" s="66">
        <f>RANK(V22,V$8:V$26,0)</f>
        <v>13</v>
      </c>
      <c r="X22" s="65">
        <f>VLOOKUP($A22,'Return Data'!$B$7:$R$2700,14,0)</f>
        <v>6.7571000000000003</v>
      </c>
      <c r="Y22" s="66">
        <f>RANK(X22,X$8:X$26,0)</f>
        <v>13</v>
      </c>
      <c r="Z22" s="65">
        <f>VLOOKUP($A22,'Return Data'!$B$7:$R$2700,16,0)</f>
        <v>8.2455999999999996</v>
      </c>
      <c r="AA22" s="67">
        <f t="shared" si="9"/>
        <v>5</v>
      </c>
    </row>
    <row r="23" spans="1:27" x14ac:dyDescent="0.3">
      <c r="A23" s="63" t="s">
        <v>1271</v>
      </c>
      <c r="B23" s="64">
        <f>VLOOKUP($A23,'Return Data'!$B$7:$R$2700,3,0)</f>
        <v>44118</v>
      </c>
      <c r="C23" s="65">
        <f>VLOOKUP($A23,'Return Data'!$B$7:$R$2700,4,0)</f>
        <v>33.590400000000002</v>
      </c>
      <c r="D23" s="65">
        <f>VLOOKUP($A23,'Return Data'!$B$7:$R$2700,5,0)</f>
        <v>6.7382999999999997</v>
      </c>
      <c r="E23" s="66">
        <f t="shared" si="0"/>
        <v>10</v>
      </c>
      <c r="F23" s="65">
        <f>VLOOKUP($A23,'Return Data'!$B$7:$R$2700,6,0)</f>
        <v>4.5667</v>
      </c>
      <c r="G23" s="66">
        <f t="shared" si="1"/>
        <v>7</v>
      </c>
      <c r="H23" s="65">
        <f>VLOOKUP($A23,'Return Data'!$B$7:$R$2700,7,0)</f>
        <v>5.6566000000000001</v>
      </c>
      <c r="I23" s="66">
        <f t="shared" si="2"/>
        <v>6</v>
      </c>
      <c r="J23" s="65">
        <f>VLOOKUP($A23,'Return Data'!$B$7:$R$2700,8,0)</f>
        <v>6.4268999999999998</v>
      </c>
      <c r="K23" s="66">
        <f t="shared" si="3"/>
        <v>1</v>
      </c>
      <c r="L23" s="65">
        <f>VLOOKUP($A23,'Return Data'!$B$7:$R$2700,9,0)</f>
        <v>5.3150000000000004</v>
      </c>
      <c r="M23" s="66">
        <f t="shared" si="4"/>
        <v>1</v>
      </c>
      <c r="N23" s="65">
        <f>VLOOKUP($A23,'Return Data'!$B$7:$R$2700,10,0)</f>
        <v>4.7487000000000004</v>
      </c>
      <c r="O23" s="66">
        <f t="shared" si="5"/>
        <v>1</v>
      </c>
      <c r="P23" s="65">
        <f>VLOOKUP($A23,'Return Data'!$B$7:$R$2700,11,0)</f>
        <v>7.2012999999999998</v>
      </c>
      <c r="Q23" s="66">
        <f>RANK(P23,P$8:P$26,0)</f>
        <v>6</v>
      </c>
      <c r="R23" s="65">
        <f>VLOOKUP($A23,'Return Data'!$B$7:$R$2700,12,0)</f>
        <v>6.8205999999999998</v>
      </c>
      <c r="S23" s="66">
        <f>RANK(R23,R$8:R$26,0)</f>
        <v>7</v>
      </c>
      <c r="T23" s="65">
        <f>VLOOKUP($A23,'Return Data'!$B$7:$R$2700,13,0)</f>
        <v>6.8240999999999996</v>
      </c>
      <c r="U23" s="66">
        <f>RANK(T23,T$8:T$26,0)</f>
        <v>6</v>
      </c>
      <c r="V23" s="65">
        <f>VLOOKUP($A23,'Return Data'!$B$7:$R$2700,17,0)</f>
        <v>7.8339999999999996</v>
      </c>
      <c r="W23" s="66">
        <f>RANK(V23,V$8:V$26,0)</f>
        <v>4</v>
      </c>
      <c r="X23" s="65">
        <f>VLOOKUP($A23,'Return Data'!$B$7:$R$2700,14,0)</f>
        <v>7.5640000000000001</v>
      </c>
      <c r="Y23" s="66">
        <f>RANK(X23,X$8:X$26,0)</f>
        <v>8</v>
      </c>
      <c r="Z23" s="65">
        <f>VLOOKUP($A23,'Return Data'!$B$7:$R$2700,16,0)</f>
        <v>8.4437999999999995</v>
      </c>
      <c r="AA23" s="67">
        <f t="shared" si="9"/>
        <v>3</v>
      </c>
    </row>
    <row r="24" spans="1:27" x14ac:dyDescent="0.3">
      <c r="A24" s="63" t="s">
        <v>1273</v>
      </c>
      <c r="B24" s="64">
        <f>VLOOKUP($A24,'Return Data'!$B$7:$R$2700,3,0)</f>
        <v>44118</v>
      </c>
      <c r="C24" s="65">
        <f>VLOOKUP($A24,'Return Data'!$B$7:$R$2700,4,0)</f>
        <v>11.528700000000001</v>
      </c>
      <c r="D24" s="65">
        <f>VLOOKUP($A24,'Return Data'!$B$7:$R$2700,5,0)</f>
        <v>4.4329999999999998</v>
      </c>
      <c r="E24" s="66">
        <f t="shared" si="0"/>
        <v>14</v>
      </c>
      <c r="F24" s="65">
        <f>VLOOKUP($A24,'Return Data'!$B$7:$R$2700,6,0)</f>
        <v>3.4843000000000002</v>
      </c>
      <c r="G24" s="66">
        <f t="shared" si="1"/>
        <v>17</v>
      </c>
      <c r="H24" s="65">
        <f>VLOOKUP($A24,'Return Data'!$B$7:$R$2700,7,0)</f>
        <v>3.4397000000000002</v>
      </c>
      <c r="I24" s="66">
        <f t="shared" si="2"/>
        <v>17</v>
      </c>
      <c r="J24" s="65">
        <f>VLOOKUP($A24,'Return Data'!$B$7:$R$2700,8,0)</f>
        <v>4.1223000000000001</v>
      </c>
      <c r="K24" s="66">
        <f t="shared" si="3"/>
        <v>17</v>
      </c>
      <c r="L24" s="65">
        <f>VLOOKUP($A24,'Return Data'!$B$7:$R$2700,9,0)</f>
        <v>3.8855</v>
      </c>
      <c r="M24" s="66">
        <f t="shared" si="4"/>
        <v>17</v>
      </c>
      <c r="N24" s="65">
        <f>VLOOKUP($A24,'Return Data'!$B$7:$R$2700,10,0)</f>
        <v>3.8395000000000001</v>
      </c>
      <c r="O24" s="66">
        <f t="shared" si="5"/>
        <v>11</v>
      </c>
      <c r="P24" s="65">
        <f>VLOOKUP($A24,'Return Data'!$B$7:$R$2700,11,0)</f>
        <v>5.5050999999999997</v>
      </c>
      <c r="Q24" s="66">
        <f>RANK(P24,P$8:P$26,0)</f>
        <v>15</v>
      </c>
      <c r="R24" s="65">
        <f>VLOOKUP($A24,'Return Data'!$B$7:$R$2700,12,0)</f>
        <v>5.6390000000000002</v>
      </c>
      <c r="S24" s="66">
        <f>RANK(R24,R$8:R$26,0)</f>
        <v>15</v>
      </c>
      <c r="T24" s="65">
        <f>VLOOKUP($A24,'Return Data'!$B$7:$R$2700,13,0)</f>
        <v>5.8151000000000002</v>
      </c>
      <c r="U24" s="66">
        <f>RANK(T24,T$8:T$26,0)</f>
        <v>15</v>
      </c>
      <c r="V24" s="65"/>
      <c r="W24" s="66"/>
      <c r="X24" s="65"/>
      <c r="Y24" s="66"/>
      <c r="Z24" s="65">
        <f>VLOOKUP($A24,'Return Data'!$B$7:$R$2700,16,0)</f>
        <v>7.1782000000000004</v>
      </c>
      <c r="AA24" s="67">
        <f t="shared" si="9"/>
        <v>15</v>
      </c>
    </row>
    <row r="25" spans="1:27" x14ac:dyDescent="0.3">
      <c r="A25" s="63" t="s">
        <v>1275</v>
      </c>
      <c r="B25" s="64">
        <f>VLOOKUP($A25,'Return Data'!$B$7:$R$2700,3,0)</f>
        <v>44118</v>
      </c>
      <c r="C25" s="65">
        <f>VLOOKUP($A25,'Return Data'!$B$7:$R$2700,4,0)</f>
        <v>3600.9549999999999</v>
      </c>
      <c r="D25" s="65">
        <f>VLOOKUP($A25,'Return Data'!$B$7:$R$2700,5,0)</f>
        <v>7.3776000000000002</v>
      </c>
      <c r="E25" s="66">
        <f t="shared" si="0"/>
        <v>4</v>
      </c>
      <c r="F25" s="65">
        <f>VLOOKUP($A25,'Return Data'!$B$7:$R$2700,6,0)</f>
        <v>5.3106</v>
      </c>
      <c r="G25" s="66">
        <f t="shared" si="1"/>
        <v>2</v>
      </c>
      <c r="H25" s="65">
        <f>VLOOKUP($A25,'Return Data'!$B$7:$R$2700,7,0)</f>
        <v>6.1893000000000002</v>
      </c>
      <c r="I25" s="66">
        <f t="shared" si="2"/>
        <v>1</v>
      </c>
      <c r="J25" s="65">
        <f>VLOOKUP($A25,'Return Data'!$B$7:$R$2700,8,0)</f>
        <v>6.2603</v>
      </c>
      <c r="K25" s="66">
        <f t="shared" si="3"/>
        <v>4</v>
      </c>
      <c r="L25" s="65">
        <f>VLOOKUP($A25,'Return Data'!$B$7:$R$2700,9,0)</f>
        <v>5.3067000000000002</v>
      </c>
      <c r="M25" s="66">
        <f t="shared" si="4"/>
        <v>2</v>
      </c>
      <c r="N25" s="65">
        <f>VLOOKUP($A25,'Return Data'!$B$7:$R$2700,10,0)</f>
        <v>4.6920999999999999</v>
      </c>
      <c r="O25" s="66">
        <f t="shared" si="5"/>
        <v>2</v>
      </c>
      <c r="P25" s="65">
        <f>VLOOKUP($A25,'Return Data'!$B$7:$R$2700,11,0)</f>
        <v>7.6063000000000001</v>
      </c>
      <c r="Q25" s="66">
        <f>RANK(P25,P$8:P$26,0)</f>
        <v>3</v>
      </c>
      <c r="R25" s="65">
        <f>VLOOKUP($A25,'Return Data'!$B$7:$R$2700,12,0)</f>
        <v>7.1782000000000004</v>
      </c>
      <c r="S25" s="66">
        <f>RANK(R25,R$8:R$26,0)</f>
        <v>3</v>
      </c>
      <c r="T25" s="65">
        <f>VLOOKUP($A25,'Return Data'!$B$7:$R$2700,13,0)</f>
        <v>6.9664000000000001</v>
      </c>
      <c r="U25" s="66">
        <f>RANK(T25,T$8:T$26,0)</f>
        <v>3</v>
      </c>
      <c r="V25" s="65">
        <f>VLOOKUP($A25,'Return Data'!$B$7:$R$2700,17,0)</f>
        <v>4.7378</v>
      </c>
      <c r="W25" s="66">
        <f>RANK(V25,V$8:V$26,0)</f>
        <v>14</v>
      </c>
      <c r="X25" s="65">
        <f>VLOOKUP($A25,'Return Data'!$B$7:$R$2700,14,0)</f>
        <v>5.0427</v>
      </c>
      <c r="Y25" s="66">
        <f>RANK(X25,X$8:X$26,0)</f>
        <v>14</v>
      </c>
      <c r="Z25" s="65">
        <f>VLOOKUP($A25,'Return Data'!$B$7:$R$2700,16,0)</f>
        <v>7.0309999999999997</v>
      </c>
      <c r="AA25" s="67">
        <f t="shared" si="9"/>
        <v>16</v>
      </c>
    </row>
    <row r="26" spans="1:27" x14ac:dyDescent="0.3">
      <c r="A26" s="63" t="s">
        <v>1277</v>
      </c>
      <c r="B26" s="64">
        <f>VLOOKUP($A26,'Return Data'!$B$7:$R$2700,3,0)</f>
        <v>44118</v>
      </c>
      <c r="C26" s="65">
        <f>VLOOKUP($A26,'Return Data'!$B$7:$R$2700,4,0)</f>
        <v>2353.2121000000002</v>
      </c>
      <c r="D26" s="65">
        <f>VLOOKUP($A26,'Return Data'!$B$7:$R$2700,5,0)</f>
        <v>6.8074000000000003</v>
      </c>
      <c r="E26" s="66">
        <f t="shared" si="0"/>
        <v>9</v>
      </c>
      <c r="F26" s="65">
        <f>VLOOKUP($A26,'Return Data'!$B$7:$R$2700,6,0)</f>
        <v>4.5602</v>
      </c>
      <c r="G26" s="66">
        <f t="shared" si="1"/>
        <v>8</v>
      </c>
      <c r="H26" s="65">
        <f>VLOOKUP($A26,'Return Data'!$B$7:$R$2700,7,0)</f>
        <v>5.0772000000000004</v>
      </c>
      <c r="I26" s="66">
        <f t="shared" si="2"/>
        <v>9</v>
      </c>
      <c r="J26" s="65">
        <f>VLOOKUP($A26,'Return Data'!$B$7:$R$2700,8,0)</f>
        <v>5.9207999999999998</v>
      </c>
      <c r="K26" s="66">
        <f t="shared" si="3"/>
        <v>8</v>
      </c>
      <c r="L26" s="65">
        <f>VLOOKUP($A26,'Return Data'!$B$7:$R$2700,9,0)</f>
        <v>5.0330000000000004</v>
      </c>
      <c r="M26" s="66">
        <f t="shared" si="4"/>
        <v>8</v>
      </c>
      <c r="N26" s="65">
        <f>VLOOKUP($A26,'Return Data'!$B$7:$R$2700,10,0)</f>
        <v>4.5385999999999997</v>
      </c>
      <c r="O26" s="66">
        <f t="shared" si="5"/>
        <v>4</v>
      </c>
      <c r="P26" s="65">
        <f>VLOOKUP($A26,'Return Data'!$B$7:$R$2700,11,0)</f>
        <v>7.1708999999999996</v>
      </c>
      <c r="Q26" s="66">
        <f>RANK(P26,P$8:P$26,0)</f>
        <v>8</v>
      </c>
      <c r="R26" s="65">
        <f>VLOOKUP($A26,'Return Data'!$B$7:$R$2700,12,0)</f>
        <v>6.7126999999999999</v>
      </c>
      <c r="S26" s="66">
        <f>RANK(R26,R$8:R$26,0)</f>
        <v>8</v>
      </c>
      <c r="T26" s="65">
        <f>VLOOKUP($A26,'Return Data'!$B$7:$R$2700,13,0)</f>
        <v>6.5998000000000001</v>
      </c>
      <c r="U26" s="66">
        <f>RANK(T26,T$8:T$26,0)</f>
        <v>9</v>
      </c>
      <c r="V26" s="65">
        <f>VLOOKUP($A26,'Return Data'!$B$7:$R$2700,17,0)</f>
        <v>7.6333000000000002</v>
      </c>
      <c r="W26" s="66">
        <f>RANK(V26,V$8:V$26,0)</f>
        <v>8</v>
      </c>
      <c r="X26" s="65">
        <f>VLOOKUP($A26,'Return Data'!$B$7:$R$2700,14,0)</f>
        <v>7.5754000000000001</v>
      </c>
      <c r="Y26" s="66">
        <f>RANK(X26,X$8:X$26,0)</f>
        <v>7</v>
      </c>
      <c r="Z26" s="65">
        <f>VLOOKUP($A26,'Return Data'!$B$7:$R$2700,16,0)</f>
        <v>8.0599000000000007</v>
      </c>
      <c r="AA26" s="67">
        <f t="shared" si="9"/>
        <v>8</v>
      </c>
    </row>
    <row r="27" spans="1:27" x14ac:dyDescent="0.3">
      <c r="A27" s="69"/>
      <c r="B27" s="70"/>
      <c r="C27" s="70"/>
      <c r="D27" s="71"/>
      <c r="E27" s="70"/>
      <c r="F27" s="71"/>
      <c r="G27" s="70"/>
      <c r="H27" s="71"/>
      <c r="I27" s="70"/>
      <c r="J27" s="71"/>
      <c r="K27" s="70"/>
      <c r="L27" s="71"/>
      <c r="M27" s="70"/>
      <c r="N27" s="71"/>
      <c r="O27" s="70"/>
      <c r="P27" s="71"/>
      <c r="Q27" s="70"/>
      <c r="R27" s="71"/>
      <c r="S27" s="70"/>
      <c r="T27" s="71"/>
      <c r="U27" s="70"/>
      <c r="V27" s="71"/>
      <c r="W27" s="70"/>
      <c r="X27" s="71"/>
      <c r="Y27" s="70"/>
      <c r="Z27" s="71"/>
      <c r="AA27" s="72"/>
    </row>
    <row r="28" spans="1:27" x14ac:dyDescent="0.3">
      <c r="A28" s="73" t="s">
        <v>27</v>
      </c>
      <c r="B28" s="74"/>
      <c r="C28" s="74"/>
      <c r="D28" s="75">
        <f>AVERAGE(D8:D26)</f>
        <v>5.9694210526315779</v>
      </c>
      <c r="E28" s="74"/>
      <c r="F28" s="75">
        <f>AVERAGE(F8:F26)</f>
        <v>4.303684210526316</v>
      </c>
      <c r="G28" s="74"/>
      <c r="H28" s="75">
        <f>AVERAGE(H8:H26)</f>
        <v>4.8656421052631584</v>
      </c>
      <c r="I28" s="74"/>
      <c r="J28" s="75">
        <f>AVERAGE(J8:J26)</f>
        <v>5.3905315789473676</v>
      </c>
      <c r="K28" s="74"/>
      <c r="L28" s="75">
        <f>AVERAGE(L8:L26)</f>
        <v>4.560363157894737</v>
      </c>
      <c r="M28" s="74"/>
      <c r="N28" s="75">
        <f>AVERAGE(N8:N26)</f>
        <v>4.0242631578947368</v>
      </c>
      <c r="O28" s="74"/>
      <c r="P28" s="75">
        <f>AVERAGE(P8:P26)</f>
        <v>6.5205500000000001</v>
      </c>
      <c r="Q28" s="74"/>
      <c r="R28" s="75">
        <f>AVERAGE(R8:R26)</f>
        <v>6.3276444444444442</v>
      </c>
      <c r="S28" s="74"/>
      <c r="T28" s="75">
        <f>AVERAGE(T8:T26)</f>
        <v>6.3649277777777789</v>
      </c>
      <c r="U28" s="74"/>
      <c r="V28" s="75">
        <f>AVERAGE(V8:V26)</f>
        <v>7.3863428571428589</v>
      </c>
      <c r="W28" s="74"/>
      <c r="X28" s="75">
        <f>AVERAGE(X8:X26)</f>
        <v>7.2694142857142845</v>
      </c>
      <c r="Y28" s="74"/>
      <c r="Z28" s="75">
        <f>AVERAGE(Z8:Z26)</f>
        <v>7.653510526315789</v>
      </c>
      <c r="AA28" s="76"/>
    </row>
    <row r="29" spans="1:27" x14ac:dyDescent="0.3">
      <c r="A29" s="73" t="s">
        <v>28</v>
      </c>
      <c r="B29" s="74"/>
      <c r="C29" s="74"/>
      <c r="D29" s="75">
        <f>MIN(D8:D26)</f>
        <v>2.6114999999999999</v>
      </c>
      <c r="E29" s="74"/>
      <c r="F29" s="75">
        <f>MIN(F8:F26)</f>
        <v>2.6341999999999999</v>
      </c>
      <c r="G29" s="74"/>
      <c r="H29" s="75">
        <f>MIN(H8:H26)</f>
        <v>2.6398000000000001</v>
      </c>
      <c r="I29" s="74"/>
      <c r="J29" s="75">
        <f>MIN(J8:J26)</f>
        <v>3.0402</v>
      </c>
      <c r="K29" s="74"/>
      <c r="L29" s="75">
        <f>MIN(L8:L26)</f>
        <v>2.9946000000000002</v>
      </c>
      <c r="M29" s="74"/>
      <c r="N29" s="75">
        <f>MIN(N8:N26)</f>
        <v>2.7227000000000001</v>
      </c>
      <c r="O29" s="74"/>
      <c r="P29" s="75">
        <f>MIN(P8:P26)</f>
        <v>3.0407999999999999</v>
      </c>
      <c r="Q29" s="74"/>
      <c r="R29" s="75">
        <f>MIN(R8:R26)</f>
        <v>3.7627000000000002</v>
      </c>
      <c r="S29" s="74"/>
      <c r="T29" s="75">
        <f>MIN(T8:T26)</f>
        <v>4.5049000000000001</v>
      </c>
      <c r="U29" s="74"/>
      <c r="V29" s="75">
        <f>MIN(V8:V26)</f>
        <v>4.7378</v>
      </c>
      <c r="W29" s="74"/>
      <c r="X29" s="75">
        <f>MIN(X8:X26)</f>
        <v>5.0427</v>
      </c>
      <c r="Y29" s="74"/>
      <c r="Z29" s="75">
        <f>MIN(Z8:Z26)</f>
        <v>5.6874000000000002</v>
      </c>
      <c r="AA29" s="76"/>
    </row>
    <row r="30" spans="1:27" ht="15" thickBot="1" x14ac:dyDescent="0.35">
      <c r="A30" s="77" t="s">
        <v>29</v>
      </c>
      <c r="B30" s="78"/>
      <c r="C30" s="78"/>
      <c r="D30" s="79">
        <f>MAX(D8:D26)</f>
        <v>9.5358000000000001</v>
      </c>
      <c r="E30" s="78"/>
      <c r="F30" s="79">
        <f>MAX(F8:F26)</f>
        <v>5.6722000000000001</v>
      </c>
      <c r="G30" s="78"/>
      <c r="H30" s="79">
        <f>MAX(H8:H26)</f>
        <v>6.1893000000000002</v>
      </c>
      <c r="I30" s="78"/>
      <c r="J30" s="79">
        <f>MAX(J8:J26)</f>
        <v>6.4268999999999998</v>
      </c>
      <c r="K30" s="78"/>
      <c r="L30" s="79">
        <f>MAX(L8:L26)</f>
        <v>5.3150000000000004</v>
      </c>
      <c r="M30" s="78"/>
      <c r="N30" s="79">
        <f>MAX(N8:N26)</f>
        <v>4.7487000000000004</v>
      </c>
      <c r="O30" s="78"/>
      <c r="P30" s="79">
        <f>MAX(P8:P26)</f>
        <v>8.173</v>
      </c>
      <c r="Q30" s="78"/>
      <c r="R30" s="79">
        <f>MAX(R8:R26)</f>
        <v>7.5068999999999999</v>
      </c>
      <c r="S30" s="78"/>
      <c r="T30" s="79">
        <f>MAX(T8:T26)</f>
        <v>7.2157999999999998</v>
      </c>
      <c r="U30" s="78"/>
      <c r="V30" s="79">
        <f>MAX(V8:V26)</f>
        <v>8.0018999999999991</v>
      </c>
      <c r="W30" s="78"/>
      <c r="X30" s="79">
        <f>MAX(X8:X26)</f>
        <v>7.8434999999999997</v>
      </c>
      <c r="Y30" s="78"/>
      <c r="Z30" s="79">
        <f>MAX(Z8:Z26)</f>
        <v>8.4872999999999994</v>
      </c>
      <c r="AA30" s="80"/>
    </row>
    <row r="31" spans="1:27" x14ac:dyDescent="0.3">
      <c r="A31" s="112" t="s">
        <v>434</v>
      </c>
    </row>
    <row r="32" spans="1:27" x14ac:dyDescent="0.3">
      <c r="A32" s="14" t="s">
        <v>340</v>
      </c>
    </row>
  </sheetData>
  <sheetProtection algorithmName="SHA-512" hashValue="kSZuPxNWzxfBLp15da22JX5tbH2iUMsoY/NuYMWJx4shnX2V1riRc5MDQ2OHPbQieVcM3bSrRQU7ptywkCGhCA==" saltValue="V9eWkYyHnUuwN95xdamJtw=="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2205FBF6-0607-4C5D-BD5E-5BF29F167123}"/>
  </hyperlinks>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828439-11BE-4B82-BDE2-D5C1BA0CD070}">
  <sheetPr codeName="Sheet66"/>
  <dimension ref="A1:AA3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4414062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48" t="s">
        <v>347</v>
      </c>
    </row>
    <row r="3" spans="1:27" ht="15" customHeight="1" thickBot="1" x14ac:dyDescent="0.35">
      <c r="A3" s="149"/>
    </row>
    <row r="4" spans="1:27" ht="15" thickBot="1" x14ac:dyDescent="0.35"/>
    <row r="5" spans="1:27" s="4" customFormat="1" x14ac:dyDescent="0.3">
      <c r="A5" s="29" t="s">
        <v>1699</v>
      </c>
      <c r="B5" s="146" t="s">
        <v>8</v>
      </c>
      <c r="C5" s="146" t="s">
        <v>9</v>
      </c>
      <c r="D5" s="152" t="s">
        <v>115</v>
      </c>
      <c r="E5" s="152"/>
      <c r="F5" s="152" t="s">
        <v>116</v>
      </c>
      <c r="G5" s="152"/>
      <c r="H5" s="152" t="s">
        <v>117</v>
      </c>
      <c r="I5" s="152"/>
      <c r="J5" s="152" t="s">
        <v>47</v>
      </c>
      <c r="K5" s="152"/>
      <c r="L5" s="152" t="s">
        <v>48</v>
      </c>
      <c r="M5" s="152"/>
      <c r="N5" s="152" t="s">
        <v>1</v>
      </c>
      <c r="O5" s="152"/>
      <c r="P5" s="152" t="s">
        <v>2</v>
      </c>
      <c r="Q5" s="152"/>
      <c r="R5" s="152" t="s">
        <v>3</v>
      </c>
      <c r="S5" s="152"/>
      <c r="T5" s="152" t="s">
        <v>4</v>
      </c>
      <c r="U5" s="152"/>
      <c r="V5" s="152" t="s">
        <v>382</v>
      </c>
      <c r="W5" s="152"/>
      <c r="X5" s="152" t="s">
        <v>5</v>
      </c>
      <c r="Y5" s="152"/>
      <c r="Z5" s="152" t="s">
        <v>46</v>
      </c>
      <c r="AA5" s="155"/>
    </row>
    <row r="6" spans="1:27" s="4" customFormat="1" x14ac:dyDescent="0.3">
      <c r="A6" s="17" t="s">
        <v>7</v>
      </c>
      <c r="B6" s="147"/>
      <c r="C6" s="147"/>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1239</v>
      </c>
      <c r="B8" s="64">
        <f>VLOOKUP($A8,'Return Data'!$B$7:$R$2700,3,0)</f>
        <v>44118</v>
      </c>
      <c r="C8" s="65">
        <f>VLOOKUP($A8,'Return Data'!$B$7:$R$2700,4,0)</f>
        <v>279.96539999999999</v>
      </c>
      <c r="D8" s="65">
        <f>VLOOKUP($A8,'Return Data'!$B$7:$R$2700,5,0)</f>
        <v>7.4980000000000002</v>
      </c>
      <c r="E8" s="66">
        <f t="shared" ref="E8:E26" si="0">RANK(D8,D$8:D$26,0)</f>
        <v>3</v>
      </c>
      <c r="F8" s="65">
        <f>VLOOKUP($A8,'Return Data'!$B$7:$R$2700,6,0)</f>
        <v>5.0385</v>
      </c>
      <c r="G8" s="66">
        <f t="shared" ref="G8:G26" si="1">RANK(F8,F$8:F$26,0)</f>
        <v>3</v>
      </c>
      <c r="H8" s="65">
        <f>VLOOKUP($A8,'Return Data'!$B$7:$R$2700,7,0)</f>
        <v>5.907</v>
      </c>
      <c r="I8" s="66">
        <f t="shared" ref="I8:I26" si="2">RANK(H8,H$8:H$26,0)</f>
        <v>2</v>
      </c>
      <c r="J8" s="65">
        <f>VLOOKUP($A8,'Return Data'!$B$7:$R$2700,8,0)</f>
        <v>6.1802999999999999</v>
      </c>
      <c r="K8" s="66">
        <f t="shared" ref="K8:K26" si="3">RANK(J8,J$8:J$26,0)</f>
        <v>3</v>
      </c>
      <c r="L8" s="65">
        <f>VLOOKUP($A8,'Return Data'!$B$7:$R$2700,9,0)</f>
        <v>5.0839999999999996</v>
      </c>
      <c r="M8" s="66">
        <f t="shared" ref="M8:M26" si="4">RANK(L8,L$8:L$26,0)</f>
        <v>4</v>
      </c>
      <c r="N8" s="65">
        <f>VLOOKUP($A8,'Return Data'!$B$7:$R$2700,10,0)</f>
        <v>4.4363999999999999</v>
      </c>
      <c r="O8" s="66">
        <f t="shared" ref="O8:O26" si="5">RANK(N8,N$8:N$26,0)</f>
        <v>3</v>
      </c>
      <c r="P8" s="65">
        <f>VLOOKUP($A8,'Return Data'!$B$7:$R$2700,11,0)</f>
        <v>7.6948999999999996</v>
      </c>
      <c r="Q8" s="66">
        <f t="shared" ref="Q8:Q20" si="6">RANK(P8,P$8:P$26,0)</f>
        <v>2</v>
      </c>
      <c r="R8" s="65">
        <f>VLOOKUP($A8,'Return Data'!$B$7:$R$2700,12,0)</f>
        <v>7.3110999999999997</v>
      </c>
      <c r="S8" s="66">
        <f t="shared" ref="S8:S20" si="7">RANK(R8,R$8:R$26,0)</f>
        <v>2</v>
      </c>
      <c r="T8" s="65">
        <f>VLOOKUP($A8,'Return Data'!$B$7:$R$2700,13,0)</f>
        <v>7.0532000000000004</v>
      </c>
      <c r="U8" s="66">
        <f t="shared" ref="U8:U20" si="8">RANK(T8,T$8:T$26,0)</f>
        <v>1</v>
      </c>
      <c r="V8" s="65">
        <f>VLOOKUP($A8,'Return Data'!$B$7:$R$2700,17,0)</f>
        <v>7.8616000000000001</v>
      </c>
      <c r="W8" s="66">
        <f>RANK(V8,V$8:V$26,0)</f>
        <v>1</v>
      </c>
      <c r="X8" s="65">
        <f>VLOOKUP($A8,'Return Data'!$B$7:$R$2700,14,0)</f>
        <v>7.7069000000000001</v>
      </c>
      <c r="Y8" s="66">
        <f>RANK(X8,X$8:X$26,0)</f>
        <v>1</v>
      </c>
      <c r="Z8" s="65">
        <f>VLOOKUP($A8,'Return Data'!$B$7:$R$2700,16,0)</f>
        <v>7.0964999999999998</v>
      </c>
      <c r="AA8" s="67">
        <f t="shared" ref="AA8:AA26" si="9">RANK(Z8,Z$8:Z$26,0)</f>
        <v>12</v>
      </c>
    </row>
    <row r="9" spans="1:27" x14ac:dyDescent="0.3">
      <c r="A9" s="63" t="s">
        <v>1242</v>
      </c>
      <c r="B9" s="64">
        <f>VLOOKUP($A9,'Return Data'!$B$7:$R$2700,3,0)</f>
        <v>44118</v>
      </c>
      <c r="C9" s="65">
        <f>VLOOKUP($A9,'Return Data'!$B$7:$R$2700,4,0)</f>
        <v>1085.3385000000001</v>
      </c>
      <c r="D9" s="65">
        <f>VLOOKUP($A9,'Return Data'!$B$7:$R$2700,5,0)</f>
        <v>8.9175000000000004</v>
      </c>
      <c r="E9" s="66">
        <f t="shared" si="0"/>
        <v>2</v>
      </c>
      <c r="F9" s="65">
        <f>VLOOKUP($A9,'Return Data'!$B$7:$R$2700,6,0)</f>
        <v>5.5269000000000004</v>
      </c>
      <c r="G9" s="66">
        <f t="shared" si="1"/>
        <v>1</v>
      </c>
      <c r="H9" s="65">
        <f>VLOOKUP($A9,'Return Data'!$B$7:$R$2700,7,0)</f>
        <v>5.7773000000000003</v>
      </c>
      <c r="I9" s="66">
        <f t="shared" si="2"/>
        <v>3</v>
      </c>
      <c r="J9" s="65">
        <f>VLOOKUP($A9,'Return Data'!$B$7:$R$2700,8,0)</f>
        <v>5.7533000000000003</v>
      </c>
      <c r="K9" s="66">
        <f t="shared" si="3"/>
        <v>9</v>
      </c>
      <c r="L9" s="65">
        <f>VLOOKUP($A9,'Return Data'!$B$7:$R$2700,9,0)</f>
        <v>4.9119999999999999</v>
      </c>
      <c r="M9" s="66">
        <f t="shared" si="4"/>
        <v>7</v>
      </c>
      <c r="N9" s="65">
        <f>VLOOKUP($A9,'Return Data'!$B$7:$R$2700,10,0)</f>
        <v>4.2723000000000004</v>
      </c>
      <c r="O9" s="66">
        <f t="shared" si="5"/>
        <v>6</v>
      </c>
      <c r="P9" s="65">
        <f>VLOOKUP($A9,'Return Data'!$B$7:$R$2700,11,0)</f>
        <v>7.0473999999999997</v>
      </c>
      <c r="Q9" s="66">
        <f t="shared" si="6"/>
        <v>7</v>
      </c>
      <c r="R9" s="65">
        <f>VLOOKUP($A9,'Return Data'!$B$7:$R$2700,12,0)</f>
        <v>6.8087</v>
      </c>
      <c r="S9" s="66">
        <f t="shared" si="7"/>
        <v>5</v>
      </c>
      <c r="T9" s="65">
        <f>VLOOKUP($A9,'Return Data'!$B$7:$R$2700,13,0)</f>
        <v>6.7983000000000002</v>
      </c>
      <c r="U9" s="66">
        <f t="shared" si="8"/>
        <v>4</v>
      </c>
      <c r="V9" s="65"/>
      <c r="W9" s="66"/>
      <c r="X9" s="65"/>
      <c r="Y9" s="66"/>
      <c r="Z9" s="65">
        <f>VLOOKUP($A9,'Return Data'!$B$7:$R$2700,16,0)</f>
        <v>7.1130000000000004</v>
      </c>
      <c r="AA9" s="67">
        <f t="shared" si="9"/>
        <v>11</v>
      </c>
    </row>
    <row r="10" spans="1:27" x14ac:dyDescent="0.3">
      <c r="A10" s="63" t="s">
        <v>1244</v>
      </c>
      <c r="B10" s="64">
        <f>VLOOKUP($A10,'Return Data'!$B$7:$R$2700,3,0)</f>
        <v>44118</v>
      </c>
      <c r="C10" s="65">
        <f>VLOOKUP($A10,'Return Data'!$B$7:$R$2700,4,0)</f>
        <v>1071.7128</v>
      </c>
      <c r="D10" s="65">
        <f>VLOOKUP($A10,'Return Data'!$B$7:$R$2700,5,0)</f>
        <v>3.4946000000000002</v>
      </c>
      <c r="E10" s="66">
        <f t="shared" si="0"/>
        <v>15</v>
      </c>
      <c r="F10" s="65">
        <f>VLOOKUP($A10,'Return Data'!$B$7:$R$2700,6,0)</f>
        <v>3.4373999999999998</v>
      </c>
      <c r="G10" s="66">
        <f t="shared" si="1"/>
        <v>15</v>
      </c>
      <c r="H10" s="65">
        <f>VLOOKUP($A10,'Return Data'!$B$7:$R$2700,7,0)</f>
        <v>4.3689</v>
      </c>
      <c r="I10" s="66">
        <f t="shared" si="2"/>
        <v>13</v>
      </c>
      <c r="J10" s="65">
        <f>VLOOKUP($A10,'Return Data'!$B$7:$R$2700,8,0)</f>
        <v>4.0143000000000004</v>
      </c>
      <c r="K10" s="66">
        <f t="shared" si="3"/>
        <v>17</v>
      </c>
      <c r="L10" s="65">
        <f>VLOOKUP($A10,'Return Data'!$B$7:$R$2700,9,0)</f>
        <v>3.6892999999999998</v>
      </c>
      <c r="M10" s="66">
        <f t="shared" si="4"/>
        <v>15</v>
      </c>
      <c r="N10" s="65">
        <f>VLOOKUP($A10,'Return Data'!$B$7:$R$2700,10,0)</f>
        <v>3.0196999999999998</v>
      </c>
      <c r="O10" s="66">
        <f t="shared" si="5"/>
        <v>16</v>
      </c>
      <c r="P10" s="65">
        <f>VLOOKUP($A10,'Return Data'!$B$7:$R$2700,11,0)</f>
        <v>3.6373000000000002</v>
      </c>
      <c r="Q10" s="66">
        <f t="shared" si="6"/>
        <v>17</v>
      </c>
      <c r="R10" s="65">
        <f>VLOOKUP($A10,'Return Data'!$B$7:$R$2700,12,0)</f>
        <v>4.1569000000000003</v>
      </c>
      <c r="S10" s="66">
        <f t="shared" si="7"/>
        <v>17</v>
      </c>
      <c r="T10" s="65">
        <f>VLOOKUP($A10,'Return Data'!$B$7:$R$2700,13,0)</f>
        <v>4.5255000000000001</v>
      </c>
      <c r="U10" s="66">
        <f t="shared" si="8"/>
        <v>17</v>
      </c>
      <c r="V10" s="65"/>
      <c r="W10" s="66"/>
      <c r="X10" s="65"/>
      <c r="Y10" s="66"/>
      <c r="Z10" s="65">
        <f>VLOOKUP($A10,'Return Data'!$B$7:$R$2700,16,0)</f>
        <v>5.3731999999999998</v>
      </c>
      <c r="AA10" s="67">
        <f t="shared" si="9"/>
        <v>18</v>
      </c>
    </row>
    <row r="11" spans="1:27" x14ac:dyDescent="0.3">
      <c r="A11" s="63" t="s">
        <v>1246</v>
      </c>
      <c r="B11" s="64">
        <f>VLOOKUP($A11,'Return Data'!$B$7:$R$2700,3,0)</f>
        <v>44118</v>
      </c>
      <c r="C11" s="65">
        <f>VLOOKUP($A11,'Return Data'!$B$7:$R$2700,4,0)</f>
        <v>40.636000000000003</v>
      </c>
      <c r="D11" s="65">
        <f>VLOOKUP($A11,'Return Data'!$B$7:$R$2700,5,0)</f>
        <v>6.7378999999999998</v>
      </c>
      <c r="E11" s="66">
        <f t="shared" si="0"/>
        <v>7</v>
      </c>
      <c r="F11" s="65">
        <f>VLOOKUP($A11,'Return Data'!$B$7:$R$2700,6,0)</f>
        <v>3.4508000000000001</v>
      </c>
      <c r="G11" s="66">
        <f t="shared" si="1"/>
        <v>14</v>
      </c>
      <c r="H11" s="65">
        <f>VLOOKUP($A11,'Return Data'!$B$7:$R$2700,7,0)</f>
        <v>4.0837000000000003</v>
      </c>
      <c r="I11" s="66">
        <f t="shared" si="2"/>
        <v>14</v>
      </c>
      <c r="J11" s="65">
        <f>VLOOKUP($A11,'Return Data'!$B$7:$R$2700,8,0)</f>
        <v>5.1685999999999996</v>
      </c>
      <c r="K11" s="66">
        <f t="shared" si="3"/>
        <v>10</v>
      </c>
      <c r="L11" s="65">
        <f>VLOOKUP($A11,'Return Data'!$B$7:$R$2700,9,0)</f>
        <v>4.0735000000000001</v>
      </c>
      <c r="M11" s="66">
        <f t="shared" si="4"/>
        <v>11</v>
      </c>
      <c r="N11" s="65">
        <f>VLOOKUP($A11,'Return Data'!$B$7:$R$2700,10,0)</f>
        <v>3.5840000000000001</v>
      </c>
      <c r="O11" s="66">
        <f t="shared" si="5"/>
        <v>12</v>
      </c>
      <c r="P11" s="65">
        <f>VLOOKUP($A11,'Return Data'!$B$7:$R$2700,11,0)</f>
        <v>7.3791000000000002</v>
      </c>
      <c r="Q11" s="66">
        <f t="shared" si="6"/>
        <v>5</v>
      </c>
      <c r="R11" s="65">
        <f>VLOOKUP($A11,'Return Data'!$B$7:$R$2700,12,0)</f>
        <v>6.3308999999999997</v>
      </c>
      <c r="S11" s="66">
        <f t="shared" si="7"/>
        <v>10</v>
      </c>
      <c r="T11" s="65">
        <f>VLOOKUP($A11,'Return Data'!$B$7:$R$2700,13,0)</f>
        <v>6.1984000000000004</v>
      </c>
      <c r="U11" s="66">
        <f t="shared" si="8"/>
        <v>11</v>
      </c>
      <c r="V11" s="65">
        <f>VLOOKUP($A11,'Return Data'!$B$7:$R$2700,17,0)</f>
        <v>7.3007</v>
      </c>
      <c r="W11" s="66">
        <f>RANK(V11,V$8:V$26,0)</f>
        <v>9</v>
      </c>
      <c r="X11" s="65">
        <f>VLOOKUP($A11,'Return Data'!$B$7:$R$2700,14,0)</f>
        <v>7.0829000000000004</v>
      </c>
      <c r="Y11" s="66">
        <f>RANK(X11,X$8:X$26,0)</f>
        <v>9</v>
      </c>
      <c r="Z11" s="65">
        <f>VLOOKUP($A11,'Return Data'!$B$7:$R$2700,16,0)</f>
        <v>6.8859000000000004</v>
      </c>
      <c r="AA11" s="67">
        <f t="shared" si="9"/>
        <v>15</v>
      </c>
    </row>
    <row r="12" spans="1:27" x14ac:dyDescent="0.3">
      <c r="A12" s="63" t="s">
        <v>1247</v>
      </c>
      <c r="B12" s="64">
        <f>VLOOKUP($A12,'Return Data'!$B$7:$R$2700,3,0)</f>
        <v>44118</v>
      </c>
      <c r="C12" s="65">
        <f>VLOOKUP($A12,'Return Data'!$B$7:$R$2700,4,0)</f>
        <v>38.328200000000002</v>
      </c>
      <c r="D12" s="65">
        <f>VLOOKUP($A12,'Return Data'!$B$7:$R$2700,5,0)</f>
        <v>6.7625999999999999</v>
      </c>
      <c r="E12" s="66">
        <f t="shared" si="0"/>
        <v>6</v>
      </c>
      <c r="F12" s="65">
        <f>VLOOKUP($A12,'Return Data'!$B$7:$R$2700,6,0)</f>
        <v>4.04</v>
      </c>
      <c r="G12" s="66">
        <f t="shared" si="1"/>
        <v>10</v>
      </c>
      <c r="H12" s="65">
        <f>VLOOKUP($A12,'Return Data'!$B$7:$R$2700,7,0)</f>
        <v>4.5068999999999999</v>
      </c>
      <c r="I12" s="66">
        <f t="shared" si="2"/>
        <v>11</v>
      </c>
      <c r="J12" s="65">
        <f>VLOOKUP($A12,'Return Data'!$B$7:$R$2700,8,0)</f>
        <v>5.0979999999999999</v>
      </c>
      <c r="K12" s="66">
        <f t="shared" si="3"/>
        <v>11</v>
      </c>
      <c r="L12" s="65">
        <f>VLOOKUP($A12,'Return Data'!$B$7:$R$2700,9,0)</f>
        <v>4.3579999999999997</v>
      </c>
      <c r="M12" s="66">
        <f t="shared" si="4"/>
        <v>10</v>
      </c>
      <c r="N12" s="65">
        <f>VLOOKUP($A12,'Return Data'!$B$7:$R$2700,10,0)</f>
        <v>3.8302999999999998</v>
      </c>
      <c r="O12" s="66">
        <f t="shared" si="5"/>
        <v>10</v>
      </c>
      <c r="P12" s="65">
        <f>VLOOKUP($A12,'Return Data'!$B$7:$R$2700,11,0)</f>
        <v>6.8658000000000001</v>
      </c>
      <c r="Q12" s="66">
        <f t="shared" si="6"/>
        <v>8</v>
      </c>
      <c r="R12" s="65">
        <f>VLOOKUP($A12,'Return Data'!$B$7:$R$2700,12,0)</f>
        <v>6.6631</v>
      </c>
      <c r="S12" s="66">
        <f t="shared" si="7"/>
        <v>6</v>
      </c>
      <c r="T12" s="65">
        <f>VLOOKUP($A12,'Return Data'!$B$7:$R$2700,13,0)</f>
        <v>6.6135000000000002</v>
      </c>
      <c r="U12" s="66">
        <f t="shared" si="8"/>
        <v>6</v>
      </c>
      <c r="V12" s="65">
        <f>VLOOKUP($A12,'Return Data'!$B$7:$R$2700,17,0)</f>
        <v>7.8125999999999998</v>
      </c>
      <c r="W12" s="66">
        <f>RANK(V12,V$8:V$26,0)</f>
        <v>2</v>
      </c>
      <c r="X12" s="65">
        <f>VLOOKUP($A12,'Return Data'!$B$7:$R$2700,14,0)</f>
        <v>7.4545000000000003</v>
      </c>
      <c r="Y12" s="66">
        <f>RANK(X12,X$8:X$26,0)</f>
        <v>4</v>
      </c>
      <c r="Z12" s="65">
        <f>VLOOKUP($A12,'Return Data'!$B$7:$R$2700,16,0)</f>
        <v>7.4557000000000002</v>
      </c>
      <c r="AA12" s="67">
        <f t="shared" si="9"/>
        <v>7</v>
      </c>
    </row>
    <row r="13" spans="1:27" x14ac:dyDescent="0.3">
      <c r="A13" s="63" t="s">
        <v>1249</v>
      </c>
      <c r="B13" s="64">
        <f>VLOOKUP($A13,'Return Data'!$B$7:$R$2700,3,0)</f>
        <v>44118</v>
      </c>
      <c r="C13" s="65">
        <f>VLOOKUP($A13,'Return Data'!$B$7:$R$2700,4,0)</f>
        <v>4344.7052999999996</v>
      </c>
      <c r="D13" s="65">
        <f>VLOOKUP($A13,'Return Data'!$B$7:$R$2700,5,0)</f>
        <v>6.8859000000000004</v>
      </c>
      <c r="E13" s="66">
        <f t="shared" si="0"/>
        <v>5</v>
      </c>
      <c r="F13" s="65">
        <f>VLOOKUP($A13,'Return Data'!$B$7:$R$2700,6,0)</f>
        <v>4.1609999999999996</v>
      </c>
      <c r="G13" s="66">
        <f t="shared" si="1"/>
        <v>9</v>
      </c>
      <c r="H13" s="65">
        <f>VLOOKUP($A13,'Return Data'!$B$7:$R$2700,7,0)</f>
        <v>4.6494</v>
      </c>
      <c r="I13" s="66">
        <f t="shared" si="2"/>
        <v>10</v>
      </c>
      <c r="J13" s="65">
        <f>VLOOKUP($A13,'Return Data'!$B$7:$R$2700,8,0)</f>
        <v>5.8876999999999997</v>
      </c>
      <c r="K13" s="66">
        <f t="shared" si="3"/>
        <v>6</v>
      </c>
      <c r="L13" s="65">
        <f>VLOOKUP($A13,'Return Data'!$B$7:$R$2700,9,0)</f>
        <v>4.7720000000000002</v>
      </c>
      <c r="M13" s="66">
        <f t="shared" si="4"/>
        <v>8</v>
      </c>
      <c r="N13" s="65">
        <f>VLOOKUP($A13,'Return Data'!$B$7:$R$2700,10,0)</f>
        <v>4.3587999999999996</v>
      </c>
      <c r="O13" s="66">
        <f t="shared" si="5"/>
        <v>4</v>
      </c>
      <c r="P13" s="65">
        <f>VLOOKUP($A13,'Return Data'!$B$7:$R$2700,11,0)</f>
        <v>8.0063999999999993</v>
      </c>
      <c r="Q13" s="66">
        <f t="shared" si="6"/>
        <v>1</v>
      </c>
      <c r="R13" s="65">
        <f>VLOOKUP($A13,'Return Data'!$B$7:$R$2700,12,0)</f>
        <v>7.3246000000000002</v>
      </c>
      <c r="S13" s="66">
        <f t="shared" si="7"/>
        <v>1</v>
      </c>
      <c r="T13" s="65">
        <f>VLOOKUP($A13,'Return Data'!$B$7:$R$2700,13,0)</f>
        <v>7.0233999999999996</v>
      </c>
      <c r="U13" s="66">
        <f t="shared" si="8"/>
        <v>2</v>
      </c>
      <c r="V13" s="65">
        <f>VLOOKUP($A13,'Return Data'!$B$7:$R$2700,17,0)</f>
        <v>7.7971000000000004</v>
      </c>
      <c r="W13" s="66">
        <f>RANK(V13,V$8:V$26,0)</f>
        <v>3</v>
      </c>
      <c r="X13" s="65">
        <f>VLOOKUP($A13,'Return Data'!$B$7:$R$2700,14,0)</f>
        <v>7.5197000000000003</v>
      </c>
      <c r="Y13" s="66">
        <f>RANK(X13,X$8:X$26,0)</f>
        <v>2</v>
      </c>
      <c r="Z13" s="65">
        <f>VLOOKUP($A13,'Return Data'!$B$7:$R$2700,16,0)</f>
        <v>7.2615999999999996</v>
      </c>
      <c r="AA13" s="67">
        <f t="shared" si="9"/>
        <v>10</v>
      </c>
    </row>
    <row r="14" spans="1:27" x14ac:dyDescent="0.3">
      <c r="A14" s="63" t="s">
        <v>1251</v>
      </c>
      <c r="B14" s="64">
        <f>VLOOKUP($A14,'Return Data'!$B$7:$R$2700,3,0)</f>
        <v>44118</v>
      </c>
      <c r="C14" s="65">
        <f>VLOOKUP($A14,'Return Data'!$B$7:$R$2700,4,0)</f>
        <v>288.23829999999998</v>
      </c>
      <c r="D14" s="65">
        <f>VLOOKUP($A14,'Return Data'!$B$7:$R$2700,5,0)</f>
        <v>6.7126999999999999</v>
      </c>
      <c r="E14" s="66">
        <f t="shared" si="0"/>
        <v>9</v>
      </c>
      <c r="F14" s="65">
        <f>VLOOKUP($A14,'Return Data'!$B$7:$R$2700,6,0)</f>
        <v>4.3815</v>
      </c>
      <c r="G14" s="66">
        <f t="shared" si="1"/>
        <v>7</v>
      </c>
      <c r="H14" s="65">
        <f>VLOOKUP($A14,'Return Data'!$B$7:$R$2700,7,0)</f>
        <v>4.9832000000000001</v>
      </c>
      <c r="I14" s="66">
        <f t="shared" si="2"/>
        <v>8</v>
      </c>
      <c r="J14" s="65">
        <f>VLOOKUP($A14,'Return Data'!$B$7:$R$2700,8,0)</f>
        <v>6.2443</v>
      </c>
      <c r="K14" s="66">
        <f t="shared" si="3"/>
        <v>2</v>
      </c>
      <c r="L14" s="65">
        <f>VLOOKUP($A14,'Return Data'!$B$7:$R$2700,9,0)</f>
        <v>5.0932000000000004</v>
      </c>
      <c r="M14" s="66">
        <f t="shared" si="4"/>
        <v>3</v>
      </c>
      <c r="N14" s="65">
        <f>VLOOKUP($A14,'Return Data'!$B$7:$R$2700,10,0)</f>
        <v>4.3550000000000004</v>
      </c>
      <c r="O14" s="66">
        <f t="shared" si="5"/>
        <v>5</v>
      </c>
      <c r="P14" s="65">
        <f>VLOOKUP($A14,'Return Data'!$B$7:$R$2700,11,0)</f>
        <v>7.4036</v>
      </c>
      <c r="Q14" s="66">
        <f t="shared" si="6"/>
        <v>4</v>
      </c>
      <c r="R14" s="65">
        <f>VLOOKUP($A14,'Return Data'!$B$7:$R$2700,12,0)</f>
        <v>6.9103000000000003</v>
      </c>
      <c r="S14" s="66">
        <f t="shared" si="7"/>
        <v>4</v>
      </c>
      <c r="T14" s="65">
        <f>VLOOKUP($A14,'Return Data'!$B$7:$R$2700,13,0)</f>
        <v>6.7397999999999998</v>
      </c>
      <c r="U14" s="66">
        <f t="shared" si="8"/>
        <v>5</v>
      </c>
      <c r="V14" s="65">
        <f>VLOOKUP($A14,'Return Data'!$B$7:$R$2700,17,0)</f>
        <v>7.5705</v>
      </c>
      <c r="W14" s="66">
        <f>RANK(V14,V$8:V$26,0)</f>
        <v>5</v>
      </c>
      <c r="X14" s="65">
        <f>VLOOKUP($A14,'Return Data'!$B$7:$R$2700,14,0)</f>
        <v>7.4523999999999999</v>
      </c>
      <c r="Y14" s="66">
        <f>RANK(X14,X$8:X$26,0)</f>
        <v>5</v>
      </c>
      <c r="Z14" s="65">
        <f>VLOOKUP($A14,'Return Data'!$B$7:$R$2700,16,0)</f>
        <v>7.5128000000000004</v>
      </c>
      <c r="AA14" s="67">
        <f t="shared" si="9"/>
        <v>6</v>
      </c>
    </row>
    <row r="15" spans="1:27" x14ac:dyDescent="0.3">
      <c r="A15" s="63" t="s">
        <v>1254</v>
      </c>
      <c r="B15" s="64">
        <f>VLOOKUP($A15,'Return Data'!$B$7:$R$2700,3,0)</f>
        <v>44118</v>
      </c>
      <c r="C15" s="65">
        <f>VLOOKUP($A15,'Return Data'!$B$7:$R$2700,4,0)</f>
        <v>31.486499999999999</v>
      </c>
      <c r="D15" s="65">
        <f>VLOOKUP($A15,'Return Data'!$B$7:$R$2700,5,0)</f>
        <v>3.4780000000000002</v>
      </c>
      <c r="E15" s="66">
        <f t="shared" si="0"/>
        <v>16</v>
      </c>
      <c r="F15" s="65">
        <f>VLOOKUP($A15,'Return Data'!$B$7:$R$2700,6,0)</f>
        <v>3.2705000000000002</v>
      </c>
      <c r="G15" s="66">
        <f t="shared" si="1"/>
        <v>17</v>
      </c>
      <c r="H15" s="65">
        <f>VLOOKUP($A15,'Return Data'!$B$7:$R$2700,7,0)</f>
        <v>3.7122000000000002</v>
      </c>
      <c r="I15" s="66">
        <f t="shared" si="2"/>
        <v>16</v>
      </c>
      <c r="J15" s="65">
        <f>VLOOKUP($A15,'Return Data'!$B$7:$R$2700,8,0)</f>
        <v>4.2713000000000001</v>
      </c>
      <c r="K15" s="66">
        <f t="shared" si="3"/>
        <v>15</v>
      </c>
      <c r="L15" s="65">
        <f>VLOOKUP($A15,'Return Data'!$B$7:$R$2700,9,0)</f>
        <v>3.5148999999999999</v>
      </c>
      <c r="M15" s="66">
        <f t="shared" si="4"/>
        <v>17</v>
      </c>
      <c r="N15" s="65">
        <f>VLOOKUP($A15,'Return Data'!$B$7:$R$2700,10,0)</f>
        <v>2.8784999999999998</v>
      </c>
      <c r="O15" s="66">
        <f t="shared" si="5"/>
        <v>18</v>
      </c>
      <c r="P15" s="65">
        <f>VLOOKUP($A15,'Return Data'!$B$7:$R$2700,11,0)</f>
        <v>6.0301</v>
      </c>
      <c r="Q15" s="66">
        <f t="shared" si="6"/>
        <v>13</v>
      </c>
      <c r="R15" s="65">
        <f>VLOOKUP($A15,'Return Data'!$B$7:$R$2700,12,0)</f>
        <v>5.6021000000000001</v>
      </c>
      <c r="S15" s="66">
        <f t="shared" si="7"/>
        <v>14</v>
      </c>
      <c r="T15" s="65">
        <f>VLOOKUP($A15,'Return Data'!$B$7:$R$2700,13,0)</f>
        <v>5.5743</v>
      </c>
      <c r="U15" s="66">
        <f t="shared" si="8"/>
        <v>15</v>
      </c>
      <c r="V15" s="65">
        <f>VLOOKUP($A15,'Return Data'!$B$7:$R$2700,17,0)</f>
        <v>6.3844000000000003</v>
      </c>
      <c r="W15" s="66">
        <f>RANK(V15,V$8:V$26,0)</f>
        <v>13</v>
      </c>
      <c r="X15" s="65">
        <f>VLOOKUP($A15,'Return Data'!$B$7:$R$2700,14,0)</f>
        <v>6.0366</v>
      </c>
      <c r="Y15" s="66">
        <f>RANK(X15,X$8:X$26,0)</f>
        <v>13</v>
      </c>
      <c r="Z15" s="65">
        <f>VLOOKUP($A15,'Return Data'!$B$7:$R$2700,16,0)</f>
        <v>6.7080000000000002</v>
      </c>
      <c r="AA15" s="67">
        <f t="shared" si="9"/>
        <v>16</v>
      </c>
    </row>
    <row r="16" spans="1:27" x14ac:dyDescent="0.3">
      <c r="A16" s="63" t="s">
        <v>1256</v>
      </c>
      <c r="B16" s="64">
        <f>VLOOKUP($A16,'Return Data'!$B$7:$R$2700,3,0)</f>
        <v>44118</v>
      </c>
      <c r="C16" s="65">
        <f>VLOOKUP($A16,'Return Data'!$B$7:$R$2700,4,0)</f>
        <v>1132.4802</v>
      </c>
      <c r="D16" s="65">
        <f>VLOOKUP($A16,'Return Data'!$B$7:$R$2700,5,0)</f>
        <v>2.4851000000000001</v>
      </c>
      <c r="E16" s="66">
        <f t="shared" si="0"/>
        <v>19</v>
      </c>
      <c r="F16" s="65">
        <f>VLOOKUP($A16,'Return Data'!$B$7:$R$2700,6,0)</f>
        <v>2.4864000000000002</v>
      </c>
      <c r="G16" s="66">
        <f t="shared" si="1"/>
        <v>19</v>
      </c>
      <c r="H16" s="65">
        <f>VLOOKUP($A16,'Return Data'!$B$7:$R$2700,7,0)</f>
        <v>2.4967000000000001</v>
      </c>
      <c r="I16" s="66">
        <f t="shared" si="2"/>
        <v>19</v>
      </c>
      <c r="J16" s="65">
        <f>VLOOKUP($A16,'Return Data'!$B$7:$R$2700,8,0)</f>
        <v>3.23</v>
      </c>
      <c r="K16" s="66">
        <f t="shared" si="3"/>
        <v>18</v>
      </c>
      <c r="L16" s="65">
        <f>VLOOKUP($A16,'Return Data'!$B$7:$R$2700,9,0)</f>
        <v>2.8603999999999998</v>
      </c>
      <c r="M16" s="66">
        <f t="shared" si="4"/>
        <v>19</v>
      </c>
      <c r="N16" s="65">
        <f>VLOOKUP($A16,'Return Data'!$B$7:$R$2700,10,0)</f>
        <v>2.5905</v>
      </c>
      <c r="O16" s="66">
        <f t="shared" si="5"/>
        <v>19</v>
      </c>
      <c r="P16" s="65">
        <f>VLOOKUP($A16,'Return Data'!$B$7:$R$2700,11,0)</f>
        <v>2.9077999999999999</v>
      </c>
      <c r="Q16" s="66">
        <f t="shared" si="6"/>
        <v>18</v>
      </c>
      <c r="R16" s="65">
        <f>VLOOKUP($A16,'Return Data'!$B$7:$R$2700,12,0)</f>
        <v>3.6322999999999999</v>
      </c>
      <c r="S16" s="66">
        <f t="shared" si="7"/>
        <v>18</v>
      </c>
      <c r="T16" s="65">
        <f>VLOOKUP($A16,'Return Data'!$B$7:$R$2700,13,0)</f>
        <v>4.3695000000000004</v>
      </c>
      <c r="U16" s="66">
        <f t="shared" si="8"/>
        <v>18</v>
      </c>
      <c r="V16" s="65"/>
      <c r="W16" s="66"/>
      <c r="X16" s="65"/>
      <c r="Y16" s="66"/>
      <c r="Z16" s="65">
        <f>VLOOKUP($A16,'Return Data'!$B$7:$R$2700,16,0)</f>
        <v>6.181</v>
      </c>
      <c r="AA16" s="67">
        <f t="shared" si="9"/>
        <v>17</v>
      </c>
    </row>
    <row r="17" spans="1:27" x14ac:dyDescent="0.3">
      <c r="A17" s="63" t="s">
        <v>1257</v>
      </c>
      <c r="B17" s="64">
        <f>VLOOKUP($A17,'Return Data'!$B$7:$R$2700,3,0)</f>
        <v>44118</v>
      </c>
      <c r="C17" s="65">
        <f>VLOOKUP($A17,'Return Data'!$B$7:$R$2700,4,0)</f>
        <v>2353.7359000000001</v>
      </c>
      <c r="D17" s="65">
        <f>VLOOKUP($A17,'Return Data'!$B$7:$R$2700,5,0)</f>
        <v>4.8730000000000002</v>
      </c>
      <c r="E17" s="66">
        <f t="shared" si="0"/>
        <v>13</v>
      </c>
      <c r="F17" s="65">
        <f>VLOOKUP($A17,'Return Data'!$B$7:$R$2700,6,0)</f>
        <v>3.5516000000000001</v>
      </c>
      <c r="G17" s="66">
        <f t="shared" si="1"/>
        <v>13</v>
      </c>
      <c r="H17" s="65">
        <f>VLOOKUP($A17,'Return Data'!$B$7:$R$2700,7,0)</f>
        <v>4.0419</v>
      </c>
      <c r="I17" s="66">
        <f t="shared" si="2"/>
        <v>15</v>
      </c>
      <c r="J17" s="65">
        <f>VLOOKUP($A17,'Return Data'!$B$7:$R$2700,8,0)</f>
        <v>5.0507999999999997</v>
      </c>
      <c r="K17" s="66">
        <f t="shared" si="3"/>
        <v>12</v>
      </c>
      <c r="L17" s="65">
        <f>VLOOKUP($A17,'Return Data'!$B$7:$R$2700,9,0)</f>
        <v>4.0349000000000004</v>
      </c>
      <c r="M17" s="66">
        <f t="shared" si="4"/>
        <v>12</v>
      </c>
      <c r="N17" s="65">
        <f>VLOOKUP($A17,'Return Data'!$B$7:$R$2700,10,0)</f>
        <v>3.4184999999999999</v>
      </c>
      <c r="O17" s="66">
        <f t="shared" si="5"/>
        <v>13</v>
      </c>
      <c r="P17" s="65">
        <f>VLOOKUP($A17,'Return Data'!$B$7:$R$2700,11,0)</f>
        <v>6.7942999999999998</v>
      </c>
      <c r="Q17" s="66">
        <f t="shared" si="6"/>
        <v>9</v>
      </c>
      <c r="R17" s="65">
        <f>VLOOKUP($A17,'Return Data'!$B$7:$R$2700,12,0)</f>
        <v>6.3532999999999999</v>
      </c>
      <c r="S17" s="66">
        <f t="shared" si="7"/>
        <v>9</v>
      </c>
      <c r="T17" s="65">
        <f>VLOOKUP($A17,'Return Data'!$B$7:$R$2700,13,0)</f>
        <v>6.2739000000000003</v>
      </c>
      <c r="U17" s="66">
        <f t="shared" si="8"/>
        <v>9</v>
      </c>
      <c r="V17" s="65">
        <f>VLOOKUP($A17,'Return Data'!$B$7:$R$2700,17,0)</f>
        <v>6.8487</v>
      </c>
      <c r="W17" s="66">
        <f>RANK(V17,V$8:V$26,0)</f>
        <v>11</v>
      </c>
      <c r="X17" s="65">
        <f>VLOOKUP($A17,'Return Data'!$B$7:$R$2700,14,0)</f>
        <v>6.9743000000000004</v>
      </c>
      <c r="Y17" s="66">
        <f>RANK(X17,X$8:X$26,0)</f>
        <v>10</v>
      </c>
      <c r="Z17" s="65">
        <f>VLOOKUP($A17,'Return Data'!$B$7:$R$2700,16,0)</f>
        <v>7.9892000000000003</v>
      </c>
      <c r="AA17" s="67">
        <f t="shared" si="9"/>
        <v>2</v>
      </c>
    </row>
    <row r="18" spans="1:27" x14ac:dyDescent="0.3">
      <c r="A18" s="63" t="s">
        <v>1261</v>
      </c>
      <c r="B18" s="64">
        <f>VLOOKUP($A18,'Return Data'!$B$7:$R$2700,3,0)</f>
        <v>44118</v>
      </c>
      <c r="C18" s="65">
        <f>VLOOKUP($A18,'Return Data'!$B$7:$R$2700,4,0)</f>
        <v>3408.9748</v>
      </c>
      <c r="D18" s="65">
        <f>VLOOKUP($A18,'Return Data'!$B$7:$R$2700,5,0)</f>
        <v>5.9626000000000001</v>
      </c>
      <c r="E18" s="66">
        <f t="shared" si="0"/>
        <v>11</v>
      </c>
      <c r="F18" s="65">
        <f>VLOOKUP($A18,'Return Data'!$B$7:$R$2700,6,0)</f>
        <v>4.5212000000000003</v>
      </c>
      <c r="G18" s="66">
        <f t="shared" si="1"/>
        <v>5</v>
      </c>
      <c r="H18" s="65">
        <f>VLOOKUP($A18,'Return Data'!$B$7:$R$2700,7,0)</f>
        <v>5.7746000000000004</v>
      </c>
      <c r="I18" s="66">
        <f t="shared" si="2"/>
        <v>4</v>
      </c>
      <c r="J18" s="65">
        <f>VLOOKUP($A18,'Return Data'!$B$7:$R$2700,8,0)</f>
        <v>6.3449</v>
      </c>
      <c r="K18" s="66">
        <f t="shared" si="3"/>
        <v>1</v>
      </c>
      <c r="L18" s="65">
        <f>VLOOKUP($A18,'Return Data'!$B$7:$R$2700,9,0)</f>
        <v>5.1035000000000004</v>
      </c>
      <c r="M18" s="66">
        <f t="shared" si="4"/>
        <v>2</v>
      </c>
      <c r="N18" s="65">
        <f>VLOOKUP($A18,'Return Data'!$B$7:$R$2700,10,0)</f>
        <v>4.0368000000000004</v>
      </c>
      <c r="O18" s="66">
        <f t="shared" si="5"/>
        <v>9</v>
      </c>
      <c r="P18" s="65">
        <f>VLOOKUP($A18,'Return Data'!$B$7:$R$2700,11,0)</f>
        <v>6.1269</v>
      </c>
      <c r="Q18" s="66">
        <f t="shared" si="6"/>
        <v>12</v>
      </c>
      <c r="R18" s="65">
        <f>VLOOKUP($A18,'Return Data'!$B$7:$R$2700,12,0)</f>
        <v>6.0834999999999999</v>
      </c>
      <c r="S18" s="66">
        <f t="shared" si="7"/>
        <v>12</v>
      </c>
      <c r="T18" s="65">
        <f>VLOOKUP($A18,'Return Data'!$B$7:$R$2700,13,0)</f>
        <v>6.1814999999999998</v>
      </c>
      <c r="U18" s="66">
        <f t="shared" si="8"/>
        <v>12</v>
      </c>
      <c r="V18" s="65">
        <f>VLOOKUP($A18,'Return Data'!$B$7:$R$2700,17,0)</f>
        <v>7.3742000000000001</v>
      </c>
      <c r="W18" s="66">
        <f>RANK(V18,V$8:V$26,0)</f>
        <v>7</v>
      </c>
      <c r="X18" s="65">
        <f>VLOOKUP($A18,'Return Data'!$B$7:$R$2700,14,0)</f>
        <v>7.3093000000000004</v>
      </c>
      <c r="Y18" s="66">
        <f>RANK(X18,X$8:X$26,0)</f>
        <v>7</v>
      </c>
      <c r="Z18" s="65">
        <f>VLOOKUP($A18,'Return Data'!$B$7:$R$2700,16,0)</f>
        <v>7.3615000000000004</v>
      </c>
      <c r="AA18" s="67">
        <f t="shared" si="9"/>
        <v>9</v>
      </c>
    </row>
    <row r="19" spans="1:27" x14ac:dyDescent="0.3">
      <c r="A19" s="63" t="s">
        <v>1264</v>
      </c>
      <c r="B19" s="64">
        <f>VLOOKUP($A19,'Return Data'!$B$7:$R$2700,3,0)</f>
        <v>44118</v>
      </c>
      <c r="C19" s="65">
        <f>VLOOKUP($A19,'Return Data'!$B$7:$R$2700,4,0)</f>
        <v>30.747562621868902</v>
      </c>
      <c r="D19" s="65">
        <f>VLOOKUP($A19,'Return Data'!$B$7:$R$2700,5,0)</f>
        <v>2.6709999999999998</v>
      </c>
      <c r="E19" s="66">
        <f t="shared" si="0"/>
        <v>18</v>
      </c>
      <c r="F19" s="65">
        <f>VLOOKUP($A19,'Return Data'!$B$7:$R$2700,6,0)</f>
        <v>3.6698</v>
      </c>
      <c r="G19" s="66">
        <f t="shared" si="1"/>
        <v>12</v>
      </c>
      <c r="H19" s="65">
        <f>VLOOKUP($A19,'Return Data'!$B$7:$R$2700,7,0)</f>
        <v>4.4297000000000004</v>
      </c>
      <c r="I19" s="66">
        <f t="shared" si="2"/>
        <v>12</v>
      </c>
      <c r="J19" s="65">
        <f>VLOOKUP($A19,'Return Data'!$B$7:$R$2700,8,0)</f>
        <v>4.7141999999999999</v>
      </c>
      <c r="K19" s="66">
        <f t="shared" si="3"/>
        <v>14</v>
      </c>
      <c r="L19" s="65">
        <f>VLOOKUP($A19,'Return Data'!$B$7:$R$2700,9,0)</f>
        <v>3.9298000000000002</v>
      </c>
      <c r="M19" s="66">
        <f t="shared" si="4"/>
        <v>13</v>
      </c>
      <c r="N19" s="65">
        <f>VLOOKUP($A19,'Return Data'!$B$7:$R$2700,10,0)</f>
        <v>3.1385999999999998</v>
      </c>
      <c r="O19" s="66">
        <f t="shared" si="5"/>
        <v>15</v>
      </c>
      <c r="P19" s="65">
        <f>VLOOKUP($A19,'Return Data'!$B$7:$R$2700,11,0)</f>
        <v>5.9381000000000004</v>
      </c>
      <c r="Q19" s="66">
        <f t="shared" si="6"/>
        <v>14</v>
      </c>
      <c r="R19" s="65">
        <f>VLOOKUP($A19,'Return Data'!$B$7:$R$2700,12,0)</f>
        <v>5.8757999999999999</v>
      </c>
      <c r="S19" s="66">
        <f t="shared" si="7"/>
        <v>13</v>
      </c>
      <c r="T19" s="65">
        <f>VLOOKUP($A19,'Return Data'!$B$7:$R$2700,13,0)</f>
        <v>5.9204999999999997</v>
      </c>
      <c r="U19" s="66">
        <f t="shared" si="8"/>
        <v>13</v>
      </c>
      <c r="V19" s="65">
        <f>VLOOKUP($A19,'Return Data'!$B$7:$R$2700,17,0)</f>
        <v>7.3221999999999996</v>
      </c>
      <c r="W19" s="66">
        <f>RANK(V19,V$8:V$26,0)</f>
        <v>8</v>
      </c>
      <c r="X19" s="65">
        <f>VLOOKUP($A19,'Return Data'!$B$7:$R$2700,14,0)</f>
        <v>7.1653000000000002</v>
      </c>
      <c r="Y19" s="66">
        <f>RANK(X19,X$8:X$26,0)</f>
        <v>8</v>
      </c>
      <c r="Z19" s="65">
        <f>VLOOKUP($A19,'Return Data'!$B$7:$R$2700,16,0)</f>
        <v>7.6753</v>
      </c>
      <c r="AA19" s="67">
        <f t="shared" si="9"/>
        <v>5</v>
      </c>
    </row>
    <row r="20" spans="1:27" x14ac:dyDescent="0.3">
      <c r="A20" s="63" t="s">
        <v>1265</v>
      </c>
      <c r="B20" s="64">
        <f>VLOOKUP($A20,'Return Data'!$B$7:$R$2700,3,0)</f>
        <v>44118</v>
      </c>
      <c r="C20" s="65">
        <f>VLOOKUP($A20,'Return Data'!$B$7:$R$2700,4,0)</f>
        <v>3140.0976999999998</v>
      </c>
      <c r="D20" s="65">
        <f>VLOOKUP($A20,'Return Data'!$B$7:$R$2700,5,0)</f>
        <v>9.4352</v>
      </c>
      <c r="E20" s="66">
        <f t="shared" si="0"/>
        <v>1</v>
      </c>
      <c r="F20" s="65">
        <f>VLOOKUP($A20,'Return Data'!$B$7:$R$2700,6,0)</f>
        <v>4.8529</v>
      </c>
      <c r="G20" s="66">
        <f t="shared" si="1"/>
        <v>4</v>
      </c>
      <c r="H20" s="65">
        <f>VLOOKUP($A20,'Return Data'!$B$7:$R$2700,7,0)</f>
        <v>5.2548000000000004</v>
      </c>
      <c r="I20" s="66">
        <f t="shared" si="2"/>
        <v>5</v>
      </c>
      <c r="J20" s="65">
        <f>VLOOKUP($A20,'Return Data'!$B$7:$R$2700,8,0)</f>
        <v>5.9381000000000004</v>
      </c>
      <c r="K20" s="66">
        <f t="shared" si="3"/>
        <v>5</v>
      </c>
      <c r="L20" s="65">
        <f>VLOOKUP($A20,'Return Data'!$B$7:$R$2700,9,0)</f>
        <v>4.9678000000000004</v>
      </c>
      <c r="M20" s="66">
        <f t="shared" si="4"/>
        <v>5</v>
      </c>
      <c r="N20" s="65">
        <f>VLOOKUP($A20,'Return Data'!$B$7:$R$2700,10,0)</f>
        <v>4.2709999999999999</v>
      </c>
      <c r="O20" s="66">
        <f t="shared" si="5"/>
        <v>7</v>
      </c>
      <c r="P20" s="65">
        <f>VLOOKUP($A20,'Return Data'!$B$7:$R$2700,11,0)</f>
        <v>6.7225000000000001</v>
      </c>
      <c r="Q20" s="66">
        <f t="shared" si="6"/>
        <v>10</v>
      </c>
      <c r="R20" s="65">
        <f>VLOOKUP($A20,'Return Data'!$B$7:$R$2700,12,0)</f>
        <v>6.4946999999999999</v>
      </c>
      <c r="S20" s="66">
        <f t="shared" si="7"/>
        <v>8</v>
      </c>
      <c r="T20" s="65">
        <f>VLOOKUP($A20,'Return Data'!$B$7:$R$2700,13,0)</f>
        <v>6.4767000000000001</v>
      </c>
      <c r="U20" s="66">
        <f t="shared" si="8"/>
        <v>8</v>
      </c>
      <c r="V20" s="65">
        <f>VLOOKUP($A20,'Return Data'!$B$7:$R$2700,17,0)</f>
        <v>7.5815999999999999</v>
      </c>
      <c r="W20" s="66">
        <f>RANK(V20,V$8:V$26,0)</f>
        <v>4</v>
      </c>
      <c r="X20" s="65">
        <f>VLOOKUP($A20,'Return Data'!$B$7:$R$2700,14,0)</f>
        <v>7.4965999999999999</v>
      </c>
      <c r="Y20" s="66">
        <f>RANK(X20,X$8:X$26,0)</f>
        <v>3</v>
      </c>
      <c r="Z20" s="65">
        <f>VLOOKUP($A20,'Return Data'!$B$7:$R$2700,16,0)</f>
        <v>7.7431999999999999</v>
      </c>
      <c r="AA20" s="67">
        <f t="shared" si="9"/>
        <v>4</v>
      </c>
    </row>
    <row r="21" spans="1:27" x14ac:dyDescent="0.3">
      <c r="A21" s="63" t="s">
        <v>1268</v>
      </c>
      <c r="B21" s="64">
        <f>VLOOKUP($A21,'Return Data'!$B$7:$R$2700,3,0)</f>
        <v>44118</v>
      </c>
      <c r="C21" s="65">
        <f>VLOOKUP($A21,'Return Data'!$B$7:$R$2700,4,0)</f>
        <v>1029.8467000000001</v>
      </c>
      <c r="D21" s="65">
        <f>VLOOKUP($A21,'Return Data'!$B$7:$R$2700,5,0)</f>
        <v>4.9908999999999999</v>
      </c>
      <c r="E21" s="66">
        <f t="shared" si="0"/>
        <v>12</v>
      </c>
      <c r="F21" s="65">
        <f>VLOOKUP($A21,'Return Data'!$B$7:$R$2700,6,0)</f>
        <v>4.3640999999999996</v>
      </c>
      <c r="G21" s="66">
        <f t="shared" si="1"/>
        <v>8</v>
      </c>
      <c r="H21" s="65">
        <f>VLOOKUP($A21,'Return Data'!$B$7:$R$2700,7,0)</f>
        <v>4.9985999999999997</v>
      </c>
      <c r="I21" s="66">
        <f t="shared" si="2"/>
        <v>7</v>
      </c>
      <c r="J21" s="65">
        <f>VLOOKUP($A21,'Return Data'!$B$7:$R$2700,8,0)</f>
        <v>4.7986000000000004</v>
      </c>
      <c r="K21" s="66">
        <f t="shared" si="3"/>
        <v>13</v>
      </c>
      <c r="L21" s="65">
        <f>VLOOKUP($A21,'Return Data'!$B$7:$R$2700,9,0)</f>
        <v>3.6349999999999998</v>
      </c>
      <c r="M21" s="66">
        <f t="shared" si="4"/>
        <v>16</v>
      </c>
      <c r="N21" s="65">
        <f>VLOOKUP($A21,'Return Data'!$B$7:$R$2700,10,0)</f>
        <v>2.9047000000000001</v>
      </c>
      <c r="O21" s="66">
        <f t="shared" si="5"/>
        <v>17</v>
      </c>
      <c r="P21" s="65"/>
      <c r="Q21" s="66"/>
      <c r="R21" s="65"/>
      <c r="S21" s="66"/>
      <c r="T21" s="65"/>
      <c r="U21" s="66"/>
      <c r="V21" s="65"/>
      <c r="W21" s="66"/>
      <c r="X21" s="65"/>
      <c r="Y21" s="66"/>
      <c r="Z21" s="65">
        <f>VLOOKUP($A21,'Return Data'!$B$7:$R$2700,16,0)</f>
        <v>4.9071999999999996</v>
      </c>
      <c r="AA21" s="67">
        <f t="shared" si="9"/>
        <v>19</v>
      </c>
    </row>
    <row r="22" spans="1:27" x14ac:dyDescent="0.3">
      <c r="A22" s="63" t="s">
        <v>1269</v>
      </c>
      <c r="B22" s="64">
        <f>VLOOKUP($A22,'Return Data'!$B$7:$R$2700,3,0)</f>
        <v>44118</v>
      </c>
      <c r="C22" s="65">
        <f>VLOOKUP($A22,'Return Data'!$B$7:$R$2700,4,0)</f>
        <v>31.817399999999999</v>
      </c>
      <c r="D22" s="65">
        <f>VLOOKUP($A22,'Return Data'!$B$7:$R$2700,5,0)</f>
        <v>2.8681999999999999</v>
      </c>
      <c r="E22" s="66">
        <f t="shared" si="0"/>
        <v>17</v>
      </c>
      <c r="F22" s="65">
        <f>VLOOKUP($A22,'Return Data'!$B$7:$R$2700,6,0)</f>
        <v>2.8919999999999999</v>
      </c>
      <c r="G22" s="66">
        <f t="shared" si="1"/>
        <v>18</v>
      </c>
      <c r="H22" s="65">
        <f>VLOOKUP($A22,'Return Data'!$B$7:$R$2700,7,0)</f>
        <v>2.9022999999999999</v>
      </c>
      <c r="I22" s="66">
        <f t="shared" si="2"/>
        <v>18</v>
      </c>
      <c r="J22" s="65">
        <f>VLOOKUP($A22,'Return Data'!$B$7:$R$2700,8,0)</f>
        <v>2.9367999999999999</v>
      </c>
      <c r="K22" s="66">
        <f t="shared" si="3"/>
        <v>19</v>
      </c>
      <c r="L22" s="65">
        <f>VLOOKUP($A22,'Return Data'!$B$7:$R$2700,9,0)</f>
        <v>2.9784000000000002</v>
      </c>
      <c r="M22" s="66">
        <f t="shared" si="4"/>
        <v>18</v>
      </c>
      <c r="N22" s="65">
        <f>VLOOKUP($A22,'Return Data'!$B$7:$R$2700,10,0)</f>
        <v>3.3662999999999998</v>
      </c>
      <c r="O22" s="66">
        <f t="shared" si="5"/>
        <v>14</v>
      </c>
      <c r="P22" s="65">
        <f>VLOOKUP($A22,'Return Data'!$B$7:$R$2700,11,0)</f>
        <v>3.9773000000000001</v>
      </c>
      <c r="Q22" s="66">
        <f>RANK(P22,P$8:P$26,0)</f>
        <v>16</v>
      </c>
      <c r="R22" s="65">
        <f>VLOOKUP($A22,'Return Data'!$B$7:$R$2700,12,0)</f>
        <v>4.6361999999999997</v>
      </c>
      <c r="S22" s="66">
        <f>RANK(R22,R$8:R$26,0)</f>
        <v>16</v>
      </c>
      <c r="T22" s="65">
        <f>VLOOKUP($A22,'Return Data'!$B$7:$R$2700,13,0)</f>
        <v>5.1978999999999997</v>
      </c>
      <c r="U22" s="66">
        <f>RANK(T22,T$8:T$26,0)</f>
        <v>16</v>
      </c>
      <c r="V22" s="65">
        <f>VLOOKUP($A22,'Return Data'!$B$7:$R$2700,17,0)</f>
        <v>6.5975000000000001</v>
      </c>
      <c r="W22" s="66">
        <f>RANK(V22,V$8:V$26,0)</f>
        <v>12</v>
      </c>
      <c r="X22" s="65">
        <f>VLOOKUP($A22,'Return Data'!$B$7:$R$2700,14,0)</f>
        <v>6.6268000000000002</v>
      </c>
      <c r="Y22" s="66">
        <f>RANK(X22,X$8:X$26,0)</f>
        <v>12</v>
      </c>
      <c r="Z22" s="65">
        <f>VLOOKUP($A22,'Return Data'!$B$7:$R$2700,16,0)</f>
        <v>8.1753</v>
      </c>
      <c r="AA22" s="67">
        <f t="shared" si="9"/>
        <v>1</v>
      </c>
    </row>
    <row r="23" spans="1:27" x14ac:dyDescent="0.3">
      <c r="A23" s="63" t="s">
        <v>1272</v>
      </c>
      <c r="B23" s="64">
        <f>VLOOKUP($A23,'Return Data'!$B$7:$R$2700,3,0)</f>
        <v>44118</v>
      </c>
      <c r="C23" s="65">
        <f>VLOOKUP($A23,'Return Data'!$B$7:$R$2700,4,0)</f>
        <v>32.0655</v>
      </c>
      <c r="D23" s="65">
        <f>VLOOKUP($A23,'Return Data'!$B$7:$R$2700,5,0)</f>
        <v>6.1478000000000002</v>
      </c>
      <c r="E23" s="66">
        <f t="shared" si="0"/>
        <v>10</v>
      </c>
      <c r="F23" s="65">
        <f>VLOOKUP($A23,'Return Data'!$B$7:$R$2700,6,0)</f>
        <v>3.9634</v>
      </c>
      <c r="G23" s="66">
        <f t="shared" si="1"/>
        <v>11</v>
      </c>
      <c r="H23" s="65">
        <f>VLOOKUP($A23,'Return Data'!$B$7:$R$2700,7,0)</f>
        <v>5.0458999999999996</v>
      </c>
      <c r="I23" s="66">
        <f t="shared" si="2"/>
        <v>6</v>
      </c>
      <c r="J23" s="65">
        <f>VLOOKUP($A23,'Return Data'!$B$7:$R$2700,8,0)</f>
        <v>5.8428000000000004</v>
      </c>
      <c r="K23" s="66">
        <f t="shared" si="3"/>
        <v>7</v>
      </c>
      <c r="L23" s="65">
        <f>VLOOKUP($A23,'Return Data'!$B$7:$R$2700,9,0)</f>
        <v>4.7270000000000003</v>
      </c>
      <c r="M23" s="66">
        <f t="shared" si="4"/>
        <v>9</v>
      </c>
      <c r="N23" s="65">
        <f>VLOOKUP($A23,'Return Data'!$B$7:$R$2700,10,0)</f>
        <v>4.1520000000000001</v>
      </c>
      <c r="O23" s="66">
        <f t="shared" si="5"/>
        <v>8</v>
      </c>
      <c r="P23" s="65">
        <f>VLOOKUP($A23,'Return Data'!$B$7:$R$2700,11,0)</f>
        <v>6.5861000000000001</v>
      </c>
      <c r="Q23" s="66">
        <f>RANK(P23,P$8:P$26,0)</f>
        <v>11</v>
      </c>
      <c r="R23" s="65">
        <f>VLOOKUP($A23,'Return Data'!$B$7:$R$2700,12,0)</f>
        <v>6.2207999999999997</v>
      </c>
      <c r="S23" s="66">
        <f>RANK(R23,R$8:R$26,0)</f>
        <v>11</v>
      </c>
      <c r="T23" s="65">
        <f>VLOOKUP($A23,'Return Data'!$B$7:$R$2700,13,0)</f>
        <v>6.2080000000000002</v>
      </c>
      <c r="U23" s="66">
        <f>RANK(T23,T$8:T$26,0)</f>
        <v>10</v>
      </c>
      <c r="V23" s="65">
        <f>VLOOKUP($A23,'Return Data'!$B$7:$R$2700,17,0)</f>
        <v>7.1921999999999997</v>
      </c>
      <c r="W23" s="66">
        <f>RANK(V23,V$8:V$26,0)</f>
        <v>10</v>
      </c>
      <c r="X23" s="65">
        <f>VLOOKUP($A23,'Return Data'!$B$7:$R$2700,14,0)</f>
        <v>6.8826999999999998</v>
      </c>
      <c r="Y23" s="66">
        <f>RANK(X23,X$8:X$26,0)</f>
        <v>11</v>
      </c>
      <c r="Z23" s="65">
        <f>VLOOKUP($A23,'Return Data'!$B$7:$R$2700,16,0)</f>
        <v>7.4276</v>
      </c>
      <c r="AA23" s="67">
        <f t="shared" si="9"/>
        <v>8</v>
      </c>
    </row>
    <row r="24" spans="1:27" x14ac:dyDescent="0.3">
      <c r="A24" s="63" t="s">
        <v>1274</v>
      </c>
      <c r="B24" s="64">
        <f>VLOOKUP($A24,'Return Data'!$B$7:$R$2700,3,0)</f>
        <v>44118</v>
      </c>
      <c r="C24" s="65">
        <f>VLOOKUP($A24,'Return Data'!$B$7:$R$2700,4,0)</f>
        <v>11.504300000000001</v>
      </c>
      <c r="D24" s="65">
        <f>VLOOKUP($A24,'Return Data'!$B$7:$R$2700,5,0)</f>
        <v>4.4424000000000001</v>
      </c>
      <c r="E24" s="66">
        <f t="shared" si="0"/>
        <v>14</v>
      </c>
      <c r="F24" s="65">
        <f>VLOOKUP($A24,'Return Data'!$B$7:$R$2700,6,0)</f>
        <v>3.4281999999999999</v>
      </c>
      <c r="G24" s="66">
        <f t="shared" si="1"/>
        <v>16</v>
      </c>
      <c r="H24" s="65">
        <f>VLOOKUP($A24,'Return Data'!$B$7:$R$2700,7,0)</f>
        <v>3.3561999999999999</v>
      </c>
      <c r="I24" s="66">
        <f t="shared" si="2"/>
        <v>17</v>
      </c>
      <c r="J24" s="65">
        <f>VLOOKUP($A24,'Return Data'!$B$7:$R$2700,8,0)</f>
        <v>4.0400999999999998</v>
      </c>
      <c r="K24" s="66">
        <f t="shared" si="3"/>
        <v>16</v>
      </c>
      <c r="L24" s="65">
        <f>VLOOKUP($A24,'Return Data'!$B$7:$R$2700,9,0)</f>
        <v>3.7978999999999998</v>
      </c>
      <c r="M24" s="66">
        <f t="shared" si="4"/>
        <v>14</v>
      </c>
      <c r="N24" s="65">
        <f>VLOOKUP($A24,'Return Data'!$B$7:$R$2700,10,0)</f>
        <v>3.7492999999999999</v>
      </c>
      <c r="O24" s="66">
        <f t="shared" si="5"/>
        <v>11</v>
      </c>
      <c r="P24" s="65">
        <f>VLOOKUP($A24,'Return Data'!$B$7:$R$2700,11,0)</f>
        <v>5.4843000000000002</v>
      </c>
      <c r="Q24" s="66">
        <f>RANK(P24,P$8:P$26,0)</f>
        <v>15</v>
      </c>
      <c r="R24" s="65">
        <f>VLOOKUP($A24,'Return Data'!$B$7:$R$2700,12,0)</f>
        <v>5.5936000000000003</v>
      </c>
      <c r="S24" s="66">
        <f>RANK(R24,R$8:R$26,0)</f>
        <v>15</v>
      </c>
      <c r="T24" s="65">
        <f>VLOOKUP($A24,'Return Data'!$B$7:$R$2700,13,0)</f>
        <v>5.7476000000000003</v>
      </c>
      <c r="U24" s="66">
        <f>RANK(T24,T$8:T$26,0)</f>
        <v>14</v>
      </c>
      <c r="V24" s="65"/>
      <c r="W24" s="66"/>
      <c r="X24" s="65"/>
      <c r="Y24" s="66"/>
      <c r="Z24" s="65">
        <f>VLOOKUP($A24,'Return Data'!$B$7:$R$2700,16,0)</f>
        <v>7.0675999999999997</v>
      </c>
      <c r="AA24" s="67">
        <f t="shared" si="9"/>
        <v>13</v>
      </c>
    </row>
    <row r="25" spans="1:27" x14ac:dyDescent="0.3">
      <c r="A25" s="63" t="s">
        <v>1276</v>
      </c>
      <c r="B25" s="64">
        <f>VLOOKUP($A25,'Return Data'!$B$7:$R$2700,3,0)</f>
        <v>44118</v>
      </c>
      <c r="C25" s="65">
        <f>VLOOKUP($A25,'Return Data'!$B$7:$R$2700,4,0)</f>
        <v>3575.0738000000001</v>
      </c>
      <c r="D25" s="65">
        <f>VLOOKUP($A25,'Return Data'!$B$7:$R$2700,5,0)</f>
        <v>7.1706000000000003</v>
      </c>
      <c r="E25" s="66">
        <f t="shared" si="0"/>
        <v>4</v>
      </c>
      <c r="F25" s="65">
        <f>VLOOKUP($A25,'Return Data'!$B$7:$R$2700,6,0)</f>
        <v>5.1383999999999999</v>
      </c>
      <c r="G25" s="66">
        <f t="shared" si="1"/>
        <v>2</v>
      </c>
      <c r="H25" s="65">
        <f>VLOOKUP($A25,'Return Data'!$B$7:$R$2700,7,0)</f>
        <v>6.0068000000000001</v>
      </c>
      <c r="I25" s="66">
        <f t="shared" si="2"/>
        <v>1</v>
      </c>
      <c r="J25" s="65">
        <f>VLOOKUP($A25,'Return Data'!$B$7:$R$2700,8,0)</f>
        <v>6.1120999999999999</v>
      </c>
      <c r="K25" s="66">
        <f t="shared" si="3"/>
        <v>4</v>
      </c>
      <c r="L25" s="65">
        <f>VLOOKUP($A25,'Return Data'!$B$7:$R$2700,9,0)</f>
        <v>5.1296999999999997</v>
      </c>
      <c r="M25" s="66">
        <f t="shared" si="4"/>
        <v>1</v>
      </c>
      <c r="N25" s="65">
        <f>VLOOKUP($A25,'Return Data'!$B$7:$R$2700,10,0)</f>
        <v>4.4949000000000003</v>
      </c>
      <c r="O25" s="66">
        <f t="shared" si="5"/>
        <v>1</v>
      </c>
      <c r="P25" s="65">
        <f>VLOOKUP($A25,'Return Data'!$B$7:$R$2700,11,0)</f>
        <v>7.4137000000000004</v>
      </c>
      <c r="Q25" s="66">
        <f>RANK(P25,P$8:P$26,0)</f>
        <v>3</v>
      </c>
      <c r="R25" s="65">
        <f>VLOOKUP($A25,'Return Data'!$B$7:$R$2700,12,0)</f>
        <v>7.0453000000000001</v>
      </c>
      <c r="S25" s="66">
        <f>RANK(R25,R$8:R$26,0)</f>
        <v>3</v>
      </c>
      <c r="T25" s="65">
        <f>VLOOKUP($A25,'Return Data'!$B$7:$R$2700,13,0)</f>
        <v>6.8117999999999999</v>
      </c>
      <c r="U25" s="66">
        <f>RANK(T25,T$8:T$26,0)</f>
        <v>3</v>
      </c>
      <c r="V25" s="65">
        <f>VLOOKUP($A25,'Return Data'!$B$7:$R$2700,17,0)</f>
        <v>4.5777999999999999</v>
      </c>
      <c r="W25" s="66">
        <f>RANK(V25,V$8:V$26,0)</f>
        <v>14</v>
      </c>
      <c r="X25" s="65">
        <f>VLOOKUP($A25,'Return Data'!$B$7:$R$2700,14,0)</f>
        <v>4.9131</v>
      </c>
      <c r="Y25" s="66">
        <f>RANK(X25,X$8:X$26,0)</f>
        <v>14</v>
      </c>
      <c r="Z25" s="65">
        <f>VLOOKUP($A25,'Return Data'!$B$7:$R$2700,16,0)</f>
        <v>6.9420000000000002</v>
      </c>
      <c r="AA25" s="67">
        <f t="shared" si="9"/>
        <v>14</v>
      </c>
    </row>
    <row r="26" spans="1:27" x14ac:dyDescent="0.3">
      <c r="A26" s="63" t="s">
        <v>1278</v>
      </c>
      <c r="B26" s="64">
        <f>VLOOKUP($A26,'Return Data'!$B$7:$R$2700,3,0)</f>
        <v>44118</v>
      </c>
      <c r="C26" s="65">
        <f>VLOOKUP($A26,'Return Data'!$B$7:$R$2700,4,0)</f>
        <v>2334.1570999999999</v>
      </c>
      <c r="D26" s="65">
        <f>VLOOKUP($A26,'Return Data'!$B$7:$R$2700,5,0)</f>
        <v>6.7175000000000002</v>
      </c>
      <c r="E26" s="66">
        <f t="shared" si="0"/>
        <v>8</v>
      </c>
      <c r="F26" s="65">
        <f>VLOOKUP($A26,'Return Data'!$B$7:$R$2700,6,0)</f>
        <v>4.4641000000000002</v>
      </c>
      <c r="G26" s="66">
        <f t="shared" si="1"/>
        <v>6</v>
      </c>
      <c r="H26" s="65">
        <f>VLOOKUP($A26,'Return Data'!$B$7:$R$2700,7,0)</f>
        <v>4.9798999999999998</v>
      </c>
      <c r="I26" s="66">
        <f t="shared" si="2"/>
        <v>9</v>
      </c>
      <c r="J26" s="65">
        <f>VLOOKUP($A26,'Return Data'!$B$7:$R$2700,8,0)</f>
        <v>5.8220000000000001</v>
      </c>
      <c r="K26" s="66">
        <f t="shared" si="3"/>
        <v>8</v>
      </c>
      <c r="L26" s="65">
        <f>VLOOKUP($A26,'Return Data'!$B$7:$R$2700,9,0)</f>
        <v>4.9332000000000003</v>
      </c>
      <c r="M26" s="66">
        <f t="shared" si="4"/>
        <v>6</v>
      </c>
      <c r="N26" s="65">
        <f>VLOOKUP($A26,'Return Data'!$B$7:$R$2700,10,0)</f>
        <v>4.4375999999999998</v>
      </c>
      <c r="O26" s="66">
        <f t="shared" si="5"/>
        <v>2</v>
      </c>
      <c r="P26" s="65">
        <f>VLOOKUP($A26,'Return Data'!$B$7:$R$2700,11,0)</f>
        <v>7.0674000000000001</v>
      </c>
      <c r="Q26" s="66">
        <f>RANK(P26,P$8:P$26,0)</f>
        <v>6</v>
      </c>
      <c r="R26" s="65">
        <f>VLOOKUP($A26,'Return Data'!$B$7:$R$2700,12,0)</f>
        <v>6.6078000000000001</v>
      </c>
      <c r="S26" s="66">
        <f>RANK(R26,R$8:R$26,0)</f>
        <v>7</v>
      </c>
      <c r="T26" s="65">
        <f>VLOOKUP($A26,'Return Data'!$B$7:$R$2700,13,0)</f>
        <v>6.4934000000000003</v>
      </c>
      <c r="U26" s="66">
        <f>RANK(T26,T$8:T$26,0)</f>
        <v>7</v>
      </c>
      <c r="V26" s="65">
        <f>VLOOKUP($A26,'Return Data'!$B$7:$R$2700,17,0)</f>
        <v>7.5148999999999999</v>
      </c>
      <c r="W26" s="66">
        <f>RANK(V26,V$8:V$26,0)</f>
        <v>6</v>
      </c>
      <c r="X26" s="65">
        <f>VLOOKUP($A26,'Return Data'!$B$7:$R$2700,14,0)</f>
        <v>7.4508999999999999</v>
      </c>
      <c r="Y26" s="66">
        <f>RANK(X26,X$8:X$26,0)</f>
        <v>6</v>
      </c>
      <c r="Z26" s="65">
        <f>VLOOKUP($A26,'Return Data'!$B$7:$R$2700,16,0)</f>
        <v>7.8085000000000004</v>
      </c>
      <c r="AA26" s="67">
        <f t="shared" si="9"/>
        <v>3</v>
      </c>
    </row>
    <row r="27" spans="1:27" x14ac:dyDescent="0.3">
      <c r="A27" s="69"/>
      <c r="B27" s="70"/>
      <c r="C27" s="70"/>
      <c r="D27" s="71"/>
      <c r="E27" s="70"/>
      <c r="F27" s="71"/>
      <c r="G27" s="70"/>
      <c r="H27" s="71"/>
      <c r="I27" s="70"/>
      <c r="J27" s="71"/>
      <c r="K27" s="70"/>
      <c r="L27" s="71"/>
      <c r="M27" s="70"/>
      <c r="N27" s="71"/>
      <c r="O27" s="70"/>
      <c r="P27" s="71"/>
      <c r="Q27" s="70"/>
      <c r="R27" s="71"/>
      <c r="S27" s="70"/>
      <c r="T27" s="71"/>
      <c r="U27" s="70"/>
      <c r="V27" s="71"/>
      <c r="W27" s="70"/>
      <c r="X27" s="71"/>
      <c r="Y27" s="70"/>
      <c r="Z27" s="71"/>
      <c r="AA27" s="72"/>
    </row>
    <row r="28" spans="1:27" x14ac:dyDescent="0.3">
      <c r="A28" s="73" t="s">
        <v>27</v>
      </c>
      <c r="B28" s="74"/>
      <c r="C28" s="74"/>
      <c r="D28" s="75">
        <f>AVERAGE(D8:D26)</f>
        <v>5.697447368421054</v>
      </c>
      <c r="E28" s="74"/>
      <c r="F28" s="75">
        <f>AVERAGE(F8:F26)</f>
        <v>4.0336157894736848</v>
      </c>
      <c r="G28" s="74"/>
      <c r="H28" s="75">
        <f>AVERAGE(H8:H26)</f>
        <v>4.5934736842105259</v>
      </c>
      <c r="I28" s="74"/>
      <c r="J28" s="75">
        <f>AVERAGE(J8:J26)</f>
        <v>5.1288526315789476</v>
      </c>
      <c r="K28" s="74"/>
      <c r="L28" s="75">
        <f>AVERAGE(L8:L26)</f>
        <v>4.2944473684210527</v>
      </c>
      <c r="M28" s="74"/>
      <c r="N28" s="75">
        <f>AVERAGE(N8:N26)</f>
        <v>3.7523789473684208</v>
      </c>
      <c r="O28" s="74"/>
      <c r="P28" s="75">
        <f>AVERAGE(P8:P26)</f>
        <v>6.2823888888888897</v>
      </c>
      <c r="Q28" s="74"/>
      <c r="R28" s="75">
        <f>AVERAGE(R8:R26)</f>
        <v>6.09172222222222</v>
      </c>
      <c r="S28" s="74"/>
      <c r="T28" s="75">
        <f>AVERAGE(T8:T26)</f>
        <v>6.1226222222222226</v>
      </c>
      <c r="U28" s="74"/>
      <c r="V28" s="75">
        <f>AVERAGE(V8:V26)</f>
        <v>7.1239999999999997</v>
      </c>
      <c r="W28" s="74"/>
      <c r="X28" s="75">
        <f>AVERAGE(X8:X26)</f>
        <v>7.0051428571428573</v>
      </c>
      <c r="Y28" s="74"/>
      <c r="Z28" s="75">
        <f>AVERAGE(Z8:Z26)</f>
        <v>7.0886894736842105</v>
      </c>
      <c r="AA28" s="76"/>
    </row>
    <row r="29" spans="1:27" x14ac:dyDescent="0.3">
      <c r="A29" s="73" t="s">
        <v>28</v>
      </c>
      <c r="B29" s="74"/>
      <c r="C29" s="74"/>
      <c r="D29" s="75">
        <f>MIN(D8:D26)</f>
        <v>2.4851000000000001</v>
      </c>
      <c r="E29" s="74"/>
      <c r="F29" s="75">
        <f>MIN(F8:F26)</f>
        <v>2.4864000000000002</v>
      </c>
      <c r="G29" s="74"/>
      <c r="H29" s="75">
        <f>MIN(H8:H26)</f>
        <v>2.4967000000000001</v>
      </c>
      <c r="I29" s="74"/>
      <c r="J29" s="75">
        <f>MIN(J8:J26)</f>
        <v>2.9367999999999999</v>
      </c>
      <c r="K29" s="74"/>
      <c r="L29" s="75">
        <f>MIN(L8:L26)</f>
        <v>2.8603999999999998</v>
      </c>
      <c r="M29" s="74"/>
      <c r="N29" s="75">
        <f>MIN(N8:N26)</f>
        <v>2.5905</v>
      </c>
      <c r="O29" s="74"/>
      <c r="P29" s="75">
        <f>MIN(P8:P26)</f>
        <v>2.9077999999999999</v>
      </c>
      <c r="Q29" s="74"/>
      <c r="R29" s="75">
        <f>MIN(R8:R26)</f>
        <v>3.6322999999999999</v>
      </c>
      <c r="S29" s="74"/>
      <c r="T29" s="75">
        <f>MIN(T8:T26)</f>
        <v>4.3695000000000004</v>
      </c>
      <c r="U29" s="74"/>
      <c r="V29" s="75">
        <f>MIN(V8:V26)</f>
        <v>4.5777999999999999</v>
      </c>
      <c r="W29" s="74"/>
      <c r="X29" s="75">
        <f>MIN(X8:X26)</f>
        <v>4.9131</v>
      </c>
      <c r="Y29" s="74"/>
      <c r="Z29" s="75">
        <f>MIN(Z8:Z26)</f>
        <v>4.9071999999999996</v>
      </c>
      <c r="AA29" s="76"/>
    </row>
    <row r="30" spans="1:27" ht="15" thickBot="1" x14ac:dyDescent="0.35">
      <c r="A30" s="77" t="s">
        <v>29</v>
      </c>
      <c r="B30" s="78"/>
      <c r="C30" s="78"/>
      <c r="D30" s="79">
        <f>MAX(D8:D26)</f>
        <v>9.4352</v>
      </c>
      <c r="E30" s="78"/>
      <c r="F30" s="79">
        <f>MAX(F8:F26)</f>
        <v>5.5269000000000004</v>
      </c>
      <c r="G30" s="78"/>
      <c r="H30" s="79">
        <f>MAX(H8:H26)</f>
        <v>6.0068000000000001</v>
      </c>
      <c r="I30" s="78"/>
      <c r="J30" s="79">
        <f>MAX(J8:J26)</f>
        <v>6.3449</v>
      </c>
      <c r="K30" s="78"/>
      <c r="L30" s="79">
        <f>MAX(L8:L26)</f>
        <v>5.1296999999999997</v>
      </c>
      <c r="M30" s="78"/>
      <c r="N30" s="79">
        <f>MAX(N8:N26)</f>
        <v>4.4949000000000003</v>
      </c>
      <c r="O30" s="78"/>
      <c r="P30" s="79">
        <f>MAX(P8:P26)</f>
        <v>8.0063999999999993</v>
      </c>
      <c r="Q30" s="78"/>
      <c r="R30" s="79">
        <f>MAX(R8:R26)</f>
        <v>7.3246000000000002</v>
      </c>
      <c r="S30" s="78"/>
      <c r="T30" s="79">
        <f>MAX(T8:T26)</f>
        <v>7.0532000000000004</v>
      </c>
      <c r="U30" s="78"/>
      <c r="V30" s="79">
        <f>MAX(V8:V26)</f>
        <v>7.8616000000000001</v>
      </c>
      <c r="W30" s="78"/>
      <c r="X30" s="79">
        <f>MAX(X8:X26)</f>
        <v>7.7069000000000001</v>
      </c>
      <c r="Y30" s="78"/>
      <c r="Z30" s="79">
        <f>MAX(Z8:Z26)</f>
        <v>8.1753</v>
      </c>
      <c r="AA30" s="80"/>
    </row>
    <row r="31" spans="1:27" x14ac:dyDescent="0.3">
      <c r="A31" s="112" t="s">
        <v>434</v>
      </c>
    </row>
    <row r="32" spans="1:27" x14ac:dyDescent="0.3">
      <c r="A32" s="14" t="s">
        <v>340</v>
      </c>
    </row>
  </sheetData>
  <sheetProtection algorithmName="SHA-512" hashValue="KvLIKBSWUaUUhi1fpuUz3klTpjMl8hqpfsGTsZ7uMIayTXXxsrYEoo/r7ly8vLayRYPBcR6cvRLPQAgE4POacA==" saltValue="z4lOA2mxhjlqaXASUwOOnQ=="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5149CB69-66AD-4AE9-AE3D-55775FBD4CE1}"/>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A9F6F9-D4E2-4B74-85DD-4C199A0FA4E9}">
  <sheetPr codeName="Sheet19"/>
  <dimension ref="A1:T2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8" t="s">
        <v>347</v>
      </c>
    </row>
    <row r="3" spans="1:20" ht="15" thickBot="1" x14ac:dyDescent="0.35">
      <c r="A3" s="149"/>
    </row>
    <row r="4" spans="1:20" ht="15" thickBot="1" x14ac:dyDescent="0.35"/>
    <row r="5" spans="1:20" x14ac:dyDescent="0.3">
      <c r="A5" s="29" t="s">
        <v>1672</v>
      </c>
      <c r="B5" s="146" t="s">
        <v>8</v>
      </c>
      <c r="C5" s="146" t="s">
        <v>9</v>
      </c>
      <c r="D5" s="152" t="s">
        <v>1</v>
      </c>
      <c r="E5" s="152"/>
      <c r="F5" s="152" t="s">
        <v>2</v>
      </c>
      <c r="G5" s="152"/>
      <c r="H5" s="152" t="s">
        <v>3</v>
      </c>
      <c r="I5" s="152"/>
      <c r="J5" s="152" t="s">
        <v>4</v>
      </c>
      <c r="K5" s="152"/>
      <c r="L5" s="152" t="s">
        <v>382</v>
      </c>
      <c r="M5" s="152"/>
      <c r="N5" s="152" t="s">
        <v>5</v>
      </c>
      <c r="O5" s="152"/>
      <c r="P5" s="152" t="s">
        <v>6</v>
      </c>
      <c r="Q5" s="152"/>
      <c r="R5" s="150" t="s">
        <v>46</v>
      </c>
      <c r="S5" s="151"/>
      <c r="T5" s="12"/>
    </row>
    <row r="6" spans="1:20" x14ac:dyDescent="0.3">
      <c r="A6" s="17" t="s">
        <v>7</v>
      </c>
      <c r="B6" s="147"/>
      <c r="C6" s="147"/>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1281</v>
      </c>
      <c r="B8" s="64">
        <f>VLOOKUP($A8,'Return Data'!$B$7:$R$2700,3,0)</f>
        <v>44118</v>
      </c>
      <c r="C8" s="65">
        <f>VLOOKUP($A8,'Return Data'!$B$7:$R$2700,4,0)</f>
        <v>24.117999999999999</v>
      </c>
      <c r="D8" s="65">
        <f>VLOOKUP($A8,'Return Data'!$B$7:$R$2700,10,0)</f>
        <v>8.6636000000000006</v>
      </c>
      <c r="E8" s="66">
        <f t="shared" ref="E8:E16" si="0">RANK(D8,D$8:D$16,0)</f>
        <v>5</v>
      </c>
      <c r="F8" s="65">
        <f>VLOOKUP($A8,'Return Data'!$B$7:$R$2700,11,0)</f>
        <v>21.092500000000001</v>
      </c>
      <c r="G8" s="66">
        <f t="shared" ref="G8:G14" si="1">RANK(F8,F$8:F$16,0)</f>
        <v>5</v>
      </c>
      <c r="H8" s="65">
        <f>VLOOKUP($A8,'Return Data'!$B$7:$R$2700,12,0)</f>
        <v>2.8683999999999998</v>
      </c>
      <c r="I8" s="66">
        <f t="shared" ref="I8:I14" si="2">RANK(H8,H$8:H$16,0)</f>
        <v>6</v>
      </c>
      <c r="J8" s="65">
        <f>VLOOKUP($A8,'Return Data'!$B$7:$R$2700,13,0)</f>
        <v>9.3861000000000008</v>
      </c>
      <c r="K8" s="66">
        <f t="shared" ref="K8:K14" si="3">RANK(J8,J$8:J$16,0)</f>
        <v>6</v>
      </c>
      <c r="L8" s="65">
        <f>VLOOKUP($A8,'Return Data'!$B$7:$R$2700,17,0)</f>
        <v>13.051500000000001</v>
      </c>
      <c r="M8" s="66">
        <f t="shared" ref="M8:M14" si="4">RANK(L8,L$8:L$16,0)</f>
        <v>2</v>
      </c>
      <c r="N8" s="65">
        <f>VLOOKUP($A8,'Return Data'!$B$7:$R$2700,14,0)</f>
        <v>8.2015999999999991</v>
      </c>
      <c r="O8" s="66">
        <f t="shared" ref="O8:O14" si="5">RANK(N8,N$8:N$16,0)</f>
        <v>2</v>
      </c>
      <c r="P8" s="65">
        <f>VLOOKUP($A8,'Return Data'!$B$7:$R$2700,15,0)</f>
        <v>9.0730000000000004</v>
      </c>
      <c r="Q8" s="66">
        <f t="shared" ref="Q8:Q14" si="6">RANK(P8,P$8:P$16,0)</f>
        <v>2</v>
      </c>
      <c r="R8" s="65">
        <f>VLOOKUP($A8,'Return Data'!$B$7:$R$2700,16,0)</f>
        <v>8.5962999999999994</v>
      </c>
      <c r="S8" s="67">
        <f t="shared" ref="S8:S16" si="7">RANK(R8,R$8:R$16,0)</f>
        <v>7</v>
      </c>
    </row>
    <row r="9" spans="1:20" x14ac:dyDescent="0.3">
      <c r="A9" s="63" t="s">
        <v>1284</v>
      </c>
      <c r="B9" s="64">
        <f>VLOOKUP($A9,'Return Data'!$B$7:$R$2700,3,0)</f>
        <v>44118</v>
      </c>
      <c r="C9" s="65">
        <f>VLOOKUP($A9,'Return Data'!$B$7:$R$2700,4,0)</f>
        <v>21.090699999999998</v>
      </c>
      <c r="D9" s="65">
        <f>VLOOKUP($A9,'Return Data'!$B$7:$R$2700,10,0)</f>
        <v>8.1364000000000001</v>
      </c>
      <c r="E9" s="66">
        <f t="shared" si="0"/>
        <v>6</v>
      </c>
      <c r="F9" s="65">
        <f>VLOOKUP($A9,'Return Data'!$B$7:$R$2700,11,0)</f>
        <v>23.0733</v>
      </c>
      <c r="G9" s="66">
        <f t="shared" si="1"/>
        <v>4</v>
      </c>
      <c r="H9" s="65">
        <f>VLOOKUP($A9,'Return Data'!$B$7:$R$2700,12,0)</f>
        <v>0.22189999999999999</v>
      </c>
      <c r="I9" s="66">
        <f t="shared" si="2"/>
        <v>7</v>
      </c>
      <c r="J9" s="65">
        <f>VLOOKUP($A9,'Return Data'!$B$7:$R$2700,13,0)</f>
        <v>7.8268000000000004</v>
      </c>
      <c r="K9" s="66">
        <f t="shared" si="3"/>
        <v>7</v>
      </c>
      <c r="L9" s="65">
        <f>VLOOKUP($A9,'Return Data'!$B$7:$R$2700,17,0)</f>
        <v>7.9457000000000004</v>
      </c>
      <c r="M9" s="66">
        <f t="shared" si="4"/>
        <v>6</v>
      </c>
      <c r="N9" s="65">
        <f>VLOOKUP($A9,'Return Data'!$B$7:$R$2700,14,0)</f>
        <v>5.6393000000000004</v>
      </c>
      <c r="O9" s="66">
        <f t="shared" si="5"/>
        <v>6</v>
      </c>
      <c r="P9" s="65">
        <f>VLOOKUP($A9,'Return Data'!$B$7:$R$2700,15,0)</f>
        <v>7.0434000000000001</v>
      </c>
      <c r="Q9" s="66">
        <f t="shared" si="6"/>
        <v>7</v>
      </c>
      <c r="R9" s="65">
        <f>VLOOKUP($A9,'Return Data'!$B$7:$R$2700,16,0)</f>
        <v>7.5045999999999999</v>
      </c>
      <c r="S9" s="67">
        <f t="shared" si="7"/>
        <v>8</v>
      </c>
    </row>
    <row r="10" spans="1:20" x14ac:dyDescent="0.3">
      <c r="A10" s="63" t="s">
        <v>1286</v>
      </c>
      <c r="B10" s="64">
        <f>VLOOKUP($A10,'Return Data'!$B$7:$R$2700,3,0)</f>
        <v>44118</v>
      </c>
      <c r="C10" s="65">
        <f>VLOOKUP($A10,'Return Data'!$B$7:$R$2700,4,0)</f>
        <v>38.427</v>
      </c>
      <c r="D10" s="65">
        <f>VLOOKUP($A10,'Return Data'!$B$7:$R$2700,10,0)</f>
        <v>10.7789</v>
      </c>
      <c r="E10" s="66">
        <f t="shared" si="0"/>
        <v>3</v>
      </c>
      <c r="F10" s="65">
        <f>VLOOKUP($A10,'Return Data'!$B$7:$R$2700,11,0)</f>
        <v>27.3429</v>
      </c>
      <c r="G10" s="66">
        <f t="shared" si="1"/>
        <v>2</v>
      </c>
      <c r="H10" s="65">
        <f>VLOOKUP($A10,'Return Data'!$B$7:$R$2700,12,0)</f>
        <v>7.7382</v>
      </c>
      <c r="I10" s="66">
        <f t="shared" si="2"/>
        <v>3</v>
      </c>
      <c r="J10" s="65">
        <f>VLOOKUP($A10,'Return Data'!$B$7:$R$2700,13,0)</f>
        <v>15.5352</v>
      </c>
      <c r="K10" s="66">
        <f t="shared" si="3"/>
        <v>2</v>
      </c>
      <c r="L10" s="65">
        <f>VLOOKUP($A10,'Return Data'!$B$7:$R$2700,17,0)</f>
        <v>11.4506</v>
      </c>
      <c r="M10" s="66">
        <f t="shared" si="4"/>
        <v>3</v>
      </c>
      <c r="N10" s="65">
        <f>VLOOKUP($A10,'Return Data'!$B$7:$R$2700,14,0)</f>
        <v>7.2058</v>
      </c>
      <c r="O10" s="66">
        <f t="shared" si="5"/>
        <v>5</v>
      </c>
      <c r="P10" s="65">
        <f>VLOOKUP($A10,'Return Data'!$B$7:$R$2700,15,0)</f>
        <v>8.3323999999999998</v>
      </c>
      <c r="Q10" s="66">
        <f t="shared" si="6"/>
        <v>5</v>
      </c>
      <c r="R10" s="65">
        <f>VLOOKUP($A10,'Return Data'!$B$7:$R$2700,16,0)</f>
        <v>9.3539999999999992</v>
      </c>
      <c r="S10" s="67">
        <f t="shared" si="7"/>
        <v>4</v>
      </c>
    </row>
    <row r="11" spans="1:20" x14ac:dyDescent="0.3">
      <c r="A11" s="63" t="s">
        <v>1288</v>
      </c>
      <c r="B11" s="64">
        <f>VLOOKUP($A11,'Return Data'!$B$7:$R$2700,3,0)</f>
        <v>44118</v>
      </c>
      <c r="C11" s="65">
        <f>VLOOKUP($A11,'Return Data'!$B$7:$R$2700,4,0)</f>
        <v>270.71660000000003</v>
      </c>
      <c r="D11" s="65">
        <f>VLOOKUP($A11,'Return Data'!$B$7:$R$2700,10,0)</f>
        <v>6.3500000000000001E-2</v>
      </c>
      <c r="E11" s="66">
        <f t="shared" si="0"/>
        <v>9</v>
      </c>
      <c r="F11" s="65">
        <f>VLOOKUP($A11,'Return Data'!$B$7:$R$2700,11,0)</f>
        <v>11.0465</v>
      </c>
      <c r="G11" s="66">
        <f t="shared" si="1"/>
        <v>7</v>
      </c>
      <c r="H11" s="65">
        <f>VLOOKUP($A11,'Return Data'!$B$7:$R$2700,12,0)</f>
        <v>-9.5173000000000005</v>
      </c>
      <c r="I11" s="66">
        <f t="shared" si="2"/>
        <v>8</v>
      </c>
      <c r="J11" s="65">
        <f>VLOOKUP($A11,'Return Data'!$B$7:$R$2700,13,0)</f>
        <v>-2.3565</v>
      </c>
      <c r="K11" s="66">
        <f t="shared" si="3"/>
        <v>8</v>
      </c>
      <c r="L11" s="65">
        <f>VLOOKUP($A11,'Return Data'!$B$7:$R$2700,17,0)</f>
        <v>1.2072000000000001</v>
      </c>
      <c r="M11" s="66">
        <f t="shared" si="4"/>
        <v>8</v>
      </c>
      <c r="N11" s="65">
        <f>VLOOKUP($A11,'Return Data'!$B$7:$R$2700,14,0)</f>
        <v>1.9857</v>
      </c>
      <c r="O11" s="66">
        <f t="shared" si="5"/>
        <v>8</v>
      </c>
      <c r="P11" s="65">
        <f>VLOOKUP($A11,'Return Data'!$B$7:$R$2700,15,0)</f>
        <v>7.8734000000000002</v>
      </c>
      <c r="Q11" s="66">
        <f t="shared" si="6"/>
        <v>6</v>
      </c>
      <c r="R11" s="65">
        <f>VLOOKUP($A11,'Return Data'!$B$7:$R$2700,16,0)</f>
        <v>11.362299999999999</v>
      </c>
      <c r="S11" s="67">
        <f t="shared" si="7"/>
        <v>2</v>
      </c>
    </row>
    <row r="12" spans="1:20" x14ac:dyDescent="0.3">
      <c r="A12" s="63" t="s">
        <v>1290</v>
      </c>
      <c r="B12" s="64">
        <f>VLOOKUP($A12,'Return Data'!$B$7:$R$2700,3,0)</f>
        <v>44118</v>
      </c>
      <c r="C12" s="65">
        <f>VLOOKUP($A12,'Return Data'!$B$7:$R$2700,4,0)</f>
        <v>46.592500000000001</v>
      </c>
      <c r="D12" s="65">
        <f>VLOOKUP($A12,'Return Data'!$B$7:$R$2700,10,0)</f>
        <v>21.370999999999999</v>
      </c>
      <c r="E12" s="66">
        <f t="shared" si="0"/>
        <v>2</v>
      </c>
      <c r="F12" s="65">
        <f>VLOOKUP($A12,'Return Data'!$B$7:$R$2700,11,0)</f>
        <v>35.578099999999999</v>
      </c>
      <c r="G12" s="66">
        <f t="shared" si="1"/>
        <v>1</v>
      </c>
      <c r="H12" s="65">
        <f>VLOOKUP($A12,'Return Data'!$B$7:$R$2700,12,0)</f>
        <v>14.956899999999999</v>
      </c>
      <c r="I12" s="66">
        <f t="shared" si="2"/>
        <v>1</v>
      </c>
      <c r="J12" s="65">
        <f>VLOOKUP($A12,'Return Data'!$B$7:$R$2700,13,0)</f>
        <v>20.889800000000001</v>
      </c>
      <c r="K12" s="66">
        <f t="shared" si="3"/>
        <v>1</v>
      </c>
      <c r="L12" s="65">
        <f>VLOOKUP($A12,'Return Data'!$B$7:$R$2700,17,0)</f>
        <v>14.985200000000001</v>
      </c>
      <c r="M12" s="66">
        <f t="shared" si="4"/>
        <v>1</v>
      </c>
      <c r="N12" s="65">
        <f>VLOOKUP($A12,'Return Data'!$B$7:$R$2700,14,0)</f>
        <v>10.063499999999999</v>
      </c>
      <c r="O12" s="66">
        <f t="shared" si="5"/>
        <v>1</v>
      </c>
      <c r="P12" s="65">
        <f>VLOOKUP($A12,'Return Data'!$B$7:$R$2700,15,0)</f>
        <v>9.2292000000000005</v>
      </c>
      <c r="Q12" s="66">
        <f t="shared" si="6"/>
        <v>1</v>
      </c>
      <c r="R12" s="65">
        <f>VLOOKUP($A12,'Return Data'!$B$7:$R$2700,16,0)</f>
        <v>8.6592000000000002</v>
      </c>
      <c r="S12" s="67">
        <f t="shared" si="7"/>
        <v>6</v>
      </c>
    </row>
    <row r="13" spans="1:20" x14ac:dyDescent="0.3">
      <c r="A13" s="63" t="s">
        <v>778</v>
      </c>
      <c r="B13" s="64">
        <f>VLOOKUP($A13,'Return Data'!$B$7:$R$2700,3,0)</f>
        <v>44118</v>
      </c>
      <c r="C13" s="65">
        <f>VLOOKUP($A13,'Return Data'!$B$7:$R$2700,4,0)</f>
        <v>20.802600000000002</v>
      </c>
      <c r="D13" s="65">
        <f>VLOOKUP($A13,'Return Data'!$B$7:$R$2700,10,0)</f>
        <v>22.392499999999998</v>
      </c>
      <c r="E13" s="66">
        <f t="shared" si="0"/>
        <v>1</v>
      </c>
      <c r="F13" s="65">
        <f>VLOOKUP($A13,'Return Data'!$B$7:$R$2700,11,0)</f>
        <v>25.703800000000001</v>
      </c>
      <c r="G13" s="66">
        <f t="shared" si="1"/>
        <v>3</v>
      </c>
      <c r="H13" s="65">
        <f>VLOOKUP($A13,'Return Data'!$B$7:$R$2700,12,0)</f>
        <v>9.4368999999999996</v>
      </c>
      <c r="I13" s="66">
        <f t="shared" si="2"/>
        <v>2</v>
      </c>
      <c r="J13" s="65">
        <f>VLOOKUP($A13,'Return Data'!$B$7:$R$2700,13,0)</f>
        <v>10.766999999999999</v>
      </c>
      <c r="K13" s="66">
        <f t="shared" si="3"/>
        <v>3</v>
      </c>
      <c r="L13" s="65">
        <f>VLOOKUP($A13,'Return Data'!$B$7:$R$2700,17,0)</f>
        <v>8.9130000000000003</v>
      </c>
      <c r="M13" s="66">
        <f t="shared" si="4"/>
        <v>5</v>
      </c>
      <c r="N13" s="65">
        <f>VLOOKUP($A13,'Return Data'!$B$7:$R$2700,14,0)</f>
        <v>7.3251999999999997</v>
      </c>
      <c r="O13" s="66">
        <f t="shared" si="5"/>
        <v>4</v>
      </c>
      <c r="P13" s="65">
        <f>VLOOKUP($A13,'Return Data'!$B$7:$R$2700,15,0)</f>
        <v>8.5627999999999993</v>
      </c>
      <c r="Q13" s="66">
        <f t="shared" si="6"/>
        <v>4</v>
      </c>
      <c r="R13" s="65">
        <f>VLOOKUP($A13,'Return Data'!$B$7:$R$2700,16,0)</f>
        <v>9.2662999999999993</v>
      </c>
      <c r="S13" s="67">
        <f t="shared" si="7"/>
        <v>5</v>
      </c>
    </row>
    <row r="14" spans="1:20" x14ac:dyDescent="0.3">
      <c r="A14" s="63" t="s">
        <v>1291</v>
      </c>
      <c r="B14" s="64">
        <f>VLOOKUP($A14,'Return Data'!$B$7:$R$2700,3,0)</f>
        <v>44118</v>
      </c>
      <c r="C14" s="65">
        <f>VLOOKUP($A14,'Return Data'!$B$7:$R$2700,4,0)</f>
        <v>32.444800000000001</v>
      </c>
      <c r="D14" s="65">
        <f>VLOOKUP($A14,'Return Data'!$B$7:$R$2700,10,0)</f>
        <v>2.8586</v>
      </c>
      <c r="E14" s="66">
        <f t="shared" si="0"/>
        <v>8</v>
      </c>
      <c r="F14" s="65">
        <f>VLOOKUP($A14,'Return Data'!$B$7:$R$2700,11,0)</f>
        <v>10.0977</v>
      </c>
      <c r="G14" s="66">
        <f t="shared" si="1"/>
        <v>8</v>
      </c>
      <c r="H14" s="65">
        <f>VLOOKUP($A14,'Return Data'!$B$7:$R$2700,12,0)</f>
        <v>5.4903000000000004</v>
      </c>
      <c r="I14" s="66">
        <f t="shared" si="2"/>
        <v>4</v>
      </c>
      <c r="J14" s="65">
        <f>VLOOKUP($A14,'Return Data'!$B$7:$R$2700,13,0)</f>
        <v>10.1957</v>
      </c>
      <c r="K14" s="66">
        <f t="shared" si="3"/>
        <v>4</v>
      </c>
      <c r="L14" s="65">
        <f>VLOOKUP($A14,'Return Data'!$B$7:$R$2700,17,0)</f>
        <v>9.9489000000000001</v>
      </c>
      <c r="M14" s="66">
        <f t="shared" si="4"/>
        <v>4</v>
      </c>
      <c r="N14" s="65">
        <f>VLOOKUP($A14,'Return Data'!$B$7:$R$2700,14,0)</f>
        <v>7.4699</v>
      </c>
      <c r="O14" s="66">
        <f t="shared" si="5"/>
        <v>3</v>
      </c>
      <c r="P14" s="65">
        <f>VLOOKUP($A14,'Return Data'!$B$7:$R$2700,15,0)</f>
        <v>8.7094000000000005</v>
      </c>
      <c r="Q14" s="66">
        <f t="shared" si="6"/>
        <v>3</v>
      </c>
      <c r="R14" s="65">
        <f>VLOOKUP($A14,'Return Data'!$B$7:$R$2700,16,0)</f>
        <v>10.205500000000001</v>
      </c>
      <c r="S14" s="67">
        <f t="shared" si="7"/>
        <v>3</v>
      </c>
    </row>
    <row r="15" spans="1:20" x14ac:dyDescent="0.3">
      <c r="A15" s="63" t="s">
        <v>1293</v>
      </c>
      <c r="B15" s="64">
        <f>VLOOKUP($A15,'Return Data'!$B$7:$R$2700,3,0)</f>
        <v>44118</v>
      </c>
      <c r="C15" s="65">
        <f>VLOOKUP($A15,'Return Data'!$B$7:$R$2700,4,0)</f>
        <v>11.3459</v>
      </c>
      <c r="D15" s="65">
        <f>VLOOKUP($A15,'Return Data'!$B$7:$R$2700,10,0)</f>
        <v>9.2096999999999998</v>
      </c>
      <c r="E15" s="66">
        <f t="shared" si="0"/>
        <v>4</v>
      </c>
      <c r="F15" s="65"/>
      <c r="G15" s="66"/>
      <c r="H15" s="65"/>
      <c r="I15" s="66"/>
      <c r="J15" s="65"/>
      <c r="K15" s="66"/>
      <c r="L15" s="65"/>
      <c r="M15" s="66"/>
      <c r="N15" s="65"/>
      <c r="O15" s="66"/>
      <c r="P15" s="65"/>
      <c r="Q15" s="66"/>
      <c r="R15" s="65">
        <f>VLOOKUP($A15,'Return Data'!$B$7:$R$2700,16,0)</f>
        <v>13.459</v>
      </c>
      <c r="S15" s="67">
        <f t="shared" si="7"/>
        <v>1</v>
      </c>
    </row>
    <row r="16" spans="1:20" x14ac:dyDescent="0.3">
      <c r="A16" s="63" t="s">
        <v>1295</v>
      </c>
      <c r="B16" s="64">
        <f>VLOOKUP($A16,'Return Data'!$B$7:$R$2700,3,0)</f>
        <v>44118</v>
      </c>
      <c r="C16" s="65">
        <f>VLOOKUP($A16,'Return Data'!$B$7:$R$2700,4,0)</f>
        <v>39.013100000000001</v>
      </c>
      <c r="D16" s="65">
        <f>VLOOKUP($A16,'Return Data'!$B$7:$R$2700,10,0)</f>
        <v>7.5576999999999996</v>
      </c>
      <c r="E16" s="66">
        <f t="shared" si="0"/>
        <v>7</v>
      </c>
      <c r="F16" s="65">
        <f>VLOOKUP($A16,'Return Data'!$B$7:$R$2700,11,0)</f>
        <v>20.532800000000002</v>
      </c>
      <c r="G16" s="66">
        <f>RANK(F16,F$8:F$16,0)</f>
        <v>6</v>
      </c>
      <c r="H16" s="65">
        <f>VLOOKUP($A16,'Return Data'!$B$7:$R$2700,12,0)</f>
        <v>4.8863000000000003</v>
      </c>
      <c r="I16" s="66">
        <f>RANK(H16,H$8:H$16,0)</f>
        <v>5</v>
      </c>
      <c r="J16" s="65">
        <f>VLOOKUP($A16,'Return Data'!$B$7:$R$2700,13,0)</f>
        <v>10.1928</v>
      </c>
      <c r="K16" s="66">
        <f>RANK(J16,J$8:J$16,0)</f>
        <v>5</v>
      </c>
      <c r="L16" s="65">
        <f>VLOOKUP($A16,'Return Data'!$B$7:$R$2700,17,0)</f>
        <v>6.5480999999999998</v>
      </c>
      <c r="M16" s="66">
        <f>RANK(L16,L$8:L$16,0)</f>
        <v>7</v>
      </c>
      <c r="N16" s="65">
        <f>VLOOKUP($A16,'Return Data'!$B$7:$R$2700,14,0)</f>
        <v>5.0354999999999999</v>
      </c>
      <c r="O16" s="66">
        <f>RANK(N16,N$8:N$16,0)</f>
        <v>7</v>
      </c>
      <c r="P16" s="65">
        <f>VLOOKUP($A16,'Return Data'!$B$7:$R$2700,15,0)</f>
        <v>6.6371000000000002</v>
      </c>
      <c r="Q16" s="66">
        <f>RANK(P16,P$8:P$16,0)</f>
        <v>8</v>
      </c>
      <c r="R16" s="65">
        <f>VLOOKUP($A16,'Return Data'!$B$7:$R$2700,16,0)</f>
        <v>6.6544999999999996</v>
      </c>
      <c r="S16" s="67">
        <f t="shared" si="7"/>
        <v>9</v>
      </c>
    </row>
    <row r="17" spans="1:19" x14ac:dyDescent="0.3">
      <c r="A17" s="69"/>
      <c r="B17" s="70"/>
      <c r="C17" s="70"/>
      <c r="D17" s="71"/>
      <c r="E17" s="70"/>
      <c r="F17" s="71"/>
      <c r="G17" s="70"/>
      <c r="H17" s="71"/>
      <c r="I17" s="70"/>
      <c r="J17" s="71"/>
      <c r="K17" s="70"/>
      <c r="L17" s="71"/>
      <c r="M17" s="70"/>
      <c r="N17" s="71"/>
      <c r="O17" s="70"/>
      <c r="P17" s="71"/>
      <c r="Q17" s="70"/>
      <c r="R17" s="71"/>
      <c r="S17" s="72"/>
    </row>
    <row r="18" spans="1:19" x14ac:dyDescent="0.3">
      <c r="A18" s="73" t="s">
        <v>27</v>
      </c>
      <c r="B18" s="74"/>
      <c r="C18" s="74"/>
      <c r="D18" s="75">
        <f>AVERAGE(D8:D16)</f>
        <v>10.114655555555554</v>
      </c>
      <c r="E18" s="74"/>
      <c r="F18" s="75">
        <f>AVERAGE(F8:F16)</f>
        <v>21.808450000000001</v>
      </c>
      <c r="G18" s="74"/>
      <c r="H18" s="75">
        <f>AVERAGE(H8:H16)</f>
        <v>4.5102000000000002</v>
      </c>
      <c r="I18" s="74"/>
      <c r="J18" s="75">
        <f>AVERAGE(J8:J16)</f>
        <v>10.304612500000001</v>
      </c>
      <c r="K18" s="74"/>
      <c r="L18" s="75">
        <f>AVERAGE(L8:L16)</f>
        <v>9.2562750000000005</v>
      </c>
      <c r="M18" s="74"/>
      <c r="N18" s="75">
        <f>AVERAGE(N8:N16)</f>
        <v>6.6158125000000005</v>
      </c>
      <c r="O18" s="74"/>
      <c r="P18" s="75">
        <f>AVERAGE(P8:P16)</f>
        <v>8.1825875000000003</v>
      </c>
      <c r="Q18" s="74"/>
      <c r="R18" s="75">
        <f>AVERAGE(R8:R16)</f>
        <v>9.4512999999999998</v>
      </c>
      <c r="S18" s="76"/>
    </row>
    <row r="19" spans="1:19" x14ac:dyDescent="0.3">
      <c r="A19" s="73" t="s">
        <v>28</v>
      </c>
      <c r="B19" s="74"/>
      <c r="C19" s="74"/>
      <c r="D19" s="75">
        <f>MIN(D8:D16)</f>
        <v>6.3500000000000001E-2</v>
      </c>
      <c r="E19" s="74"/>
      <c r="F19" s="75">
        <f>MIN(F8:F16)</f>
        <v>10.0977</v>
      </c>
      <c r="G19" s="74"/>
      <c r="H19" s="75">
        <f>MIN(H8:H16)</f>
        <v>-9.5173000000000005</v>
      </c>
      <c r="I19" s="74"/>
      <c r="J19" s="75">
        <f>MIN(J8:J16)</f>
        <v>-2.3565</v>
      </c>
      <c r="K19" s="74"/>
      <c r="L19" s="75">
        <f>MIN(L8:L16)</f>
        <v>1.2072000000000001</v>
      </c>
      <c r="M19" s="74"/>
      <c r="N19" s="75">
        <f>MIN(N8:N16)</f>
        <v>1.9857</v>
      </c>
      <c r="O19" s="74"/>
      <c r="P19" s="75">
        <f>MIN(P8:P16)</f>
        <v>6.6371000000000002</v>
      </c>
      <c r="Q19" s="74"/>
      <c r="R19" s="75">
        <f>MIN(R8:R16)</f>
        <v>6.6544999999999996</v>
      </c>
      <c r="S19" s="76"/>
    </row>
    <row r="20" spans="1:19" ht="15" thickBot="1" x14ac:dyDescent="0.35">
      <c r="A20" s="77" t="s">
        <v>29</v>
      </c>
      <c r="B20" s="78"/>
      <c r="C20" s="78"/>
      <c r="D20" s="79">
        <f>MAX(D8:D16)</f>
        <v>22.392499999999998</v>
      </c>
      <c r="E20" s="78"/>
      <c r="F20" s="79">
        <f>MAX(F8:F16)</f>
        <v>35.578099999999999</v>
      </c>
      <c r="G20" s="78"/>
      <c r="H20" s="79">
        <f>MAX(H8:H16)</f>
        <v>14.956899999999999</v>
      </c>
      <c r="I20" s="78"/>
      <c r="J20" s="79">
        <f>MAX(J8:J16)</f>
        <v>20.889800000000001</v>
      </c>
      <c r="K20" s="78"/>
      <c r="L20" s="79">
        <f>MAX(L8:L16)</f>
        <v>14.985200000000001</v>
      </c>
      <c r="M20" s="78"/>
      <c r="N20" s="79">
        <f>MAX(N8:N16)</f>
        <v>10.063499999999999</v>
      </c>
      <c r="O20" s="78"/>
      <c r="P20" s="79">
        <f>MAX(P8:P16)</f>
        <v>9.2292000000000005</v>
      </c>
      <c r="Q20" s="78"/>
      <c r="R20" s="79">
        <f>MAX(R8:R16)</f>
        <v>13.459</v>
      </c>
      <c r="S20" s="80"/>
    </row>
    <row r="21" spans="1:19" x14ac:dyDescent="0.3">
      <c r="A21" s="112" t="s">
        <v>433</v>
      </c>
    </row>
    <row r="22" spans="1:19" x14ac:dyDescent="0.3">
      <c r="A22" s="14" t="s">
        <v>340</v>
      </c>
    </row>
  </sheetData>
  <sheetProtection algorithmName="SHA-512" hashValue="Ct37Tl566VjWIe/X2RqCeaXktXmPQ5ea3DbLua1LBY8xYnPu5Xmx31OPd9sprMm5i9jn0W2CFnQQ8eq1w96UTw==" saltValue="s6Y2cDZ48WwqtOrL+nBi1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72850225-2EEC-4792-A4E5-736C4B9892E9}"/>
  </hyperlinks>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1DE925-578A-4A04-8734-145E08223842}">
  <sheetPr codeName="Sheet67"/>
  <dimension ref="A1:AA2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554687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48" t="s">
        <v>347</v>
      </c>
    </row>
    <row r="3" spans="1:27" ht="15" customHeight="1" thickBot="1" x14ac:dyDescent="0.35">
      <c r="A3" s="149"/>
    </row>
    <row r="4" spans="1:27" ht="15" thickBot="1" x14ac:dyDescent="0.35"/>
    <row r="5" spans="1:27" s="4" customFormat="1" x14ac:dyDescent="0.3">
      <c r="A5" s="29" t="s">
        <v>1680</v>
      </c>
      <c r="B5" s="146" t="s">
        <v>8</v>
      </c>
      <c r="C5" s="146" t="s">
        <v>9</v>
      </c>
      <c r="D5" s="152" t="s">
        <v>115</v>
      </c>
      <c r="E5" s="152"/>
      <c r="F5" s="152" t="s">
        <v>116</v>
      </c>
      <c r="G5" s="152"/>
      <c r="H5" s="152" t="s">
        <v>117</v>
      </c>
      <c r="I5" s="152"/>
      <c r="J5" s="152" t="s">
        <v>47</v>
      </c>
      <c r="K5" s="152"/>
      <c r="L5" s="152" t="s">
        <v>48</v>
      </c>
      <c r="M5" s="152"/>
      <c r="N5" s="152" t="s">
        <v>1</v>
      </c>
      <c r="O5" s="152"/>
      <c r="P5" s="152" t="s">
        <v>2</v>
      </c>
      <c r="Q5" s="152"/>
      <c r="R5" s="152" t="s">
        <v>3</v>
      </c>
      <c r="S5" s="152"/>
      <c r="T5" s="152" t="s">
        <v>4</v>
      </c>
      <c r="U5" s="152"/>
      <c r="V5" s="152" t="s">
        <v>382</v>
      </c>
      <c r="W5" s="152"/>
      <c r="X5" s="152" t="s">
        <v>5</v>
      </c>
      <c r="Y5" s="152"/>
      <c r="Z5" s="152" t="s">
        <v>46</v>
      </c>
      <c r="AA5" s="155"/>
    </row>
    <row r="6" spans="1:27" s="4" customFormat="1" x14ac:dyDescent="0.3">
      <c r="A6" s="17" t="s">
        <v>7</v>
      </c>
      <c r="B6" s="147"/>
      <c r="C6" s="147"/>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821</v>
      </c>
      <c r="B8" s="64">
        <f>VLOOKUP($A8,'Return Data'!$B$7:$R$2700,3,0)</f>
        <v>44118</v>
      </c>
      <c r="C8" s="65">
        <f>VLOOKUP($A8,'Return Data'!$B$7:$R$2700,4,0)</f>
        <v>266.18810000000002</v>
      </c>
      <c r="D8" s="65">
        <f>VLOOKUP($A8,'Return Data'!$B$7:$R$2700,5,0)</f>
        <v>10.547700000000001</v>
      </c>
      <c r="E8" s="66">
        <f>RANK(D8,D$8:D$14,0)</f>
        <v>6</v>
      </c>
      <c r="F8" s="65">
        <f>VLOOKUP($A8,'Return Data'!$B$7:$R$2700,6,0)</f>
        <v>11.060499999999999</v>
      </c>
      <c r="G8" s="66">
        <f>RANK(F8,F$8:F$14,0)</f>
        <v>5</v>
      </c>
      <c r="H8" s="65">
        <f>VLOOKUP($A8,'Return Data'!$B$7:$R$2700,7,0)</f>
        <v>17.6877</v>
      </c>
      <c r="I8" s="66">
        <f>RANK(H8,H$8:H$14,0)</f>
        <v>5</v>
      </c>
      <c r="J8" s="65">
        <f>VLOOKUP($A8,'Return Data'!$B$7:$R$2700,8,0)</f>
        <v>14.2865</v>
      </c>
      <c r="K8" s="66">
        <f>RANK(J8,J$8:J$14,0)</f>
        <v>6</v>
      </c>
      <c r="L8" s="65">
        <f>VLOOKUP($A8,'Return Data'!$B$7:$R$2700,9,0)</f>
        <v>10.299200000000001</v>
      </c>
      <c r="M8" s="66">
        <f>RANK(L8,L$8:L$14,0)</f>
        <v>5</v>
      </c>
      <c r="N8" s="65">
        <f>VLOOKUP($A8,'Return Data'!$B$7:$R$2700,10,0)</f>
        <v>6.1722999999999999</v>
      </c>
      <c r="O8" s="66">
        <f>RANK(N8,N$8:N$14,0)</f>
        <v>6</v>
      </c>
      <c r="P8" s="65">
        <f>VLOOKUP($A8,'Return Data'!$B$7:$R$2700,11,0)</f>
        <v>11.294700000000001</v>
      </c>
      <c r="Q8" s="66">
        <f>RANK(P8,P$8:P$14,0)</f>
        <v>5</v>
      </c>
      <c r="R8" s="65">
        <f>VLOOKUP($A8,'Return Data'!$B$7:$R$2700,12,0)</f>
        <v>9.3449000000000009</v>
      </c>
      <c r="S8" s="66">
        <f>RANK(R8,R$8:R$14,0)</f>
        <v>6</v>
      </c>
      <c r="T8" s="65">
        <f>VLOOKUP($A8,'Return Data'!$B$7:$R$2700,13,0)</f>
        <v>9.0779999999999994</v>
      </c>
      <c r="U8" s="66">
        <f>RANK(T8,T$8:T$14,0)</f>
        <v>5</v>
      </c>
      <c r="V8" s="65">
        <f>VLOOKUP($A8,'Return Data'!$B$7:$R$2700,17,0)</f>
        <v>9.2378</v>
      </c>
      <c r="W8" s="66">
        <f>RANK(V8,V$8:V$14,0)</f>
        <v>3</v>
      </c>
      <c r="X8" s="65">
        <f>VLOOKUP($A8,'Return Data'!$B$7:$R$2700,14,0)</f>
        <v>8.375</v>
      </c>
      <c r="Y8" s="66">
        <f>RANK(X8,X$8:X$14,0)</f>
        <v>3</v>
      </c>
      <c r="Z8" s="65">
        <f>VLOOKUP($A8,'Return Data'!$B$7:$R$2700,16,0)</f>
        <v>8.9501000000000008</v>
      </c>
      <c r="AA8" s="67">
        <f>RANK(Z8,Z$8:Z$14,0)</f>
        <v>4</v>
      </c>
    </row>
    <row r="9" spans="1:27" x14ac:dyDescent="0.3">
      <c r="A9" s="63" t="s">
        <v>823</v>
      </c>
      <c r="B9" s="64">
        <f>VLOOKUP($A9,'Return Data'!$B$7:$R$2700,3,0)</f>
        <v>44118</v>
      </c>
      <c r="C9" s="65">
        <f>VLOOKUP($A9,'Return Data'!$B$7:$R$2700,4,0)</f>
        <v>32.575899999999997</v>
      </c>
      <c r="D9" s="65">
        <f>VLOOKUP($A9,'Return Data'!$B$7:$R$2700,5,0)</f>
        <v>9.7506000000000004</v>
      </c>
      <c r="E9" s="66">
        <f t="shared" ref="E9:E14" si="0">RANK(D9,D$8:D$14,0)</f>
        <v>7</v>
      </c>
      <c r="F9" s="65">
        <f>VLOOKUP($A9,'Return Data'!$B$7:$R$2700,6,0)</f>
        <v>5.5392999999999999</v>
      </c>
      <c r="G9" s="66">
        <f t="shared" ref="G9:G14" si="1">RANK(F9,F$8:F$14,0)</f>
        <v>7</v>
      </c>
      <c r="H9" s="65">
        <f>VLOOKUP($A9,'Return Data'!$B$7:$R$2700,7,0)</f>
        <v>12.5794</v>
      </c>
      <c r="I9" s="66">
        <f t="shared" ref="I9:I14" si="2">RANK(H9,H$8:H$14,0)</f>
        <v>7</v>
      </c>
      <c r="J9" s="65">
        <f>VLOOKUP($A9,'Return Data'!$B$7:$R$2700,8,0)</f>
        <v>9.3009000000000004</v>
      </c>
      <c r="K9" s="66">
        <f t="shared" ref="K9:K14" si="3">RANK(J9,J$8:J$14,0)</f>
        <v>7</v>
      </c>
      <c r="L9" s="65">
        <f>VLOOKUP($A9,'Return Data'!$B$7:$R$2700,9,0)</f>
        <v>8.8710000000000004</v>
      </c>
      <c r="M9" s="66">
        <f t="shared" ref="M9:M14" si="4">RANK(L9,L$8:L$14,0)</f>
        <v>7</v>
      </c>
      <c r="N9" s="65">
        <f>VLOOKUP($A9,'Return Data'!$B$7:$R$2700,10,0)</f>
        <v>6.3691000000000004</v>
      </c>
      <c r="O9" s="66">
        <f t="shared" ref="O9:O14" si="5">RANK(N9,N$8:N$14,0)</f>
        <v>5</v>
      </c>
      <c r="P9" s="65">
        <f>VLOOKUP($A9,'Return Data'!$B$7:$R$2700,11,0)</f>
        <v>7.8708</v>
      </c>
      <c r="Q9" s="66">
        <f t="shared" ref="Q9:Q14" si="6">RANK(P9,P$8:P$14,0)</f>
        <v>7</v>
      </c>
      <c r="R9" s="65">
        <f>VLOOKUP($A9,'Return Data'!$B$7:$R$2700,12,0)</f>
        <v>6.8116000000000003</v>
      </c>
      <c r="S9" s="66">
        <f t="shared" ref="S9:S14" si="7">RANK(R9,R$8:R$14,0)</f>
        <v>7</v>
      </c>
      <c r="T9" s="65">
        <f>VLOOKUP($A9,'Return Data'!$B$7:$R$2700,13,0)</f>
        <v>7.0586000000000002</v>
      </c>
      <c r="U9" s="66">
        <f t="shared" ref="U9:U14" si="8">RANK(T9,T$8:T$14,0)</f>
        <v>7</v>
      </c>
      <c r="V9" s="65">
        <f>VLOOKUP($A9,'Return Data'!$B$7:$R$2700,17,0)</f>
        <v>7.5881999999999996</v>
      </c>
      <c r="W9" s="66">
        <f t="shared" ref="W9:W13" si="9">RANK(V9,V$8:V$14,0)</f>
        <v>5</v>
      </c>
      <c r="X9" s="65">
        <f>VLOOKUP($A9,'Return Data'!$B$7:$R$2700,14,0)</f>
        <v>7.3680000000000003</v>
      </c>
      <c r="Y9" s="66">
        <f t="shared" ref="Y9:Y13" si="10">RANK(X9,X$8:X$14,0)</f>
        <v>5</v>
      </c>
      <c r="Z9" s="65">
        <f>VLOOKUP($A9,'Return Data'!$B$7:$R$2700,16,0)</f>
        <v>7.3255999999999997</v>
      </c>
      <c r="AA9" s="67">
        <f t="shared" ref="AA9:AA14" si="11">RANK(Z9,Z$8:Z$14,0)</f>
        <v>7</v>
      </c>
    </row>
    <row r="10" spans="1:27" x14ac:dyDescent="0.3">
      <c r="A10" s="63" t="s">
        <v>825</v>
      </c>
      <c r="B10" s="64">
        <f>VLOOKUP($A10,'Return Data'!$B$7:$R$2700,3,0)</f>
        <v>44118</v>
      </c>
      <c r="C10" s="65">
        <f>VLOOKUP($A10,'Return Data'!$B$7:$R$2700,4,0)</f>
        <v>37.406599999999997</v>
      </c>
      <c r="D10" s="65">
        <f>VLOOKUP($A10,'Return Data'!$B$7:$R$2700,5,0)</f>
        <v>16.107199999999999</v>
      </c>
      <c r="E10" s="66">
        <f t="shared" si="0"/>
        <v>4</v>
      </c>
      <c r="F10" s="65">
        <f>VLOOKUP($A10,'Return Data'!$B$7:$R$2700,6,0)</f>
        <v>14.019299999999999</v>
      </c>
      <c r="G10" s="66">
        <f t="shared" si="1"/>
        <v>3</v>
      </c>
      <c r="H10" s="65">
        <f>VLOOKUP($A10,'Return Data'!$B$7:$R$2700,7,0)</f>
        <v>23.7912</v>
      </c>
      <c r="I10" s="66">
        <f t="shared" si="2"/>
        <v>3</v>
      </c>
      <c r="J10" s="65">
        <f>VLOOKUP($A10,'Return Data'!$B$7:$R$2700,8,0)</f>
        <v>17.7959</v>
      </c>
      <c r="K10" s="66">
        <f t="shared" si="3"/>
        <v>4</v>
      </c>
      <c r="L10" s="65">
        <f>VLOOKUP($A10,'Return Data'!$B$7:$R$2700,9,0)</f>
        <v>12.1945</v>
      </c>
      <c r="M10" s="66">
        <f t="shared" si="4"/>
        <v>4</v>
      </c>
      <c r="N10" s="65">
        <f>VLOOKUP($A10,'Return Data'!$B$7:$R$2700,10,0)</f>
        <v>7.5141</v>
      </c>
      <c r="O10" s="66">
        <f t="shared" si="5"/>
        <v>2</v>
      </c>
      <c r="P10" s="65">
        <f>VLOOKUP($A10,'Return Data'!$B$7:$R$2700,11,0)</f>
        <v>12.007400000000001</v>
      </c>
      <c r="Q10" s="66">
        <f t="shared" si="6"/>
        <v>4</v>
      </c>
      <c r="R10" s="65">
        <f>VLOOKUP($A10,'Return Data'!$B$7:$R$2700,12,0)</f>
        <v>9.6821999999999999</v>
      </c>
      <c r="S10" s="66">
        <f t="shared" si="7"/>
        <v>4</v>
      </c>
      <c r="T10" s="65">
        <f>VLOOKUP($A10,'Return Data'!$B$7:$R$2700,13,0)</f>
        <v>9.2563999999999993</v>
      </c>
      <c r="U10" s="66">
        <f t="shared" si="8"/>
        <v>4</v>
      </c>
      <c r="V10" s="65">
        <f>VLOOKUP($A10,'Return Data'!$B$7:$R$2700,17,0)</f>
        <v>9.1494999999999997</v>
      </c>
      <c r="W10" s="66">
        <f t="shared" si="9"/>
        <v>4</v>
      </c>
      <c r="X10" s="65">
        <f>VLOOKUP($A10,'Return Data'!$B$7:$R$2700,14,0)</f>
        <v>8.2491000000000003</v>
      </c>
      <c r="Y10" s="66">
        <f t="shared" si="10"/>
        <v>4</v>
      </c>
      <c r="Z10" s="65">
        <f>VLOOKUP($A10,'Return Data'!$B$7:$R$2700,16,0)</f>
        <v>8.6303999999999998</v>
      </c>
      <c r="AA10" s="67">
        <f t="shared" si="11"/>
        <v>6</v>
      </c>
    </row>
    <row r="11" spans="1:27" x14ac:dyDescent="0.3">
      <c r="A11" s="63" t="s">
        <v>827</v>
      </c>
      <c r="B11" s="64">
        <f>VLOOKUP($A11,'Return Data'!$B$7:$R$2700,3,0)</f>
        <v>44118</v>
      </c>
      <c r="C11" s="65">
        <f>VLOOKUP($A11,'Return Data'!$B$7:$R$2700,4,0)</f>
        <v>336.1028</v>
      </c>
      <c r="D11" s="65">
        <f>VLOOKUP($A11,'Return Data'!$B$7:$R$2700,5,0)</f>
        <v>18.623100000000001</v>
      </c>
      <c r="E11" s="66">
        <f t="shared" si="0"/>
        <v>3</v>
      </c>
      <c r="F11" s="65">
        <f>VLOOKUP($A11,'Return Data'!$B$7:$R$2700,6,0)</f>
        <v>13.9772</v>
      </c>
      <c r="G11" s="66">
        <f t="shared" si="1"/>
        <v>4</v>
      </c>
      <c r="H11" s="65">
        <f>VLOOKUP($A11,'Return Data'!$B$7:$R$2700,7,0)</f>
        <v>23.220300000000002</v>
      </c>
      <c r="I11" s="66">
        <f t="shared" si="2"/>
        <v>4</v>
      </c>
      <c r="J11" s="65">
        <f>VLOOKUP($A11,'Return Data'!$B$7:$R$2700,8,0)</f>
        <v>18.153500000000001</v>
      </c>
      <c r="K11" s="66">
        <f t="shared" si="3"/>
        <v>3</v>
      </c>
      <c r="L11" s="65">
        <f>VLOOKUP($A11,'Return Data'!$B$7:$R$2700,9,0)</f>
        <v>13.0663</v>
      </c>
      <c r="M11" s="66">
        <f t="shared" si="4"/>
        <v>3</v>
      </c>
      <c r="N11" s="65">
        <f>VLOOKUP($A11,'Return Data'!$B$7:$R$2700,10,0)</f>
        <v>8.7603000000000009</v>
      </c>
      <c r="O11" s="66">
        <f t="shared" si="5"/>
        <v>1</v>
      </c>
      <c r="P11" s="65">
        <f>VLOOKUP($A11,'Return Data'!$B$7:$R$2700,11,0)</f>
        <v>13.073700000000001</v>
      </c>
      <c r="Q11" s="66">
        <f t="shared" si="6"/>
        <v>3</v>
      </c>
      <c r="R11" s="65">
        <f>VLOOKUP($A11,'Return Data'!$B$7:$R$2700,12,0)</f>
        <v>10.327</v>
      </c>
      <c r="S11" s="66">
        <f t="shared" si="7"/>
        <v>3</v>
      </c>
      <c r="T11" s="65">
        <f>VLOOKUP($A11,'Return Data'!$B$7:$R$2700,13,0)</f>
        <v>10.199</v>
      </c>
      <c r="U11" s="66">
        <f t="shared" si="8"/>
        <v>3</v>
      </c>
      <c r="V11" s="65">
        <f>VLOOKUP($A11,'Return Data'!$B$7:$R$2700,17,0)</f>
        <v>9.6790000000000003</v>
      </c>
      <c r="W11" s="66">
        <f t="shared" si="9"/>
        <v>2</v>
      </c>
      <c r="X11" s="65">
        <f>VLOOKUP($A11,'Return Data'!$B$7:$R$2700,14,0)</f>
        <v>8.5837000000000003</v>
      </c>
      <c r="Y11" s="66">
        <f t="shared" si="10"/>
        <v>1</v>
      </c>
      <c r="Z11" s="65">
        <f>VLOOKUP($A11,'Return Data'!$B$7:$R$2700,16,0)</f>
        <v>9.0967000000000002</v>
      </c>
      <c r="AA11" s="67">
        <f t="shared" si="11"/>
        <v>3</v>
      </c>
    </row>
    <row r="12" spans="1:27" x14ac:dyDescent="0.3">
      <c r="A12" s="63" t="s">
        <v>828</v>
      </c>
      <c r="B12" s="64">
        <f>VLOOKUP($A12,'Return Data'!$B$7:$R$2700,3,0)</f>
        <v>44118</v>
      </c>
      <c r="C12" s="65">
        <f>VLOOKUP($A12,'Return Data'!$B$7:$R$2700,4,0)</f>
        <v>1137.6424</v>
      </c>
      <c r="D12" s="65">
        <f>VLOOKUP($A12,'Return Data'!$B$7:$R$2700,5,0)</f>
        <v>64.583500000000001</v>
      </c>
      <c r="E12" s="66">
        <f t="shared" si="0"/>
        <v>1</v>
      </c>
      <c r="F12" s="65">
        <f>VLOOKUP($A12,'Return Data'!$B$7:$R$2700,6,0)</f>
        <v>26.676100000000002</v>
      </c>
      <c r="G12" s="66">
        <f t="shared" si="1"/>
        <v>1</v>
      </c>
      <c r="H12" s="65">
        <f>VLOOKUP($A12,'Return Data'!$B$7:$R$2700,7,0)</f>
        <v>42.726399999999998</v>
      </c>
      <c r="I12" s="66">
        <f t="shared" si="2"/>
        <v>1</v>
      </c>
      <c r="J12" s="65">
        <f>VLOOKUP($A12,'Return Data'!$B$7:$R$2700,8,0)</f>
        <v>29.915700000000001</v>
      </c>
      <c r="K12" s="66">
        <f t="shared" si="3"/>
        <v>1</v>
      </c>
      <c r="L12" s="65">
        <f>VLOOKUP($A12,'Return Data'!$B$7:$R$2700,9,0)</f>
        <v>13.719099999999999</v>
      </c>
      <c r="M12" s="66">
        <f t="shared" si="4"/>
        <v>2</v>
      </c>
      <c r="N12" s="65">
        <f>VLOOKUP($A12,'Return Data'!$B$7:$R$2700,10,0)</f>
        <v>6.8017000000000003</v>
      </c>
      <c r="O12" s="66">
        <f t="shared" si="5"/>
        <v>3</v>
      </c>
      <c r="P12" s="65">
        <f>VLOOKUP($A12,'Return Data'!$B$7:$R$2700,11,0)</f>
        <v>15.3644</v>
      </c>
      <c r="Q12" s="66">
        <f t="shared" si="6"/>
        <v>1</v>
      </c>
      <c r="R12" s="65">
        <f>VLOOKUP($A12,'Return Data'!$B$7:$R$2700,12,0)</f>
        <v>12.1785</v>
      </c>
      <c r="S12" s="66">
        <f t="shared" si="7"/>
        <v>2</v>
      </c>
      <c r="T12" s="65">
        <f>VLOOKUP($A12,'Return Data'!$B$7:$R$2700,13,0)</f>
        <v>10.3911</v>
      </c>
      <c r="U12" s="66">
        <f t="shared" si="8"/>
        <v>2</v>
      </c>
      <c r="V12" s="65"/>
      <c r="W12" s="66"/>
      <c r="X12" s="65"/>
      <c r="Y12" s="66"/>
      <c r="Z12" s="65">
        <f>VLOOKUP($A12,'Return Data'!$B$7:$R$2700,16,0)</f>
        <v>9.4932999999999996</v>
      </c>
      <c r="AA12" s="67">
        <f t="shared" si="11"/>
        <v>1</v>
      </c>
    </row>
    <row r="13" spans="1:27" x14ac:dyDescent="0.3">
      <c r="A13" s="63" t="s">
        <v>831</v>
      </c>
      <c r="B13" s="64">
        <f>VLOOKUP($A13,'Return Data'!$B$7:$R$2700,3,0)</f>
        <v>44118</v>
      </c>
      <c r="C13" s="65">
        <f>VLOOKUP($A13,'Return Data'!$B$7:$R$2700,4,0)</f>
        <v>35.2378</v>
      </c>
      <c r="D13" s="65">
        <f>VLOOKUP($A13,'Return Data'!$B$7:$R$2700,5,0)</f>
        <v>19.483799999999999</v>
      </c>
      <c r="E13" s="66">
        <f t="shared" si="0"/>
        <v>2</v>
      </c>
      <c r="F13" s="65">
        <f>VLOOKUP($A13,'Return Data'!$B$7:$R$2700,6,0)</f>
        <v>15.445600000000001</v>
      </c>
      <c r="G13" s="66">
        <f t="shared" si="1"/>
        <v>2</v>
      </c>
      <c r="H13" s="65">
        <f>VLOOKUP($A13,'Return Data'!$B$7:$R$2700,7,0)</f>
        <v>31.485499999999998</v>
      </c>
      <c r="I13" s="66">
        <f t="shared" si="2"/>
        <v>2</v>
      </c>
      <c r="J13" s="65">
        <f>VLOOKUP($A13,'Return Data'!$B$7:$R$2700,8,0)</f>
        <v>25.634599999999999</v>
      </c>
      <c r="K13" s="66">
        <f t="shared" si="3"/>
        <v>2</v>
      </c>
      <c r="L13" s="65">
        <f>VLOOKUP($A13,'Return Data'!$B$7:$R$2700,9,0)</f>
        <v>15.858700000000001</v>
      </c>
      <c r="M13" s="66">
        <f t="shared" si="4"/>
        <v>1</v>
      </c>
      <c r="N13" s="65">
        <f>VLOOKUP($A13,'Return Data'!$B$7:$R$2700,10,0)</f>
        <v>6.5370999999999997</v>
      </c>
      <c r="O13" s="66">
        <f t="shared" si="5"/>
        <v>4</v>
      </c>
      <c r="P13" s="65">
        <f>VLOOKUP($A13,'Return Data'!$B$7:$R$2700,11,0)</f>
        <v>15.3462</v>
      </c>
      <c r="Q13" s="66">
        <f t="shared" si="6"/>
        <v>2</v>
      </c>
      <c r="R13" s="65">
        <f>VLOOKUP($A13,'Return Data'!$B$7:$R$2700,12,0)</f>
        <v>12.586</v>
      </c>
      <c r="S13" s="66">
        <f t="shared" si="7"/>
        <v>1</v>
      </c>
      <c r="T13" s="65">
        <f>VLOOKUP($A13,'Return Data'!$B$7:$R$2700,13,0)</f>
        <v>11.5366</v>
      </c>
      <c r="U13" s="66">
        <f t="shared" si="8"/>
        <v>1</v>
      </c>
      <c r="V13" s="65">
        <f>VLOOKUP($A13,'Return Data'!$B$7:$R$2700,17,0)</f>
        <v>10.859</v>
      </c>
      <c r="W13" s="66">
        <f t="shared" si="9"/>
        <v>1</v>
      </c>
      <c r="X13" s="65">
        <f>VLOOKUP($A13,'Return Data'!$B$7:$R$2700,14,0)</f>
        <v>8.5741999999999994</v>
      </c>
      <c r="Y13" s="66">
        <f t="shared" si="10"/>
        <v>2</v>
      </c>
      <c r="Z13" s="65">
        <f>VLOOKUP($A13,'Return Data'!$B$7:$R$2700,16,0)</f>
        <v>8.9060000000000006</v>
      </c>
      <c r="AA13" s="67">
        <f t="shared" si="11"/>
        <v>5</v>
      </c>
    </row>
    <row r="14" spans="1:27" x14ac:dyDescent="0.3">
      <c r="A14" s="63" t="s">
        <v>832</v>
      </c>
      <c r="B14" s="64">
        <f>VLOOKUP($A14,'Return Data'!$B$7:$R$2700,3,0)</f>
        <v>44118</v>
      </c>
      <c r="C14" s="65">
        <f>VLOOKUP($A14,'Return Data'!$B$7:$R$2700,4,0)</f>
        <v>1188.6876</v>
      </c>
      <c r="D14" s="65">
        <f>VLOOKUP($A14,'Return Data'!$B$7:$R$2700,5,0)</f>
        <v>10.5936</v>
      </c>
      <c r="E14" s="66">
        <f t="shared" si="0"/>
        <v>5</v>
      </c>
      <c r="F14" s="65">
        <f>VLOOKUP($A14,'Return Data'!$B$7:$R$2700,6,0)</f>
        <v>8.0410000000000004</v>
      </c>
      <c r="G14" s="66">
        <f t="shared" si="1"/>
        <v>6</v>
      </c>
      <c r="H14" s="65">
        <f>VLOOKUP($A14,'Return Data'!$B$7:$R$2700,7,0)</f>
        <v>16.497800000000002</v>
      </c>
      <c r="I14" s="66">
        <f t="shared" si="2"/>
        <v>6</v>
      </c>
      <c r="J14" s="65">
        <f>VLOOKUP($A14,'Return Data'!$B$7:$R$2700,8,0)</f>
        <v>14.7143</v>
      </c>
      <c r="K14" s="66">
        <f t="shared" si="3"/>
        <v>5</v>
      </c>
      <c r="L14" s="65">
        <f>VLOOKUP($A14,'Return Data'!$B$7:$R$2700,9,0)</f>
        <v>10.2013</v>
      </c>
      <c r="M14" s="66">
        <f t="shared" si="4"/>
        <v>6</v>
      </c>
      <c r="N14" s="65">
        <f>VLOOKUP($A14,'Return Data'!$B$7:$R$2700,10,0)</f>
        <v>4.9930000000000003</v>
      </c>
      <c r="O14" s="66">
        <f t="shared" si="5"/>
        <v>7</v>
      </c>
      <c r="P14" s="65">
        <f>VLOOKUP($A14,'Return Data'!$B$7:$R$2700,11,0)</f>
        <v>10.5214</v>
      </c>
      <c r="Q14" s="66">
        <f t="shared" si="6"/>
        <v>6</v>
      </c>
      <c r="R14" s="65">
        <f>VLOOKUP($A14,'Return Data'!$B$7:$R$2700,12,0)</f>
        <v>9.5158000000000005</v>
      </c>
      <c r="S14" s="66">
        <f t="shared" si="7"/>
        <v>5</v>
      </c>
      <c r="T14" s="65">
        <f>VLOOKUP($A14,'Return Data'!$B$7:$R$2700,13,0)</f>
        <v>8.7955000000000005</v>
      </c>
      <c r="U14" s="66">
        <f t="shared" si="8"/>
        <v>6</v>
      </c>
      <c r="V14" s="65"/>
      <c r="W14" s="66"/>
      <c r="X14" s="65"/>
      <c r="Y14" s="66"/>
      <c r="Z14" s="65">
        <f>VLOOKUP($A14,'Return Data'!$B$7:$R$2700,16,0)</f>
        <v>9.2248000000000001</v>
      </c>
      <c r="AA14" s="67">
        <f t="shared" si="11"/>
        <v>2</v>
      </c>
    </row>
    <row r="15" spans="1:27" x14ac:dyDescent="0.3">
      <c r="A15" s="69"/>
      <c r="B15" s="70"/>
      <c r="C15" s="70"/>
      <c r="D15" s="71"/>
      <c r="E15" s="70"/>
      <c r="F15" s="71"/>
      <c r="G15" s="70"/>
      <c r="H15" s="71"/>
      <c r="I15" s="70"/>
      <c r="J15" s="71"/>
      <c r="K15" s="70"/>
      <c r="L15" s="71"/>
      <c r="M15" s="70"/>
      <c r="N15" s="71"/>
      <c r="O15" s="70"/>
      <c r="P15" s="71"/>
      <c r="Q15" s="70"/>
      <c r="R15" s="71"/>
      <c r="S15" s="70"/>
      <c r="T15" s="71"/>
      <c r="U15" s="70"/>
      <c r="V15" s="71"/>
      <c r="W15" s="70"/>
      <c r="X15" s="71"/>
      <c r="Y15" s="70"/>
      <c r="Z15" s="71"/>
      <c r="AA15" s="72"/>
    </row>
    <row r="16" spans="1:27" x14ac:dyDescent="0.3">
      <c r="A16" s="73" t="s">
        <v>27</v>
      </c>
      <c r="B16" s="74"/>
      <c r="C16" s="74"/>
      <c r="D16" s="75">
        <f>AVERAGE(D8:D14)</f>
        <v>21.384214285714286</v>
      </c>
      <c r="E16" s="74"/>
      <c r="F16" s="75">
        <f>AVERAGE(F8:F14)</f>
        <v>13.537000000000001</v>
      </c>
      <c r="G16" s="74"/>
      <c r="H16" s="75">
        <f>AVERAGE(H8:H14)</f>
        <v>23.998328571428573</v>
      </c>
      <c r="I16" s="74"/>
      <c r="J16" s="75">
        <f>AVERAGE(J8:J14)</f>
        <v>18.543057142857148</v>
      </c>
      <c r="K16" s="74"/>
      <c r="L16" s="75">
        <f>AVERAGE(L8:L14)</f>
        <v>12.030014285714286</v>
      </c>
      <c r="M16" s="74"/>
      <c r="N16" s="75">
        <f>AVERAGE(N8:N14)</f>
        <v>6.7353714285714288</v>
      </c>
      <c r="O16" s="74"/>
      <c r="P16" s="75">
        <f>AVERAGE(P8:P14)</f>
        <v>12.211228571428572</v>
      </c>
      <c r="Q16" s="74"/>
      <c r="R16" s="75">
        <f>AVERAGE(R8:R14)</f>
        <v>10.063714285714285</v>
      </c>
      <c r="S16" s="74"/>
      <c r="T16" s="75">
        <f>AVERAGE(T8:T14)</f>
        <v>9.4736000000000011</v>
      </c>
      <c r="U16" s="74"/>
      <c r="V16" s="75">
        <f>AVERAGE(V8:V14)</f>
        <v>9.3026999999999997</v>
      </c>
      <c r="W16" s="74"/>
      <c r="X16" s="75">
        <f>AVERAGE(X8:X14)</f>
        <v>8.23</v>
      </c>
      <c r="Y16" s="74"/>
      <c r="Z16" s="75">
        <f>AVERAGE(Z8:Z14)</f>
        <v>8.8038428571428575</v>
      </c>
      <c r="AA16" s="76"/>
    </row>
    <row r="17" spans="1:27" x14ac:dyDescent="0.3">
      <c r="A17" s="73" t="s">
        <v>28</v>
      </c>
      <c r="B17" s="74"/>
      <c r="C17" s="74"/>
      <c r="D17" s="75">
        <f>MIN(D8:D14)</f>
        <v>9.7506000000000004</v>
      </c>
      <c r="E17" s="74"/>
      <c r="F17" s="75">
        <f>MIN(F8:F14)</f>
        <v>5.5392999999999999</v>
      </c>
      <c r="G17" s="74"/>
      <c r="H17" s="75">
        <f>MIN(H8:H14)</f>
        <v>12.5794</v>
      </c>
      <c r="I17" s="74"/>
      <c r="J17" s="75">
        <f>MIN(J8:J14)</f>
        <v>9.3009000000000004</v>
      </c>
      <c r="K17" s="74"/>
      <c r="L17" s="75">
        <f>MIN(L8:L14)</f>
        <v>8.8710000000000004</v>
      </c>
      <c r="M17" s="74"/>
      <c r="N17" s="75">
        <f>MIN(N8:N14)</f>
        <v>4.9930000000000003</v>
      </c>
      <c r="O17" s="74"/>
      <c r="P17" s="75">
        <f>MIN(P8:P14)</f>
        <v>7.8708</v>
      </c>
      <c r="Q17" s="74"/>
      <c r="R17" s="75">
        <f>MIN(R8:R14)</f>
        <v>6.8116000000000003</v>
      </c>
      <c r="S17" s="74"/>
      <c r="T17" s="75">
        <f>MIN(T8:T14)</f>
        <v>7.0586000000000002</v>
      </c>
      <c r="U17" s="74"/>
      <c r="V17" s="75">
        <f>MIN(V8:V14)</f>
        <v>7.5881999999999996</v>
      </c>
      <c r="W17" s="74"/>
      <c r="X17" s="75">
        <f>MIN(X8:X14)</f>
        <v>7.3680000000000003</v>
      </c>
      <c r="Y17" s="74"/>
      <c r="Z17" s="75">
        <f>MIN(Z8:Z14)</f>
        <v>7.3255999999999997</v>
      </c>
      <c r="AA17" s="76"/>
    </row>
    <row r="18" spans="1:27" ht="15" thickBot="1" x14ac:dyDescent="0.35">
      <c r="A18" s="77" t="s">
        <v>29</v>
      </c>
      <c r="B18" s="78"/>
      <c r="C18" s="78"/>
      <c r="D18" s="79">
        <f>MAX(D8:D14)</f>
        <v>64.583500000000001</v>
      </c>
      <c r="E18" s="78"/>
      <c r="F18" s="79">
        <f>MAX(F8:F14)</f>
        <v>26.676100000000002</v>
      </c>
      <c r="G18" s="78"/>
      <c r="H18" s="79">
        <f>MAX(H8:H14)</f>
        <v>42.726399999999998</v>
      </c>
      <c r="I18" s="78"/>
      <c r="J18" s="79">
        <f>MAX(J8:J14)</f>
        <v>29.915700000000001</v>
      </c>
      <c r="K18" s="78"/>
      <c r="L18" s="79">
        <f>MAX(L8:L14)</f>
        <v>15.858700000000001</v>
      </c>
      <c r="M18" s="78"/>
      <c r="N18" s="79">
        <f>MAX(N8:N14)</f>
        <v>8.7603000000000009</v>
      </c>
      <c r="O18" s="78"/>
      <c r="P18" s="79">
        <f>MAX(P8:P14)</f>
        <v>15.3644</v>
      </c>
      <c r="Q18" s="78"/>
      <c r="R18" s="79">
        <f>MAX(R8:R14)</f>
        <v>12.586</v>
      </c>
      <c r="S18" s="78"/>
      <c r="T18" s="79">
        <f>MAX(T8:T14)</f>
        <v>11.5366</v>
      </c>
      <c r="U18" s="78"/>
      <c r="V18" s="79">
        <f>MAX(V8:V14)</f>
        <v>10.859</v>
      </c>
      <c r="W18" s="78"/>
      <c r="X18" s="79">
        <f>MAX(X8:X14)</f>
        <v>8.5837000000000003</v>
      </c>
      <c r="Y18" s="78"/>
      <c r="Z18" s="79">
        <f>MAX(Z8:Z14)</f>
        <v>9.4932999999999996</v>
      </c>
      <c r="AA18" s="80"/>
    </row>
    <row r="19" spans="1:27" x14ac:dyDescent="0.3">
      <c r="A19" s="112" t="s">
        <v>434</v>
      </c>
    </row>
    <row r="20" spans="1:27" x14ac:dyDescent="0.3">
      <c r="A20" s="14" t="s">
        <v>340</v>
      </c>
    </row>
  </sheetData>
  <sheetProtection algorithmName="SHA-512" hashValue="S1p/SmB+5WUQrKcHseBM9oIT4xIka36Y8KDTQzx0B7FfQGZWGAgO4qqpBoqV8ibisowg7r2BziWZR5K0N5ln2A==" saltValue="THAYWLNmP1lP49DndtUoHQ=="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4BA2060E-5D5A-4EB2-9B5D-E55D1511100B}"/>
  </hyperlinks>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60646F-4490-4563-8C70-135B486F3573}">
  <sheetPr codeName="Sheet68"/>
  <dimension ref="A1:AA2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4414062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48" t="s">
        <v>347</v>
      </c>
    </row>
    <row r="3" spans="1:27" ht="15" customHeight="1" thickBot="1" x14ac:dyDescent="0.35">
      <c r="A3" s="149"/>
    </row>
    <row r="4" spans="1:27" ht="15" thickBot="1" x14ac:dyDescent="0.35"/>
    <row r="5" spans="1:27" s="4" customFormat="1" x14ac:dyDescent="0.3">
      <c r="A5" s="29" t="s">
        <v>1681</v>
      </c>
      <c r="B5" s="146" t="s">
        <v>8</v>
      </c>
      <c r="C5" s="146" t="s">
        <v>9</v>
      </c>
      <c r="D5" s="152" t="s">
        <v>115</v>
      </c>
      <c r="E5" s="152"/>
      <c r="F5" s="152" t="s">
        <v>116</v>
      </c>
      <c r="G5" s="152"/>
      <c r="H5" s="152" t="s">
        <v>117</v>
      </c>
      <c r="I5" s="152"/>
      <c r="J5" s="152" t="s">
        <v>47</v>
      </c>
      <c r="K5" s="152"/>
      <c r="L5" s="152" t="s">
        <v>48</v>
      </c>
      <c r="M5" s="152"/>
      <c r="N5" s="152" t="s">
        <v>1</v>
      </c>
      <c r="O5" s="152"/>
      <c r="P5" s="152" t="s">
        <v>2</v>
      </c>
      <c r="Q5" s="152"/>
      <c r="R5" s="152" t="s">
        <v>3</v>
      </c>
      <c r="S5" s="152"/>
      <c r="T5" s="152" t="s">
        <v>4</v>
      </c>
      <c r="U5" s="152"/>
      <c r="V5" s="152" t="s">
        <v>382</v>
      </c>
      <c r="W5" s="152"/>
      <c r="X5" s="152" t="s">
        <v>5</v>
      </c>
      <c r="Y5" s="152"/>
      <c r="Z5" s="152" t="s">
        <v>46</v>
      </c>
      <c r="AA5" s="155"/>
    </row>
    <row r="6" spans="1:27" s="4" customFormat="1" x14ac:dyDescent="0.3">
      <c r="A6" s="17" t="s">
        <v>7</v>
      </c>
      <c r="B6" s="147"/>
      <c r="C6" s="147"/>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820</v>
      </c>
      <c r="B8" s="64">
        <f>VLOOKUP($A8,'Return Data'!$B$7:$R$2700,3,0)</f>
        <v>44118</v>
      </c>
      <c r="C8" s="65">
        <f>VLOOKUP($A8,'Return Data'!$B$7:$R$2700,4,0)</f>
        <v>261.5949</v>
      </c>
      <c r="D8" s="65">
        <f>VLOOKUP($A8,'Return Data'!$B$7:$R$2700,5,0)</f>
        <v>10.383900000000001</v>
      </c>
      <c r="E8" s="66">
        <f>RANK(D8,D$8:D$14,0)</f>
        <v>5</v>
      </c>
      <c r="F8" s="65">
        <f>VLOOKUP($A8,'Return Data'!$B$7:$R$2700,6,0)</f>
        <v>10.8911</v>
      </c>
      <c r="G8" s="66">
        <f>RANK(F8,F$8:F$14,0)</f>
        <v>5</v>
      </c>
      <c r="H8" s="65">
        <f>VLOOKUP($A8,'Return Data'!$B$7:$R$2700,7,0)</f>
        <v>17.5197</v>
      </c>
      <c r="I8" s="66">
        <f>RANK(H8,H$8:H$14,0)</f>
        <v>5</v>
      </c>
      <c r="J8" s="65">
        <f>VLOOKUP($A8,'Return Data'!$B$7:$R$2700,8,0)</f>
        <v>14.1126</v>
      </c>
      <c r="K8" s="66">
        <f>RANK(J8,J$8:J$14,0)</f>
        <v>5</v>
      </c>
      <c r="L8" s="65">
        <f>VLOOKUP($A8,'Return Data'!$B$7:$R$2700,9,0)</f>
        <v>10.1264</v>
      </c>
      <c r="M8" s="66">
        <f>RANK(L8,L$8:L$14,0)</f>
        <v>5</v>
      </c>
      <c r="N8" s="65">
        <f>VLOOKUP($A8,'Return Data'!$B$7:$R$2700,10,0)</f>
        <v>5.9992999999999999</v>
      </c>
      <c r="O8" s="66">
        <f>RANK(N8,N$8:N$14,0)</f>
        <v>5</v>
      </c>
      <c r="P8" s="65">
        <f>VLOOKUP($A8,'Return Data'!$B$7:$R$2700,11,0)</f>
        <v>11.108599999999999</v>
      </c>
      <c r="Q8" s="66">
        <f>RANK(P8,P$8:P$14,0)</f>
        <v>5</v>
      </c>
      <c r="R8" s="65">
        <f>VLOOKUP($A8,'Return Data'!$B$7:$R$2700,12,0)</f>
        <v>9.1411999999999995</v>
      </c>
      <c r="S8" s="66">
        <f>RANK(R8,R$8:R$14,0)</f>
        <v>5</v>
      </c>
      <c r="T8" s="65">
        <f>VLOOKUP($A8,'Return Data'!$B$7:$R$2700,13,0)</f>
        <v>8.8626000000000005</v>
      </c>
      <c r="U8" s="66">
        <f>RANK(T8,T$8:T$14,0)</f>
        <v>5</v>
      </c>
      <c r="V8" s="65">
        <f>VLOOKUP($A8,'Return Data'!$B$7:$R$2700,17,0)</f>
        <v>9.0074000000000005</v>
      </c>
      <c r="W8" s="66">
        <f>RANK(V8,V$8:V$14,0)</f>
        <v>2</v>
      </c>
      <c r="X8" s="65">
        <f>VLOOKUP($A8,'Return Data'!$B$7:$R$2700,14,0)</f>
        <v>8.1266999999999996</v>
      </c>
      <c r="Y8" s="66">
        <f>RANK(X8,X$8:X$14,0)</f>
        <v>1</v>
      </c>
      <c r="Z8" s="65">
        <f>VLOOKUP($A8,'Return Data'!$B$7:$R$2700,16,0)</f>
        <v>8.6690000000000005</v>
      </c>
      <c r="AA8" s="67">
        <f>RANK(Z8,Z$8:Z$14,0)</f>
        <v>2</v>
      </c>
    </row>
    <row r="9" spans="1:27" x14ac:dyDescent="0.3">
      <c r="A9" s="63" t="s">
        <v>822</v>
      </c>
      <c r="B9" s="64">
        <f>VLOOKUP($A9,'Return Data'!$B$7:$R$2700,3,0)</f>
        <v>44118</v>
      </c>
      <c r="C9" s="65">
        <f>VLOOKUP($A9,'Return Data'!$B$7:$R$2700,4,0)</f>
        <v>30.841100000000001</v>
      </c>
      <c r="D9" s="65">
        <f>VLOOKUP($A9,'Return Data'!$B$7:$R$2700,5,0)</f>
        <v>9.1151</v>
      </c>
      <c r="E9" s="66">
        <f t="shared" ref="E9:E14" si="0">RANK(D9,D$8:D$14,0)</f>
        <v>7</v>
      </c>
      <c r="F9" s="65">
        <f>VLOOKUP($A9,'Return Data'!$B$7:$R$2700,6,0)</f>
        <v>4.8555000000000001</v>
      </c>
      <c r="G9" s="66">
        <f t="shared" ref="G9:G14" si="1">RANK(F9,F$8:F$14,0)</f>
        <v>7</v>
      </c>
      <c r="H9" s="65">
        <f>VLOOKUP($A9,'Return Data'!$B$7:$R$2700,7,0)</f>
        <v>11.8788</v>
      </c>
      <c r="I9" s="66">
        <f t="shared" ref="I9:I14" si="2">RANK(H9,H$8:H$14,0)</f>
        <v>7</v>
      </c>
      <c r="J9" s="65">
        <f>VLOOKUP($A9,'Return Data'!$B$7:$R$2700,8,0)</f>
        <v>8.5831</v>
      </c>
      <c r="K9" s="66">
        <f t="shared" ref="K9:K14" si="3">RANK(J9,J$8:J$14,0)</f>
        <v>7</v>
      </c>
      <c r="L9" s="65">
        <f>VLOOKUP($A9,'Return Data'!$B$7:$R$2700,9,0)</f>
        <v>8.1412999999999993</v>
      </c>
      <c r="M9" s="66">
        <f t="shared" ref="M9:M14" si="4">RANK(L9,L$8:L$14,0)</f>
        <v>7</v>
      </c>
      <c r="N9" s="65">
        <f>VLOOKUP($A9,'Return Data'!$B$7:$R$2700,10,0)</f>
        <v>5.5978000000000003</v>
      </c>
      <c r="O9" s="66">
        <f t="shared" ref="O9:O14" si="5">RANK(N9,N$8:N$14,0)</f>
        <v>6</v>
      </c>
      <c r="P9" s="65">
        <f>VLOOKUP($A9,'Return Data'!$B$7:$R$2700,11,0)</f>
        <v>7.0399000000000003</v>
      </c>
      <c r="Q9" s="66">
        <f t="shared" ref="Q9:Q14" si="6">RANK(P9,P$8:P$14,0)</f>
        <v>7</v>
      </c>
      <c r="R9" s="65">
        <f>VLOOKUP($A9,'Return Data'!$B$7:$R$2700,12,0)</f>
        <v>6.03</v>
      </c>
      <c r="S9" s="66">
        <f t="shared" ref="S9:S14" si="7">RANK(R9,R$8:R$14,0)</f>
        <v>7</v>
      </c>
      <c r="T9" s="65">
        <f>VLOOKUP($A9,'Return Data'!$B$7:$R$2700,13,0)</f>
        <v>6.3265000000000002</v>
      </c>
      <c r="U9" s="66">
        <f t="shared" ref="U9:U14" si="8">RANK(T9,T$8:T$14,0)</f>
        <v>7</v>
      </c>
      <c r="V9" s="65">
        <f>VLOOKUP($A9,'Return Data'!$B$7:$R$2700,17,0)</f>
        <v>6.9451000000000001</v>
      </c>
      <c r="W9" s="66">
        <f t="shared" ref="W9:W13" si="9">RANK(V9,V$8:V$14,0)</f>
        <v>5</v>
      </c>
      <c r="X9" s="65">
        <f>VLOOKUP($A9,'Return Data'!$B$7:$R$2700,14,0)</f>
        <v>6.7435</v>
      </c>
      <c r="Y9" s="66">
        <f t="shared" ref="Y9:Y13" si="10">RANK(X9,X$8:X$14,0)</f>
        <v>5</v>
      </c>
      <c r="Z9" s="65">
        <f>VLOOKUP($A9,'Return Data'!$B$7:$R$2700,16,0)</f>
        <v>5.9488000000000003</v>
      </c>
      <c r="AA9" s="67">
        <f t="shared" ref="AA9:AA14" si="11">RANK(Z9,Z$8:Z$14,0)</f>
        <v>7</v>
      </c>
    </row>
    <row r="10" spans="1:27" x14ac:dyDescent="0.3">
      <c r="A10" s="63" t="s">
        <v>824</v>
      </c>
      <c r="B10" s="64">
        <f>VLOOKUP($A10,'Return Data'!$B$7:$R$2700,3,0)</f>
        <v>44118</v>
      </c>
      <c r="C10" s="65">
        <f>VLOOKUP($A10,'Return Data'!$B$7:$R$2700,4,0)</f>
        <v>37.079000000000001</v>
      </c>
      <c r="D10" s="65">
        <f>VLOOKUP($A10,'Return Data'!$B$7:$R$2700,5,0)</f>
        <v>15.855499999999999</v>
      </c>
      <c r="E10" s="66">
        <f t="shared" si="0"/>
        <v>4</v>
      </c>
      <c r="F10" s="65">
        <f>VLOOKUP($A10,'Return Data'!$B$7:$R$2700,6,0)</f>
        <v>13.767899999999999</v>
      </c>
      <c r="G10" s="66">
        <f t="shared" si="1"/>
        <v>3</v>
      </c>
      <c r="H10" s="65">
        <f>VLOOKUP($A10,'Return Data'!$B$7:$R$2700,7,0)</f>
        <v>23.548300000000001</v>
      </c>
      <c r="I10" s="66">
        <f t="shared" si="2"/>
        <v>3</v>
      </c>
      <c r="J10" s="65">
        <f>VLOOKUP($A10,'Return Data'!$B$7:$R$2700,8,0)</f>
        <v>17.547999999999998</v>
      </c>
      <c r="K10" s="66">
        <f t="shared" si="3"/>
        <v>3</v>
      </c>
      <c r="L10" s="65">
        <f>VLOOKUP($A10,'Return Data'!$B$7:$R$2700,9,0)</f>
        <v>11.938499999999999</v>
      </c>
      <c r="M10" s="66">
        <f t="shared" si="4"/>
        <v>4</v>
      </c>
      <c r="N10" s="65">
        <f>VLOOKUP($A10,'Return Data'!$B$7:$R$2700,10,0)</f>
        <v>7.2586000000000004</v>
      </c>
      <c r="O10" s="66">
        <f t="shared" si="5"/>
        <v>2</v>
      </c>
      <c r="P10" s="65">
        <f>VLOOKUP($A10,'Return Data'!$B$7:$R$2700,11,0)</f>
        <v>11.7783</v>
      </c>
      <c r="Q10" s="66">
        <f t="shared" si="6"/>
        <v>4</v>
      </c>
      <c r="R10" s="65">
        <f>VLOOKUP($A10,'Return Data'!$B$7:$R$2700,12,0)</f>
        <v>9.4741999999999997</v>
      </c>
      <c r="S10" s="66">
        <f t="shared" si="7"/>
        <v>4</v>
      </c>
      <c r="T10" s="65">
        <f>VLOOKUP($A10,'Return Data'!$B$7:$R$2700,13,0)</f>
        <v>9.0566999999999993</v>
      </c>
      <c r="U10" s="66">
        <f t="shared" si="8"/>
        <v>4</v>
      </c>
      <c r="V10" s="65">
        <f>VLOOKUP($A10,'Return Data'!$B$7:$R$2700,17,0)</f>
        <v>8.9680999999999997</v>
      </c>
      <c r="W10" s="66">
        <f t="shared" si="9"/>
        <v>3</v>
      </c>
      <c r="X10" s="65">
        <f>VLOOKUP($A10,'Return Data'!$B$7:$R$2700,14,0)</f>
        <v>8.0724</v>
      </c>
      <c r="Y10" s="66">
        <f t="shared" si="10"/>
        <v>3</v>
      </c>
      <c r="Z10" s="65">
        <f>VLOOKUP($A10,'Return Data'!$B$7:$R$2700,16,0)</f>
        <v>8.2894000000000005</v>
      </c>
      <c r="AA10" s="67">
        <f t="shared" si="11"/>
        <v>3</v>
      </c>
    </row>
    <row r="11" spans="1:27" x14ac:dyDescent="0.3">
      <c r="A11" s="63" t="s">
        <v>826</v>
      </c>
      <c r="B11" s="64">
        <f>VLOOKUP($A11,'Return Data'!$B$7:$R$2700,3,0)</f>
        <v>44118</v>
      </c>
      <c r="C11" s="65">
        <f>VLOOKUP($A11,'Return Data'!$B$7:$R$2700,4,0)</f>
        <v>317.68740000000003</v>
      </c>
      <c r="D11" s="65">
        <f>VLOOKUP($A11,'Return Data'!$B$7:$R$2700,5,0)</f>
        <v>17.897600000000001</v>
      </c>
      <c r="E11" s="66">
        <f t="shared" si="0"/>
        <v>3</v>
      </c>
      <c r="F11" s="65">
        <f>VLOOKUP($A11,'Return Data'!$B$7:$R$2700,6,0)</f>
        <v>13.257400000000001</v>
      </c>
      <c r="G11" s="66">
        <f t="shared" si="1"/>
        <v>4</v>
      </c>
      <c r="H11" s="65">
        <f>VLOOKUP($A11,'Return Data'!$B$7:$R$2700,7,0)</f>
        <v>22.497499999999999</v>
      </c>
      <c r="I11" s="66">
        <f t="shared" si="2"/>
        <v>4</v>
      </c>
      <c r="J11" s="65">
        <f>VLOOKUP($A11,'Return Data'!$B$7:$R$2700,8,0)</f>
        <v>17.4284</v>
      </c>
      <c r="K11" s="66">
        <f t="shared" si="3"/>
        <v>4</v>
      </c>
      <c r="L11" s="65">
        <f>VLOOKUP($A11,'Return Data'!$B$7:$R$2700,9,0)</f>
        <v>12.338900000000001</v>
      </c>
      <c r="M11" s="66">
        <f t="shared" si="4"/>
        <v>3</v>
      </c>
      <c r="N11" s="65">
        <f>VLOOKUP($A11,'Return Data'!$B$7:$R$2700,10,0)</f>
        <v>8.0252999999999997</v>
      </c>
      <c r="O11" s="66">
        <f t="shared" si="5"/>
        <v>1</v>
      </c>
      <c r="P11" s="65">
        <f>VLOOKUP($A11,'Return Data'!$B$7:$R$2700,11,0)</f>
        <v>12.304500000000001</v>
      </c>
      <c r="Q11" s="66">
        <f t="shared" si="6"/>
        <v>3</v>
      </c>
      <c r="R11" s="65">
        <f>VLOOKUP($A11,'Return Data'!$B$7:$R$2700,12,0)</f>
        <v>9.5465</v>
      </c>
      <c r="S11" s="66">
        <f t="shared" si="7"/>
        <v>3</v>
      </c>
      <c r="T11" s="65">
        <f>VLOOKUP($A11,'Return Data'!$B$7:$R$2700,13,0)</f>
        <v>9.3980999999999995</v>
      </c>
      <c r="U11" s="66">
        <f t="shared" si="8"/>
        <v>3</v>
      </c>
      <c r="V11" s="65">
        <f>VLOOKUP($A11,'Return Data'!$B$7:$R$2700,17,0)</f>
        <v>8.8554999999999993</v>
      </c>
      <c r="W11" s="66">
        <f t="shared" si="9"/>
        <v>4</v>
      </c>
      <c r="X11" s="65">
        <f>VLOOKUP($A11,'Return Data'!$B$7:$R$2700,14,0)</f>
        <v>7.7675000000000001</v>
      </c>
      <c r="Y11" s="66">
        <f t="shared" si="10"/>
        <v>4</v>
      </c>
      <c r="Z11" s="65">
        <f>VLOOKUP($A11,'Return Data'!$B$7:$R$2700,16,0)</f>
        <v>8.0564999999999998</v>
      </c>
      <c r="AA11" s="67">
        <f t="shared" si="11"/>
        <v>5</v>
      </c>
    </row>
    <row r="12" spans="1:27" x14ac:dyDescent="0.3">
      <c r="A12" s="63" t="s">
        <v>829</v>
      </c>
      <c r="B12" s="64">
        <f>VLOOKUP($A12,'Return Data'!$B$7:$R$2700,3,0)</f>
        <v>44118</v>
      </c>
      <c r="C12" s="65">
        <f>VLOOKUP($A12,'Return Data'!$B$7:$R$2700,4,0)</f>
        <v>1132.6405</v>
      </c>
      <c r="D12" s="65">
        <f>VLOOKUP($A12,'Return Data'!$B$7:$R$2700,5,0)</f>
        <v>64.180300000000003</v>
      </c>
      <c r="E12" s="66">
        <f t="shared" si="0"/>
        <v>1</v>
      </c>
      <c r="F12" s="65">
        <f>VLOOKUP($A12,'Return Data'!$B$7:$R$2700,6,0)</f>
        <v>26.274899999999999</v>
      </c>
      <c r="G12" s="66">
        <f t="shared" si="1"/>
        <v>1</v>
      </c>
      <c r="H12" s="65">
        <f>VLOOKUP($A12,'Return Data'!$B$7:$R$2700,7,0)</f>
        <v>42.323300000000003</v>
      </c>
      <c r="I12" s="66">
        <f t="shared" si="2"/>
        <v>1</v>
      </c>
      <c r="J12" s="65">
        <f>VLOOKUP($A12,'Return Data'!$B$7:$R$2700,8,0)</f>
        <v>29.513400000000001</v>
      </c>
      <c r="K12" s="66">
        <f t="shared" si="3"/>
        <v>1</v>
      </c>
      <c r="L12" s="65">
        <f>VLOOKUP($A12,'Return Data'!$B$7:$R$2700,9,0)</f>
        <v>13.3156</v>
      </c>
      <c r="M12" s="66">
        <f t="shared" si="4"/>
        <v>2</v>
      </c>
      <c r="N12" s="65">
        <f>VLOOKUP($A12,'Return Data'!$B$7:$R$2700,10,0)</f>
        <v>6.3949999999999996</v>
      </c>
      <c r="O12" s="66">
        <f t="shared" si="5"/>
        <v>3</v>
      </c>
      <c r="P12" s="65">
        <f>VLOOKUP($A12,'Return Data'!$B$7:$R$2700,11,0)</f>
        <v>14.9321</v>
      </c>
      <c r="Q12" s="66">
        <f t="shared" si="6"/>
        <v>2</v>
      </c>
      <c r="R12" s="65">
        <f>VLOOKUP($A12,'Return Data'!$B$7:$R$2700,12,0)</f>
        <v>11.744400000000001</v>
      </c>
      <c r="S12" s="66">
        <f t="shared" si="7"/>
        <v>2</v>
      </c>
      <c r="T12" s="65">
        <f>VLOOKUP($A12,'Return Data'!$B$7:$R$2700,13,0)</f>
        <v>10.001200000000001</v>
      </c>
      <c r="U12" s="66">
        <f t="shared" si="8"/>
        <v>2</v>
      </c>
      <c r="V12" s="65"/>
      <c r="W12" s="66"/>
      <c r="X12" s="65"/>
      <c r="Y12" s="66"/>
      <c r="Z12" s="65">
        <f>VLOOKUP($A12,'Return Data'!$B$7:$R$2700,16,0)</f>
        <v>9.1545000000000005</v>
      </c>
      <c r="AA12" s="67">
        <f t="shared" si="11"/>
        <v>1</v>
      </c>
    </row>
    <row r="13" spans="1:27" x14ac:dyDescent="0.3">
      <c r="A13" s="63" t="s">
        <v>830</v>
      </c>
      <c r="B13" s="64">
        <f>VLOOKUP($A13,'Return Data'!$B$7:$R$2700,3,0)</f>
        <v>44118</v>
      </c>
      <c r="C13" s="65">
        <f>VLOOKUP($A13,'Return Data'!$B$7:$R$2700,4,0)</f>
        <v>33.989800000000002</v>
      </c>
      <c r="D13" s="65">
        <f>VLOOKUP($A13,'Return Data'!$B$7:$R$2700,5,0)</f>
        <v>19.124600000000001</v>
      </c>
      <c r="E13" s="66">
        <f t="shared" si="0"/>
        <v>2</v>
      </c>
      <c r="F13" s="65">
        <f>VLOOKUP($A13,'Return Data'!$B$7:$R$2700,6,0)</f>
        <v>15.1081</v>
      </c>
      <c r="G13" s="66">
        <f t="shared" si="1"/>
        <v>2</v>
      </c>
      <c r="H13" s="65">
        <f>VLOOKUP($A13,'Return Data'!$B$7:$R$2700,7,0)</f>
        <v>31.126999999999999</v>
      </c>
      <c r="I13" s="66">
        <f t="shared" si="2"/>
        <v>2</v>
      </c>
      <c r="J13" s="65">
        <f>VLOOKUP($A13,'Return Data'!$B$7:$R$2700,8,0)</f>
        <v>25.2788</v>
      </c>
      <c r="K13" s="66">
        <f t="shared" si="3"/>
        <v>2</v>
      </c>
      <c r="L13" s="65">
        <f>VLOOKUP($A13,'Return Data'!$B$7:$R$2700,9,0)</f>
        <v>15.500999999999999</v>
      </c>
      <c r="M13" s="66">
        <f t="shared" si="4"/>
        <v>1</v>
      </c>
      <c r="N13" s="65">
        <f>VLOOKUP($A13,'Return Data'!$B$7:$R$2700,10,0)</f>
        <v>6.1832000000000003</v>
      </c>
      <c r="O13" s="66">
        <f t="shared" si="5"/>
        <v>4</v>
      </c>
      <c r="P13" s="65">
        <f>VLOOKUP($A13,'Return Data'!$B$7:$R$2700,11,0)</f>
        <v>14.977</v>
      </c>
      <c r="Q13" s="66">
        <f t="shared" si="6"/>
        <v>1</v>
      </c>
      <c r="R13" s="65">
        <f>VLOOKUP($A13,'Return Data'!$B$7:$R$2700,12,0)</f>
        <v>12.191000000000001</v>
      </c>
      <c r="S13" s="66">
        <f t="shared" si="7"/>
        <v>1</v>
      </c>
      <c r="T13" s="65">
        <f>VLOOKUP($A13,'Return Data'!$B$7:$R$2700,13,0)</f>
        <v>11.109400000000001</v>
      </c>
      <c r="U13" s="66">
        <f t="shared" si="8"/>
        <v>1</v>
      </c>
      <c r="V13" s="65">
        <f>VLOOKUP($A13,'Return Data'!$B$7:$R$2700,17,0)</f>
        <v>10.398199999999999</v>
      </c>
      <c r="W13" s="66">
        <f t="shared" si="9"/>
        <v>1</v>
      </c>
      <c r="X13" s="65">
        <f>VLOOKUP($A13,'Return Data'!$B$7:$R$2700,14,0)</f>
        <v>8.1110000000000007</v>
      </c>
      <c r="Y13" s="66">
        <f t="shared" si="10"/>
        <v>2</v>
      </c>
      <c r="Z13" s="65">
        <f>VLOOKUP($A13,'Return Data'!$B$7:$R$2700,16,0)</f>
        <v>7.8822000000000001</v>
      </c>
      <c r="AA13" s="67">
        <f t="shared" si="11"/>
        <v>6</v>
      </c>
    </row>
    <row r="14" spans="1:27" x14ac:dyDescent="0.3">
      <c r="A14" s="63" t="s">
        <v>833</v>
      </c>
      <c r="B14" s="64">
        <f>VLOOKUP($A14,'Return Data'!$B$7:$R$2700,3,0)</f>
        <v>44118</v>
      </c>
      <c r="C14" s="65">
        <f>VLOOKUP($A14,'Return Data'!$B$7:$R$2700,4,0)</f>
        <v>1165.9512</v>
      </c>
      <c r="D14" s="65">
        <f>VLOOKUP($A14,'Return Data'!$B$7:$R$2700,5,0)</f>
        <v>9.6852</v>
      </c>
      <c r="E14" s="66">
        <f t="shared" si="0"/>
        <v>6</v>
      </c>
      <c r="F14" s="65">
        <f>VLOOKUP($A14,'Return Data'!$B$7:$R$2700,6,0)</f>
        <v>7.1193999999999997</v>
      </c>
      <c r="G14" s="66">
        <f t="shared" si="1"/>
        <v>6</v>
      </c>
      <c r="H14" s="65">
        <f>VLOOKUP($A14,'Return Data'!$B$7:$R$2700,7,0)</f>
        <v>15.5709</v>
      </c>
      <c r="I14" s="66">
        <f t="shared" si="2"/>
        <v>6</v>
      </c>
      <c r="J14" s="65">
        <f>VLOOKUP($A14,'Return Data'!$B$7:$R$2700,8,0)</f>
        <v>13.782</v>
      </c>
      <c r="K14" s="66">
        <f t="shared" si="3"/>
        <v>6</v>
      </c>
      <c r="L14" s="65">
        <f>VLOOKUP($A14,'Return Data'!$B$7:$R$2700,9,0)</f>
        <v>9.2650000000000006</v>
      </c>
      <c r="M14" s="66">
        <f t="shared" si="4"/>
        <v>6</v>
      </c>
      <c r="N14" s="65">
        <f>VLOOKUP($A14,'Return Data'!$B$7:$R$2700,10,0)</f>
        <v>4.0528000000000004</v>
      </c>
      <c r="O14" s="66">
        <f t="shared" si="5"/>
        <v>7</v>
      </c>
      <c r="P14" s="65">
        <f>VLOOKUP($A14,'Return Data'!$B$7:$R$2700,11,0)</f>
        <v>9.5302000000000007</v>
      </c>
      <c r="Q14" s="66">
        <f t="shared" si="6"/>
        <v>6</v>
      </c>
      <c r="R14" s="65">
        <f>VLOOKUP($A14,'Return Data'!$B$7:$R$2700,12,0)</f>
        <v>8.5028000000000006</v>
      </c>
      <c r="S14" s="66">
        <f t="shared" si="7"/>
        <v>6</v>
      </c>
      <c r="T14" s="65">
        <f>VLOOKUP($A14,'Return Data'!$B$7:$R$2700,13,0)</f>
        <v>7.7702999999999998</v>
      </c>
      <c r="U14" s="66">
        <f t="shared" si="8"/>
        <v>6</v>
      </c>
      <c r="V14" s="65"/>
      <c r="W14" s="66"/>
      <c r="X14" s="65"/>
      <c r="Y14" s="66"/>
      <c r="Z14" s="65">
        <f>VLOOKUP($A14,'Return Data'!$B$7:$R$2700,16,0)</f>
        <v>8.1532999999999998</v>
      </c>
      <c r="AA14" s="67">
        <f t="shared" si="11"/>
        <v>4</v>
      </c>
    </row>
    <row r="15" spans="1:27" x14ac:dyDescent="0.3">
      <c r="A15" s="69"/>
      <c r="B15" s="70"/>
      <c r="C15" s="70"/>
      <c r="D15" s="71"/>
      <c r="E15" s="70"/>
      <c r="F15" s="71"/>
      <c r="G15" s="70"/>
      <c r="H15" s="71"/>
      <c r="I15" s="70"/>
      <c r="J15" s="71"/>
      <c r="K15" s="70"/>
      <c r="L15" s="71"/>
      <c r="M15" s="70"/>
      <c r="N15" s="71"/>
      <c r="O15" s="70"/>
      <c r="P15" s="71"/>
      <c r="Q15" s="70"/>
      <c r="R15" s="71"/>
      <c r="S15" s="70"/>
      <c r="T15" s="71"/>
      <c r="U15" s="70"/>
      <c r="V15" s="71"/>
      <c r="W15" s="70"/>
      <c r="X15" s="71"/>
      <c r="Y15" s="70"/>
      <c r="Z15" s="71"/>
      <c r="AA15" s="72"/>
    </row>
    <row r="16" spans="1:27" x14ac:dyDescent="0.3">
      <c r="A16" s="73" t="s">
        <v>27</v>
      </c>
      <c r="B16" s="74"/>
      <c r="C16" s="74"/>
      <c r="D16" s="75">
        <f>AVERAGE(D8:D14)</f>
        <v>20.891742857142862</v>
      </c>
      <c r="E16" s="74"/>
      <c r="F16" s="75">
        <f>AVERAGE(F8:F14)</f>
        <v>13.039185714285713</v>
      </c>
      <c r="G16" s="74"/>
      <c r="H16" s="75">
        <f>AVERAGE(H8:H14)</f>
        <v>23.495071428571428</v>
      </c>
      <c r="I16" s="74"/>
      <c r="J16" s="75">
        <f>AVERAGE(J8:J14)</f>
        <v>18.035185714285713</v>
      </c>
      <c r="K16" s="74"/>
      <c r="L16" s="75">
        <f>AVERAGE(L8:L14)</f>
        <v>11.5181</v>
      </c>
      <c r="M16" s="74"/>
      <c r="N16" s="75">
        <f>AVERAGE(N8:N14)</f>
        <v>6.2159999999999993</v>
      </c>
      <c r="O16" s="74"/>
      <c r="P16" s="75">
        <f>AVERAGE(P8:P14)</f>
        <v>11.667228571428572</v>
      </c>
      <c r="Q16" s="74"/>
      <c r="R16" s="75">
        <f>AVERAGE(R8:R14)</f>
        <v>9.5185857142857149</v>
      </c>
      <c r="S16" s="74"/>
      <c r="T16" s="75">
        <f>AVERAGE(T8:T14)</f>
        <v>8.9321142857142863</v>
      </c>
      <c r="U16" s="74"/>
      <c r="V16" s="75">
        <f>AVERAGE(V8:V14)</f>
        <v>8.8348600000000008</v>
      </c>
      <c r="W16" s="74"/>
      <c r="X16" s="75">
        <f>AVERAGE(X8:X14)</f>
        <v>7.7642199999999999</v>
      </c>
      <c r="Y16" s="74"/>
      <c r="Z16" s="75">
        <f>AVERAGE(Z8:Z14)</f>
        <v>8.0219571428571435</v>
      </c>
      <c r="AA16" s="76"/>
    </row>
    <row r="17" spans="1:27" x14ac:dyDescent="0.3">
      <c r="A17" s="73" t="s">
        <v>28</v>
      </c>
      <c r="B17" s="74"/>
      <c r="C17" s="74"/>
      <c r="D17" s="75">
        <f>MIN(D8:D14)</f>
        <v>9.1151</v>
      </c>
      <c r="E17" s="74"/>
      <c r="F17" s="75">
        <f>MIN(F8:F14)</f>
        <v>4.8555000000000001</v>
      </c>
      <c r="G17" s="74"/>
      <c r="H17" s="75">
        <f>MIN(H8:H14)</f>
        <v>11.8788</v>
      </c>
      <c r="I17" s="74"/>
      <c r="J17" s="75">
        <f>MIN(J8:J14)</f>
        <v>8.5831</v>
      </c>
      <c r="K17" s="74"/>
      <c r="L17" s="75">
        <f>MIN(L8:L14)</f>
        <v>8.1412999999999993</v>
      </c>
      <c r="M17" s="74"/>
      <c r="N17" s="75">
        <f>MIN(N8:N14)</f>
        <v>4.0528000000000004</v>
      </c>
      <c r="O17" s="74"/>
      <c r="P17" s="75">
        <f>MIN(P8:P14)</f>
        <v>7.0399000000000003</v>
      </c>
      <c r="Q17" s="74"/>
      <c r="R17" s="75">
        <f>MIN(R8:R14)</f>
        <v>6.03</v>
      </c>
      <c r="S17" s="74"/>
      <c r="T17" s="75">
        <f>MIN(T8:T14)</f>
        <v>6.3265000000000002</v>
      </c>
      <c r="U17" s="74"/>
      <c r="V17" s="75">
        <f>MIN(V8:V14)</f>
        <v>6.9451000000000001</v>
      </c>
      <c r="W17" s="74"/>
      <c r="X17" s="75">
        <f>MIN(X8:X14)</f>
        <v>6.7435</v>
      </c>
      <c r="Y17" s="74"/>
      <c r="Z17" s="75">
        <f>MIN(Z8:Z14)</f>
        <v>5.9488000000000003</v>
      </c>
      <c r="AA17" s="76"/>
    </row>
    <row r="18" spans="1:27" ht="15" thickBot="1" x14ac:dyDescent="0.35">
      <c r="A18" s="77" t="s">
        <v>29</v>
      </c>
      <c r="B18" s="78"/>
      <c r="C18" s="78"/>
      <c r="D18" s="79">
        <f>MAX(D8:D14)</f>
        <v>64.180300000000003</v>
      </c>
      <c r="E18" s="78"/>
      <c r="F18" s="79">
        <f>MAX(F8:F14)</f>
        <v>26.274899999999999</v>
      </c>
      <c r="G18" s="78"/>
      <c r="H18" s="79">
        <f>MAX(H8:H14)</f>
        <v>42.323300000000003</v>
      </c>
      <c r="I18" s="78"/>
      <c r="J18" s="79">
        <f>MAX(J8:J14)</f>
        <v>29.513400000000001</v>
      </c>
      <c r="K18" s="78"/>
      <c r="L18" s="79">
        <f>MAX(L8:L14)</f>
        <v>15.500999999999999</v>
      </c>
      <c r="M18" s="78"/>
      <c r="N18" s="79">
        <f>MAX(N8:N14)</f>
        <v>8.0252999999999997</v>
      </c>
      <c r="O18" s="78"/>
      <c r="P18" s="79">
        <f>MAX(P8:P14)</f>
        <v>14.977</v>
      </c>
      <c r="Q18" s="78"/>
      <c r="R18" s="79">
        <f>MAX(R8:R14)</f>
        <v>12.191000000000001</v>
      </c>
      <c r="S18" s="78"/>
      <c r="T18" s="79">
        <f>MAX(T8:T14)</f>
        <v>11.109400000000001</v>
      </c>
      <c r="U18" s="78"/>
      <c r="V18" s="79">
        <f>MAX(V8:V14)</f>
        <v>10.398199999999999</v>
      </c>
      <c r="W18" s="78"/>
      <c r="X18" s="79">
        <f>MAX(X8:X14)</f>
        <v>8.1266999999999996</v>
      </c>
      <c r="Y18" s="78"/>
      <c r="Z18" s="79">
        <f>MAX(Z8:Z14)</f>
        <v>9.1545000000000005</v>
      </c>
      <c r="AA18" s="80"/>
    </row>
    <row r="19" spans="1:27" x14ac:dyDescent="0.3">
      <c r="A19" s="112" t="s">
        <v>434</v>
      </c>
    </row>
    <row r="20" spans="1:27" x14ac:dyDescent="0.3">
      <c r="A20" s="14" t="s">
        <v>340</v>
      </c>
    </row>
  </sheetData>
  <sheetProtection algorithmName="SHA-512" hashValue="xJqQX6X+0A/VywUkndtxtqgKiJGaSeDdNnoBs21lLEsyzBZ58sEmUP19j+CSmlPzco3MgK1T+LWVZj8Gh5C1zA==" saltValue="E671dyoISnb1p/sWyQIBgA=="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E934513C-BC44-4846-B3FC-87C94EE4EC75}"/>
  </hyperlinks>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AA56"/>
  <sheetViews>
    <sheetView showRowColHeaders="0" zoomScaleNormal="10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60.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48" t="s">
        <v>347</v>
      </c>
    </row>
    <row r="3" spans="1:27" ht="15" customHeight="1" thickBot="1" x14ac:dyDescent="0.35">
      <c r="A3" s="149"/>
    </row>
    <row r="4" spans="1:27" ht="15" thickBot="1" x14ac:dyDescent="0.35"/>
    <row r="5" spans="1:27" s="4" customFormat="1" x14ac:dyDescent="0.3">
      <c r="A5" s="29" t="s">
        <v>351</v>
      </c>
      <c r="B5" s="146" t="s">
        <v>8</v>
      </c>
      <c r="C5" s="146" t="s">
        <v>9</v>
      </c>
      <c r="D5" s="152" t="s">
        <v>115</v>
      </c>
      <c r="E5" s="152"/>
      <c r="F5" s="152" t="s">
        <v>116</v>
      </c>
      <c r="G5" s="152"/>
      <c r="H5" s="152" t="s">
        <v>117</v>
      </c>
      <c r="I5" s="152"/>
      <c r="J5" s="152" t="s">
        <v>47</v>
      </c>
      <c r="K5" s="152"/>
      <c r="L5" s="152" t="s">
        <v>48</v>
      </c>
      <c r="M5" s="152"/>
      <c r="N5" s="152" t="s">
        <v>1</v>
      </c>
      <c r="O5" s="152"/>
      <c r="P5" s="152" t="s">
        <v>2</v>
      </c>
      <c r="Q5" s="152"/>
      <c r="R5" s="152" t="s">
        <v>3</v>
      </c>
      <c r="S5" s="152"/>
      <c r="T5" s="152" t="s">
        <v>4</v>
      </c>
      <c r="U5" s="152"/>
      <c r="V5" s="152" t="s">
        <v>382</v>
      </c>
      <c r="W5" s="152"/>
      <c r="X5" s="152" t="s">
        <v>5</v>
      </c>
      <c r="Y5" s="152"/>
      <c r="Z5" s="152" t="s">
        <v>46</v>
      </c>
      <c r="AA5" s="155"/>
    </row>
    <row r="6" spans="1:27" s="4" customFormat="1" x14ac:dyDescent="0.3">
      <c r="A6" s="17" t="s">
        <v>7</v>
      </c>
      <c r="B6" s="147"/>
      <c r="C6" s="147"/>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118</v>
      </c>
      <c r="B8" s="64">
        <f>VLOOKUP($A8,'Return Data'!$B$7:$R$2700,3,0)</f>
        <v>44118</v>
      </c>
      <c r="C8" s="65">
        <f>VLOOKUP($A8,'Return Data'!$B$7:$R$2700,4,0)</f>
        <v>326.7604</v>
      </c>
      <c r="D8" s="65">
        <f>VLOOKUP($A8,'Return Data'!$B$7:$R$2700,5,0)</f>
        <v>3.843</v>
      </c>
      <c r="E8" s="66">
        <f t="shared" ref="E8" si="0">RANK(D8,D$8:D$50,0)</f>
        <v>18</v>
      </c>
      <c r="F8" s="65">
        <f>VLOOKUP($A8,'Return Data'!$B$7:$R$2700,6,0)</f>
        <v>3.6836000000000002</v>
      </c>
      <c r="G8" s="66">
        <f t="shared" ref="G8" si="1">RANK(F8,F$8:F$50,0)</f>
        <v>13</v>
      </c>
      <c r="H8" s="65">
        <f>VLOOKUP($A8,'Return Data'!$B$7:$R$2700,7,0)</f>
        <v>3.4811000000000001</v>
      </c>
      <c r="I8" s="66">
        <f t="shared" ref="I8" si="2">RANK(H8,H$8:H$50,0)</f>
        <v>11</v>
      </c>
      <c r="J8" s="65">
        <f>VLOOKUP($A8,'Return Data'!$B$7:$R$2700,8,0)</f>
        <v>3.4329999999999998</v>
      </c>
      <c r="K8" s="66">
        <f t="shared" ref="K8" si="3">RANK(J8,J$8:J$50,0)</f>
        <v>16</v>
      </c>
      <c r="L8" s="65">
        <f>VLOOKUP($A8,'Return Data'!$B$7:$R$2700,9,0)</f>
        <v>3.4742000000000002</v>
      </c>
      <c r="M8" s="66">
        <f t="shared" ref="M8" si="4">RANK(L8,L$8:L$50,0)</f>
        <v>18</v>
      </c>
      <c r="N8" s="65">
        <f>VLOOKUP($A8,'Return Data'!$B$7:$R$2700,10,0)</f>
        <v>3.3643000000000001</v>
      </c>
      <c r="O8" s="66">
        <f t="shared" ref="O8" si="5">RANK(N8,N$8:N$50,0)</f>
        <v>7</v>
      </c>
      <c r="P8" s="65">
        <f>VLOOKUP($A8,'Return Data'!$B$7:$R$2700,11,0)</f>
        <v>4.1079999999999997</v>
      </c>
      <c r="Q8" s="66">
        <f t="shared" ref="Q8" si="6">RANK(P8,P$8:P$50,0)</f>
        <v>3</v>
      </c>
      <c r="R8" s="65">
        <f>VLOOKUP($A8,'Return Data'!$B$7:$R$2700,12,0)</f>
        <v>4.6726999999999999</v>
      </c>
      <c r="S8" s="66">
        <f t="shared" ref="S8" si="7">RANK(R8,R$8:R$50,0)</f>
        <v>7</v>
      </c>
      <c r="T8" s="65">
        <f>VLOOKUP($A8,'Return Data'!$B$7:$R$2700,13,0)</f>
        <v>4.8701999999999996</v>
      </c>
      <c r="U8" s="66">
        <f t="shared" ref="U8" si="8">RANK(T8,T$8:T$50,0)</f>
        <v>8</v>
      </c>
      <c r="V8" s="65">
        <f>VLOOKUP($A8,'Return Data'!$B$7:$R$2700,17,0)</f>
        <v>6.0842000000000001</v>
      </c>
      <c r="W8" s="66">
        <f t="shared" ref="W8" si="9">RANK(V8,V$8:V$50,0)</f>
        <v>5</v>
      </c>
      <c r="X8" s="65">
        <f>VLOOKUP($A8,'Return Data'!$B$7:$R$2700,14,0)</f>
        <v>6.4706999999999999</v>
      </c>
      <c r="Y8" s="66">
        <f t="shared" ref="Y8" si="10">RANK(X8,X$8:X$50,0)</f>
        <v>6</v>
      </c>
      <c r="Z8" s="65">
        <f>VLOOKUP($A8,'Return Data'!$B$7:$R$2700,16,0)</f>
        <v>7.6510999999999996</v>
      </c>
      <c r="AA8" s="67">
        <f t="shared" ref="AA8" si="11">RANK(Z8,Z$8:Z$50,0)</f>
        <v>3</v>
      </c>
    </row>
    <row r="9" spans="1:27" x14ac:dyDescent="0.3">
      <c r="A9" s="63" t="s">
        <v>119</v>
      </c>
      <c r="B9" s="64">
        <f>VLOOKUP($A9,'Return Data'!$B$7:$R$2700,3,0)</f>
        <v>44118</v>
      </c>
      <c r="C9" s="65">
        <f>VLOOKUP($A9,'Return Data'!$B$7:$R$2700,4,0)</f>
        <v>2251.9456</v>
      </c>
      <c r="D9" s="65">
        <f>VLOOKUP($A9,'Return Data'!$B$7:$R$2700,5,0)</f>
        <v>3.8481999999999998</v>
      </c>
      <c r="E9" s="66">
        <f t="shared" ref="E9:E50" si="12">RANK(D9,D$8:D$50,0)</f>
        <v>17</v>
      </c>
      <c r="F9" s="65">
        <f>VLOOKUP($A9,'Return Data'!$B$7:$R$2700,6,0)</f>
        <v>3.6242000000000001</v>
      </c>
      <c r="G9" s="66">
        <f t="shared" ref="G9:G50" si="13">RANK(F9,F$8:F$50,0)</f>
        <v>19</v>
      </c>
      <c r="H9" s="65">
        <f>VLOOKUP($A9,'Return Data'!$B$7:$R$2700,7,0)</f>
        <v>3.4579</v>
      </c>
      <c r="I9" s="66">
        <f t="shared" ref="I9:I50" si="14">RANK(H9,H$8:H$50,0)</f>
        <v>17</v>
      </c>
      <c r="J9" s="65">
        <f>VLOOKUP($A9,'Return Data'!$B$7:$R$2700,8,0)</f>
        <v>3.3873000000000002</v>
      </c>
      <c r="K9" s="66">
        <f t="shared" ref="K9:K50" si="15">RANK(J9,J$8:J$50,0)</f>
        <v>22</v>
      </c>
      <c r="L9" s="65">
        <f>VLOOKUP($A9,'Return Data'!$B$7:$R$2700,9,0)</f>
        <v>3.5156999999999998</v>
      </c>
      <c r="M9" s="66">
        <f t="shared" ref="M9:M50" si="16">RANK(L9,L$8:L$50,0)</f>
        <v>11</v>
      </c>
      <c r="N9" s="65">
        <f>VLOOKUP($A9,'Return Data'!$B$7:$R$2700,10,0)</f>
        <v>3.3254999999999999</v>
      </c>
      <c r="O9" s="66">
        <f t="shared" ref="O9:O50" si="17">RANK(N9,N$8:N$50,0)</f>
        <v>13</v>
      </c>
      <c r="P9" s="65">
        <f>VLOOKUP($A9,'Return Data'!$B$7:$R$2700,11,0)</f>
        <v>3.9064999999999999</v>
      </c>
      <c r="Q9" s="66">
        <f t="shared" ref="Q9:Q50" si="18">RANK(P9,P$8:P$50,0)</f>
        <v>14</v>
      </c>
      <c r="R9" s="65">
        <f>VLOOKUP($A9,'Return Data'!$B$7:$R$2700,12,0)</f>
        <v>4.5998000000000001</v>
      </c>
      <c r="S9" s="66">
        <f t="shared" ref="S9:S50" si="19">RANK(R9,R$8:R$50,0)</f>
        <v>13</v>
      </c>
      <c r="T9" s="65">
        <f>VLOOKUP($A9,'Return Data'!$B$7:$R$2700,13,0)</f>
        <v>4.8177000000000003</v>
      </c>
      <c r="U9" s="66">
        <f t="shared" ref="U9:U50" si="20">RANK(T9,T$8:T$50,0)</f>
        <v>13</v>
      </c>
      <c r="V9" s="65">
        <f>VLOOKUP($A9,'Return Data'!$B$7:$R$2700,17,0)</f>
        <v>6.0052000000000003</v>
      </c>
      <c r="W9" s="66">
        <f t="shared" ref="W9:W49" si="21">RANK(V9,V$8:V$50,0)</f>
        <v>13</v>
      </c>
      <c r="X9" s="65">
        <f>VLOOKUP($A9,'Return Data'!$B$7:$R$2700,14,0)</f>
        <v>6.4215999999999998</v>
      </c>
      <c r="Y9" s="66">
        <f t="shared" ref="Y9:Y49" si="22">RANK(X9,X$8:X$50,0)</f>
        <v>11</v>
      </c>
      <c r="Z9" s="65">
        <f>VLOOKUP($A9,'Return Data'!$B$7:$R$2700,16,0)</f>
        <v>7.5957999999999997</v>
      </c>
      <c r="AA9" s="67">
        <f t="shared" ref="AA9:AA50" si="23">RANK(Z9,Z$8:Z$50,0)</f>
        <v>9</v>
      </c>
    </row>
    <row r="10" spans="1:27" x14ac:dyDescent="0.3">
      <c r="A10" s="63" t="s">
        <v>120</v>
      </c>
      <c r="B10" s="64">
        <f>VLOOKUP($A10,'Return Data'!$B$7:$R$2700,3,0)</f>
        <v>44118</v>
      </c>
      <c r="C10" s="65">
        <f>VLOOKUP($A10,'Return Data'!$B$7:$R$2700,4,0)</f>
        <v>2334.6529999999998</v>
      </c>
      <c r="D10" s="65">
        <f>VLOOKUP($A10,'Return Data'!$B$7:$R$2700,5,0)</f>
        <v>3.6133999999999999</v>
      </c>
      <c r="E10" s="66">
        <f t="shared" si="12"/>
        <v>29</v>
      </c>
      <c r="F10" s="65">
        <f>VLOOKUP($A10,'Return Data'!$B$7:$R$2700,6,0)</f>
        <v>3.3835999999999999</v>
      </c>
      <c r="G10" s="66">
        <f t="shared" si="13"/>
        <v>34</v>
      </c>
      <c r="H10" s="65">
        <f>VLOOKUP($A10,'Return Data'!$B$7:$R$2700,7,0)</f>
        <v>3.3694999999999999</v>
      </c>
      <c r="I10" s="66">
        <f t="shared" si="14"/>
        <v>28</v>
      </c>
      <c r="J10" s="65">
        <f>VLOOKUP($A10,'Return Data'!$B$7:$R$2700,8,0)</f>
        <v>3.4182999999999999</v>
      </c>
      <c r="K10" s="66">
        <f t="shared" si="15"/>
        <v>19</v>
      </c>
      <c r="L10" s="65">
        <f>VLOOKUP($A10,'Return Data'!$B$7:$R$2700,9,0)</f>
        <v>3.5226000000000002</v>
      </c>
      <c r="M10" s="66">
        <f t="shared" si="16"/>
        <v>10</v>
      </c>
      <c r="N10" s="65">
        <f>VLOOKUP($A10,'Return Data'!$B$7:$R$2700,10,0)</f>
        <v>3.3149999999999999</v>
      </c>
      <c r="O10" s="66">
        <f t="shared" si="17"/>
        <v>15</v>
      </c>
      <c r="P10" s="65">
        <f>VLOOKUP($A10,'Return Data'!$B$7:$R$2700,11,0)</f>
        <v>3.5661999999999998</v>
      </c>
      <c r="Q10" s="66">
        <f t="shared" si="18"/>
        <v>28</v>
      </c>
      <c r="R10" s="65">
        <f>VLOOKUP($A10,'Return Data'!$B$7:$R$2700,12,0)</f>
        <v>4.4542999999999999</v>
      </c>
      <c r="S10" s="66">
        <f t="shared" si="19"/>
        <v>21</v>
      </c>
      <c r="T10" s="65">
        <f>VLOOKUP($A10,'Return Data'!$B$7:$R$2700,13,0)</f>
        <v>4.7225000000000001</v>
      </c>
      <c r="U10" s="66">
        <f t="shared" si="20"/>
        <v>18</v>
      </c>
      <c r="V10" s="65">
        <f>VLOOKUP($A10,'Return Data'!$B$7:$R$2700,17,0)</f>
        <v>5.9653</v>
      </c>
      <c r="W10" s="66">
        <f t="shared" si="21"/>
        <v>15</v>
      </c>
      <c r="X10" s="65">
        <f>VLOOKUP($A10,'Return Data'!$B$7:$R$2700,14,0)</f>
        <v>6.4146999999999998</v>
      </c>
      <c r="Y10" s="66">
        <f t="shared" si="22"/>
        <v>13</v>
      </c>
      <c r="Z10" s="65">
        <f>VLOOKUP($A10,'Return Data'!$B$7:$R$2700,16,0)</f>
        <v>7.6329000000000002</v>
      </c>
      <c r="AA10" s="67">
        <f t="shared" si="23"/>
        <v>4</v>
      </c>
    </row>
    <row r="11" spans="1:27" x14ac:dyDescent="0.3">
      <c r="A11" s="63" t="s">
        <v>121</v>
      </c>
      <c r="B11" s="64">
        <f>VLOOKUP($A11,'Return Data'!$B$7:$R$2700,3,0)</f>
        <v>44118</v>
      </c>
      <c r="C11" s="65">
        <f>VLOOKUP($A11,'Return Data'!$B$7:$R$2700,4,0)</f>
        <v>3119.7170000000001</v>
      </c>
      <c r="D11" s="65">
        <f>VLOOKUP($A11,'Return Data'!$B$7:$R$2700,5,0)</f>
        <v>3.5173000000000001</v>
      </c>
      <c r="E11" s="66">
        <f t="shared" si="12"/>
        <v>33</v>
      </c>
      <c r="F11" s="65">
        <f>VLOOKUP($A11,'Return Data'!$B$7:$R$2700,6,0)</f>
        <v>3.4933999999999998</v>
      </c>
      <c r="G11" s="66">
        <f t="shared" si="13"/>
        <v>26</v>
      </c>
      <c r="H11" s="65">
        <f>VLOOKUP($A11,'Return Data'!$B$7:$R$2700,7,0)</f>
        <v>3.4502000000000002</v>
      </c>
      <c r="I11" s="66">
        <f t="shared" si="14"/>
        <v>22</v>
      </c>
      <c r="J11" s="65">
        <f>VLOOKUP($A11,'Return Data'!$B$7:$R$2700,8,0)</f>
        <v>3.3620000000000001</v>
      </c>
      <c r="K11" s="66">
        <f t="shared" si="15"/>
        <v>26</v>
      </c>
      <c r="L11" s="65">
        <f>VLOOKUP($A11,'Return Data'!$B$7:$R$2700,9,0)</f>
        <v>3.5430999999999999</v>
      </c>
      <c r="M11" s="66">
        <f t="shared" si="16"/>
        <v>8</v>
      </c>
      <c r="N11" s="65">
        <f>VLOOKUP($A11,'Return Data'!$B$7:$R$2700,10,0)</f>
        <v>3.3426</v>
      </c>
      <c r="O11" s="66">
        <f t="shared" si="17"/>
        <v>11</v>
      </c>
      <c r="P11" s="65">
        <f>VLOOKUP($A11,'Return Data'!$B$7:$R$2700,11,0)</f>
        <v>3.6602000000000001</v>
      </c>
      <c r="Q11" s="66">
        <f t="shared" si="18"/>
        <v>27</v>
      </c>
      <c r="R11" s="65">
        <f>VLOOKUP($A11,'Return Data'!$B$7:$R$2700,12,0)</f>
        <v>4.4523999999999999</v>
      </c>
      <c r="S11" s="66">
        <f t="shared" si="19"/>
        <v>22</v>
      </c>
      <c r="T11" s="65">
        <f>VLOOKUP($A11,'Return Data'!$B$7:$R$2700,13,0)</f>
        <v>4.7385000000000002</v>
      </c>
      <c r="U11" s="66">
        <f t="shared" si="20"/>
        <v>14</v>
      </c>
      <c r="V11" s="65">
        <f>VLOOKUP($A11,'Return Data'!$B$7:$R$2700,17,0)</f>
        <v>6.0053999999999998</v>
      </c>
      <c r="W11" s="66">
        <f t="shared" si="21"/>
        <v>12</v>
      </c>
      <c r="X11" s="65">
        <f>VLOOKUP($A11,'Return Data'!$B$7:$R$2700,14,0)</f>
        <v>6.4233000000000002</v>
      </c>
      <c r="Y11" s="66">
        <f t="shared" si="22"/>
        <v>10</v>
      </c>
      <c r="Z11" s="65">
        <f>VLOOKUP($A11,'Return Data'!$B$7:$R$2700,16,0)</f>
        <v>7.5660999999999996</v>
      </c>
      <c r="AA11" s="67">
        <f t="shared" si="23"/>
        <v>16</v>
      </c>
    </row>
    <row r="12" spans="1:27" x14ac:dyDescent="0.3">
      <c r="A12" s="63" t="s">
        <v>122</v>
      </c>
      <c r="B12" s="64">
        <f>VLOOKUP($A12,'Return Data'!$B$7:$R$2700,3,0)</f>
        <v>44118</v>
      </c>
      <c r="C12" s="65">
        <f>VLOOKUP($A12,'Return Data'!$B$7:$R$2700,4,0)</f>
        <v>2333.2024000000001</v>
      </c>
      <c r="D12" s="65">
        <f>VLOOKUP($A12,'Return Data'!$B$7:$R$2700,5,0)</f>
        <v>4.6029999999999998</v>
      </c>
      <c r="E12" s="66">
        <f t="shared" si="12"/>
        <v>1</v>
      </c>
      <c r="F12" s="65">
        <f>VLOOKUP($A12,'Return Data'!$B$7:$R$2700,6,0)</f>
        <v>3.8856000000000002</v>
      </c>
      <c r="G12" s="66">
        <f t="shared" si="13"/>
        <v>7</v>
      </c>
      <c r="H12" s="65">
        <f>VLOOKUP($A12,'Return Data'!$B$7:$R$2700,7,0)</f>
        <v>3.5325000000000002</v>
      </c>
      <c r="I12" s="66">
        <f t="shared" si="14"/>
        <v>9</v>
      </c>
      <c r="J12" s="65">
        <f>VLOOKUP($A12,'Return Data'!$B$7:$R$2700,8,0)</f>
        <v>3.3769999999999998</v>
      </c>
      <c r="K12" s="66">
        <f t="shared" si="15"/>
        <v>24</v>
      </c>
      <c r="L12" s="65">
        <f>VLOOKUP($A12,'Return Data'!$B$7:$R$2700,9,0)</f>
        <v>3.4127999999999998</v>
      </c>
      <c r="M12" s="66">
        <f t="shared" si="16"/>
        <v>25</v>
      </c>
      <c r="N12" s="65">
        <f>VLOOKUP($A12,'Return Data'!$B$7:$R$2700,10,0)</f>
        <v>3.2025999999999999</v>
      </c>
      <c r="O12" s="66">
        <f t="shared" si="17"/>
        <v>28</v>
      </c>
      <c r="P12" s="65">
        <f>VLOOKUP($A12,'Return Data'!$B$7:$R$2700,11,0)</f>
        <v>3.8654000000000002</v>
      </c>
      <c r="Q12" s="66">
        <f t="shared" si="18"/>
        <v>17</v>
      </c>
      <c r="R12" s="65">
        <f>VLOOKUP($A12,'Return Data'!$B$7:$R$2700,12,0)</f>
        <v>4.4219999999999997</v>
      </c>
      <c r="S12" s="66">
        <f t="shared" si="19"/>
        <v>23</v>
      </c>
      <c r="T12" s="65">
        <f>VLOOKUP($A12,'Return Data'!$B$7:$R$2700,13,0)</f>
        <v>4.6234000000000002</v>
      </c>
      <c r="U12" s="66">
        <f t="shared" si="20"/>
        <v>24</v>
      </c>
      <c r="V12" s="65">
        <f>VLOOKUP($A12,'Return Data'!$B$7:$R$2700,17,0)</f>
        <v>5.8342999999999998</v>
      </c>
      <c r="W12" s="66">
        <f t="shared" si="21"/>
        <v>26</v>
      </c>
      <c r="X12" s="65">
        <f>VLOOKUP($A12,'Return Data'!$B$7:$R$2700,14,0)</f>
        <v>6.319</v>
      </c>
      <c r="Y12" s="66">
        <f t="shared" si="22"/>
        <v>21</v>
      </c>
      <c r="Z12" s="65">
        <f>VLOOKUP($A12,'Return Data'!$B$7:$R$2700,16,0)</f>
        <v>7.5622999999999996</v>
      </c>
      <c r="AA12" s="67">
        <f t="shared" si="23"/>
        <v>17</v>
      </c>
    </row>
    <row r="13" spans="1:27" x14ac:dyDescent="0.3">
      <c r="A13" s="63" t="s">
        <v>123</v>
      </c>
      <c r="B13" s="64">
        <f>VLOOKUP($A13,'Return Data'!$B$7:$R$2700,3,0)</f>
        <v>44118</v>
      </c>
      <c r="C13" s="65">
        <f>VLOOKUP($A13,'Return Data'!$B$7:$R$2700,4,0)</f>
        <v>2432.3253</v>
      </c>
      <c r="D13" s="65">
        <f>VLOOKUP($A13,'Return Data'!$B$7:$R$2700,5,0)</f>
        <v>3.3092000000000001</v>
      </c>
      <c r="E13" s="66">
        <f t="shared" si="12"/>
        <v>40</v>
      </c>
      <c r="F13" s="65">
        <f>VLOOKUP($A13,'Return Data'!$B$7:$R$2700,6,0)</f>
        <v>3.2376999999999998</v>
      </c>
      <c r="G13" s="66">
        <f t="shared" si="13"/>
        <v>38</v>
      </c>
      <c r="H13" s="65">
        <f>VLOOKUP($A13,'Return Data'!$B$7:$R$2700,7,0)</f>
        <v>3.2685</v>
      </c>
      <c r="I13" s="66">
        <f t="shared" si="14"/>
        <v>36</v>
      </c>
      <c r="J13" s="65">
        <f>VLOOKUP($A13,'Return Data'!$B$7:$R$2700,8,0)</f>
        <v>3.1459000000000001</v>
      </c>
      <c r="K13" s="66">
        <f t="shared" si="15"/>
        <v>36</v>
      </c>
      <c r="L13" s="65">
        <f>VLOOKUP($A13,'Return Data'!$B$7:$R$2700,9,0)</f>
        <v>3.3054999999999999</v>
      </c>
      <c r="M13" s="66">
        <f t="shared" si="16"/>
        <v>30</v>
      </c>
      <c r="N13" s="65">
        <f>VLOOKUP($A13,'Return Data'!$B$7:$R$2700,10,0)</f>
        <v>3.1562999999999999</v>
      </c>
      <c r="O13" s="66">
        <f t="shared" si="17"/>
        <v>30</v>
      </c>
      <c r="P13" s="65">
        <f>VLOOKUP($A13,'Return Data'!$B$7:$R$2700,11,0)</f>
        <v>3.2446999999999999</v>
      </c>
      <c r="Q13" s="66">
        <f t="shared" si="18"/>
        <v>36</v>
      </c>
      <c r="R13" s="65">
        <f>VLOOKUP($A13,'Return Data'!$B$7:$R$2700,12,0)</f>
        <v>3.7890000000000001</v>
      </c>
      <c r="S13" s="66">
        <f t="shared" si="19"/>
        <v>33</v>
      </c>
      <c r="T13" s="65">
        <f>VLOOKUP($A13,'Return Data'!$B$7:$R$2700,13,0)</f>
        <v>4.1421999999999999</v>
      </c>
      <c r="U13" s="66">
        <f t="shared" si="20"/>
        <v>32</v>
      </c>
      <c r="V13" s="65">
        <f>VLOOKUP($A13,'Return Data'!$B$7:$R$2700,17,0)</f>
        <v>5.5118</v>
      </c>
      <c r="W13" s="66">
        <f t="shared" si="21"/>
        <v>31</v>
      </c>
      <c r="X13" s="65">
        <f>VLOOKUP($A13,'Return Data'!$B$7:$R$2700,14,0)</f>
        <v>6.0627000000000004</v>
      </c>
      <c r="Y13" s="66">
        <f t="shared" si="22"/>
        <v>30</v>
      </c>
      <c r="Z13" s="65">
        <f>VLOOKUP($A13,'Return Data'!$B$7:$R$2700,16,0)</f>
        <v>7.3777999999999997</v>
      </c>
      <c r="AA13" s="67">
        <f t="shared" si="23"/>
        <v>28</v>
      </c>
    </row>
    <row r="14" spans="1:27" x14ac:dyDescent="0.3">
      <c r="A14" s="63" t="s">
        <v>124</v>
      </c>
      <c r="B14" s="64">
        <f>VLOOKUP($A14,'Return Data'!$B$7:$R$2700,3,0)</f>
        <v>44118</v>
      </c>
      <c r="C14" s="65">
        <f>VLOOKUP($A14,'Return Data'!$B$7:$R$2700,4,0)</f>
        <v>2898.9893999999999</v>
      </c>
      <c r="D14" s="65">
        <f>VLOOKUP($A14,'Return Data'!$B$7:$R$2700,5,0)</f>
        <v>3.9904000000000002</v>
      </c>
      <c r="E14" s="66">
        <f t="shared" si="12"/>
        <v>13</v>
      </c>
      <c r="F14" s="65">
        <f>VLOOKUP($A14,'Return Data'!$B$7:$R$2700,6,0)</f>
        <v>3.6825999999999999</v>
      </c>
      <c r="G14" s="66">
        <f t="shared" si="13"/>
        <v>14</v>
      </c>
      <c r="H14" s="65">
        <f>VLOOKUP($A14,'Return Data'!$B$7:$R$2700,7,0)</f>
        <v>3.4552999999999998</v>
      </c>
      <c r="I14" s="66">
        <f t="shared" si="14"/>
        <v>19</v>
      </c>
      <c r="J14" s="65">
        <f>VLOOKUP($A14,'Return Data'!$B$7:$R$2700,8,0)</f>
        <v>3.3963000000000001</v>
      </c>
      <c r="K14" s="66">
        <f t="shared" si="15"/>
        <v>21</v>
      </c>
      <c r="L14" s="65">
        <f>VLOOKUP($A14,'Return Data'!$B$7:$R$2700,9,0)</f>
        <v>3.4719000000000002</v>
      </c>
      <c r="M14" s="66">
        <f t="shared" si="16"/>
        <v>20</v>
      </c>
      <c r="N14" s="65">
        <f>VLOOKUP($A14,'Return Data'!$B$7:$R$2700,10,0)</f>
        <v>3.2545999999999999</v>
      </c>
      <c r="O14" s="66">
        <f t="shared" si="17"/>
        <v>24</v>
      </c>
      <c r="P14" s="65">
        <f>VLOOKUP($A14,'Return Data'!$B$7:$R$2700,11,0)</f>
        <v>3.7040000000000002</v>
      </c>
      <c r="Q14" s="66">
        <f t="shared" si="18"/>
        <v>24</v>
      </c>
      <c r="R14" s="65">
        <f>VLOOKUP($A14,'Return Data'!$B$7:$R$2700,12,0)</f>
        <v>4.4955999999999996</v>
      </c>
      <c r="S14" s="66">
        <f t="shared" si="19"/>
        <v>17</v>
      </c>
      <c r="T14" s="65">
        <f>VLOOKUP($A14,'Return Data'!$B$7:$R$2700,13,0)</f>
        <v>4.6927000000000003</v>
      </c>
      <c r="U14" s="66">
        <f t="shared" si="20"/>
        <v>21</v>
      </c>
      <c r="V14" s="65">
        <f>VLOOKUP($A14,'Return Data'!$B$7:$R$2700,17,0)</f>
        <v>5.9135</v>
      </c>
      <c r="W14" s="66">
        <f t="shared" si="21"/>
        <v>19</v>
      </c>
      <c r="X14" s="65">
        <f>VLOOKUP($A14,'Return Data'!$B$7:$R$2700,14,0)</f>
        <v>6.3586</v>
      </c>
      <c r="Y14" s="66">
        <f t="shared" si="22"/>
        <v>19</v>
      </c>
      <c r="Z14" s="65">
        <f>VLOOKUP($A14,'Return Data'!$B$7:$R$2700,16,0)</f>
        <v>7.5542999999999996</v>
      </c>
      <c r="AA14" s="67">
        <f t="shared" si="23"/>
        <v>19</v>
      </c>
    </row>
    <row r="15" spans="1:27" x14ac:dyDescent="0.3">
      <c r="A15" s="63" t="s">
        <v>125</v>
      </c>
      <c r="B15" s="64">
        <f>VLOOKUP($A15,'Return Data'!$B$7:$R$2700,3,0)</f>
        <v>44118</v>
      </c>
      <c r="C15" s="65">
        <f>VLOOKUP($A15,'Return Data'!$B$7:$R$2700,4,0)</f>
        <v>2613.7674999999999</v>
      </c>
      <c r="D15" s="65">
        <f>VLOOKUP($A15,'Return Data'!$B$7:$R$2700,5,0)</f>
        <v>3.6701999999999999</v>
      </c>
      <c r="E15" s="66">
        <f t="shared" si="12"/>
        <v>27</v>
      </c>
      <c r="F15" s="65">
        <f>VLOOKUP($A15,'Return Data'!$B$7:$R$2700,6,0)</f>
        <v>3.4758</v>
      </c>
      <c r="G15" s="66">
        <f t="shared" si="13"/>
        <v>27</v>
      </c>
      <c r="H15" s="65">
        <f>VLOOKUP($A15,'Return Data'!$B$7:$R$2700,7,0)</f>
        <v>3.4542999999999999</v>
      </c>
      <c r="I15" s="66">
        <f t="shared" si="14"/>
        <v>20</v>
      </c>
      <c r="J15" s="65">
        <f>VLOOKUP($A15,'Return Data'!$B$7:$R$2700,8,0)</f>
        <v>3.5674000000000001</v>
      </c>
      <c r="K15" s="66">
        <f t="shared" si="15"/>
        <v>4</v>
      </c>
      <c r="L15" s="65">
        <f>VLOOKUP($A15,'Return Data'!$B$7:$R$2700,9,0)</f>
        <v>3.6617999999999999</v>
      </c>
      <c r="M15" s="66">
        <f t="shared" si="16"/>
        <v>2</v>
      </c>
      <c r="N15" s="65">
        <f>VLOOKUP($A15,'Return Data'!$B$7:$R$2700,10,0)</f>
        <v>3.3525</v>
      </c>
      <c r="O15" s="66">
        <f t="shared" si="17"/>
        <v>9</v>
      </c>
      <c r="P15" s="65">
        <f>VLOOKUP($A15,'Return Data'!$B$7:$R$2700,11,0)</f>
        <v>3.9481000000000002</v>
      </c>
      <c r="Q15" s="66">
        <f t="shared" si="18"/>
        <v>10</v>
      </c>
      <c r="R15" s="65">
        <f>VLOOKUP($A15,'Return Data'!$B$7:$R$2700,12,0)</f>
        <v>4.6314000000000002</v>
      </c>
      <c r="S15" s="66">
        <f t="shared" si="19"/>
        <v>11</v>
      </c>
      <c r="T15" s="65">
        <f>VLOOKUP($A15,'Return Data'!$B$7:$R$2700,13,0)</f>
        <v>4.8733000000000004</v>
      </c>
      <c r="U15" s="66">
        <f t="shared" si="20"/>
        <v>7</v>
      </c>
      <c r="V15" s="65">
        <f>VLOOKUP($A15,'Return Data'!$B$7:$R$2700,17,0)</f>
        <v>6.0719000000000003</v>
      </c>
      <c r="W15" s="66">
        <f t="shared" si="21"/>
        <v>7</v>
      </c>
      <c r="X15" s="65">
        <f>VLOOKUP($A15,'Return Data'!$B$7:$R$2700,14,0)</f>
        <v>6.4734999999999996</v>
      </c>
      <c r="Y15" s="66">
        <f t="shared" si="22"/>
        <v>5</v>
      </c>
      <c r="Z15" s="65">
        <f>VLOOKUP($A15,'Return Data'!$B$7:$R$2700,16,0)</f>
        <v>7.4884000000000004</v>
      </c>
      <c r="AA15" s="67">
        <f t="shared" si="23"/>
        <v>26</v>
      </c>
    </row>
    <row r="16" spans="1:27" x14ac:dyDescent="0.3">
      <c r="A16" s="63" t="s">
        <v>126</v>
      </c>
      <c r="B16" s="64">
        <f>VLOOKUP($A16,'Return Data'!$B$7:$R$2700,3,0)</f>
        <v>44118</v>
      </c>
      <c r="C16" s="65">
        <f>VLOOKUP($A16,'Return Data'!$B$7:$R$2700,4,0)</f>
        <v>2218.0209</v>
      </c>
      <c r="D16" s="65">
        <f>VLOOKUP($A16,'Return Data'!$B$7:$R$2700,5,0)</f>
        <v>3.4428999999999998</v>
      </c>
      <c r="E16" s="66">
        <f t="shared" si="12"/>
        <v>38</v>
      </c>
      <c r="F16" s="65">
        <f>VLOOKUP($A16,'Return Data'!$B$7:$R$2700,6,0)</f>
        <v>3.1625999999999999</v>
      </c>
      <c r="G16" s="66">
        <f t="shared" si="13"/>
        <v>40</v>
      </c>
      <c r="H16" s="65">
        <f>VLOOKUP($A16,'Return Data'!$B$7:$R$2700,7,0)</f>
        <v>3.2075999999999998</v>
      </c>
      <c r="I16" s="66">
        <f t="shared" si="14"/>
        <v>39</v>
      </c>
      <c r="J16" s="65">
        <f>VLOOKUP($A16,'Return Data'!$B$7:$R$2700,8,0)</f>
        <v>3.1223999999999998</v>
      </c>
      <c r="K16" s="66">
        <f t="shared" si="15"/>
        <v>39</v>
      </c>
      <c r="L16" s="65">
        <f>VLOOKUP($A16,'Return Data'!$B$7:$R$2700,9,0)</f>
        <v>3.1440000000000001</v>
      </c>
      <c r="M16" s="66">
        <f t="shared" si="16"/>
        <v>39</v>
      </c>
      <c r="N16" s="65">
        <f>VLOOKUP($A16,'Return Data'!$B$7:$R$2700,10,0)</f>
        <v>3.0432000000000001</v>
      </c>
      <c r="O16" s="66">
        <f t="shared" si="17"/>
        <v>37</v>
      </c>
      <c r="P16" s="65">
        <f>VLOOKUP($A16,'Return Data'!$B$7:$R$2700,11,0)</f>
        <v>3.2008000000000001</v>
      </c>
      <c r="Q16" s="66">
        <f t="shared" si="18"/>
        <v>39</v>
      </c>
      <c r="R16" s="65">
        <f>VLOOKUP($A16,'Return Data'!$B$7:$R$2700,12,0)</f>
        <v>3.8671000000000002</v>
      </c>
      <c r="S16" s="66">
        <f t="shared" si="19"/>
        <v>31</v>
      </c>
      <c r="T16" s="65">
        <f>VLOOKUP($A16,'Return Data'!$B$7:$R$2700,13,0)</f>
        <v>4.1223000000000001</v>
      </c>
      <c r="U16" s="66">
        <f t="shared" si="20"/>
        <v>34</v>
      </c>
      <c r="V16" s="65">
        <f>VLOOKUP($A16,'Return Data'!$B$7:$R$2700,17,0)</f>
        <v>5.5395000000000003</v>
      </c>
      <c r="W16" s="66">
        <f t="shared" si="21"/>
        <v>30</v>
      </c>
      <c r="X16" s="65">
        <f>VLOOKUP($A16,'Return Data'!$B$7:$R$2700,14,0)</f>
        <v>6.1144999999999996</v>
      </c>
      <c r="Y16" s="66">
        <f t="shared" si="22"/>
        <v>29</v>
      </c>
      <c r="Z16" s="65">
        <f>VLOOKUP($A16,'Return Data'!$B$7:$R$2700,16,0)</f>
        <v>7.5675999999999997</v>
      </c>
      <c r="AA16" s="67">
        <f t="shared" si="23"/>
        <v>15</v>
      </c>
    </row>
    <row r="17" spans="1:27" x14ac:dyDescent="0.3">
      <c r="A17" s="63" t="s">
        <v>127</v>
      </c>
      <c r="B17" s="64">
        <f>VLOOKUP($A17,'Return Data'!$B$7:$R$2700,3,0)</f>
        <v>44118</v>
      </c>
      <c r="C17" s="65">
        <f>VLOOKUP($A17,'Return Data'!$B$7:$R$2700,4,0)</f>
        <v>3047.6628999999998</v>
      </c>
      <c r="D17" s="65">
        <f>VLOOKUP($A17,'Return Data'!$B$7:$R$2700,5,0)</f>
        <v>3.8292999999999999</v>
      </c>
      <c r="E17" s="66">
        <f t="shared" si="12"/>
        <v>22</v>
      </c>
      <c r="F17" s="65">
        <f>VLOOKUP($A17,'Return Data'!$B$7:$R$2700,6,0)</f>
        <v>3.5836000000000001</v>
      </c>
      <c r="G17" s="66">
        <f t="shared" si="13"/>
        <v>21</v>
      </c>
      <c r="H17" s="65">
        <f>VLOOKUP($A17,'Return Data'!$B$7:$R$2700,7,0)</f>
        <v>3.4222000000000001</v>
      </c>
      <c r="I17" s="66">
        <f t="shared" si="14"/>
        <v>23</v>
      </c>
      <c r="J17" s="65">
        <f>VLOOKUP($A17,'Return Data'!$B$7:$R$2700,8,0)</f>
        <v>3.3793000000000002</v>
      </c>
      <c r="K17" s="66">
        <f t="shared" si="15"/>
        <v>23</v>
      </c>
      <c r="L17" s="65">
        <f>VLOOKUP($A17,'Return Data'!$B$7:$R$2700,9,0)</f>
        <v>3.4735999999999998</v>
      </c>
      <c r="M17" s="66">
        <f t="shared" si="16"/>
        <v>19</v>
      </c>
      <c r="N17" s="65">
        <f>VLOOKUP($A17,'Return Data'!$B$7:$R$2700,10,0)</f>
        <v>3.2761</v>
      </c>
      <c r="O17" s="66">
        <f t="shared" si="17"/>
        <v>21</v>
      </c>
      <c r="P17" s="65">
        <f>VLOOKUP($A17,'Return Data'!$B$7:$R$2700,11,0)</f>
        <v>3.8662000000000001</v>
      </c>
      <c r="Q17" s="66">
        <f t="shared" si="18"/>
        <v>16</v>
      </c>
      <c r="R17" s="65">
        <f>VLOOKUP($A17,'Return Data'!$B$7:$R$2700,12,0)</f>
        <v>4.7012</v>
      </c>
      <c r="S17" s="66">
        <f t="shared" si="19"/>
        <v>4</v>
      </c>
      <c r="T17" s="65">
        <f>VLOOKUP($A17,'Return Data'!$B$7:$R$2700,13,0)</f>
        <v>4.9817</v>
      </c>
      <c r="U17" s="66">
        <f t="shared" si="20"/>
        <v>3</v>
      </c>
      <c r="V17" s="65">
        <f>VLOOKUP($A17,'Return Data'!$B$7:$R$2700,17,0)</f>
        <v>6.1994999999999996</v>
      </c>
      <c r="W17" s="66">
        <f t="shared" si="21"/>
        <v>2</v>
      </c>
      <c r="X17" s="65">
        <f>VLOOKUP($A17,'Return Data'!$B$7:$R$2700,14,0)</f>
        <v>6.5373000000000001</v>
      </c>
      <c r="Y17" s="66">
        <f t="shared" si="22"/>
        <v>2</v>
      </c>
      <c r="Z17" s="65">
        <f>VLOOKUP($A17,'Return Data'!$B$7:$R$2700,16,0)</f>
        <v>7.7023999999999999</v>
      </c>
      <c r="AA17" s="67">
        <f t="shared" si="23"/>
        <v>2</v>
      </c>
    </row>
    <row r="18" spans="1:27" x14ac:dyDescent="0.3">
      <c r="A18" s="63" t="s">
        <v>128</v>
      </c>
      <c r="B18" s="64">
        <f>VLOOKUP($A18,'Return Data'!$B$7:$R$2700,3,0)</f>
        <v>44118</v>
      </c>
      <c r="C18" s="65">
        <f>VLOOKUP($A18,'Return Data'!$B$7:$R$2700,4,0)</f>
        <v>3988.7701999999999</v>
      </c>
      <c r="D18" s="65">
        <f>VLOOKUP($A18,'Return Data'!$B$7:$R$2700,5,0)</f>
        <v>4.1897000000000002</v>
      </c>
      <c r="E18" s="66">
        <f t="shared" si="12"/>
        <v>6</v>
      </c>
      <c r="F18" s="65">
        <f>VLOOKUP($A18,'Return Data'!$B$7:$R$2700,6,0)</f>
        <v>3.9851999999999999</v>
      </c>
      <c r="G18" s="66">
        <f t="shared" si="13"/>
        <v>3</v>
      </c>
      <c r="H18" s="65">
        <f>VLOOKUP($A18,'Return Data'!$B$7:$R$2700,7,0)</f>
        <v>3.5958000000000001</v>
      </c>
      <c r="I18" s="66">
        <f t="shared" si="14"/>
        <v>6</v>
      </c>
      <c r="J18" s="65">
        <f>VLOOKUP($A18,'Return Data'!$B$7:$R$2700,8,0)</f>
        <v>3.4697</v>
      </c>
      <c r="K18" s="66">
        <f t="shared" si="15"/>
        <v>11</v>
      </c>
      <c r="L18" s="65">
        <f>VLOOKUP($A18,'Return Data'!$B$7:$R$2700,9,0)</f>
        <v>3.4222999999999999</v>
      </c>
      <c r="M18" s="66">
        <f t="shared" si="16"/>
        <v>23</v>
      </c>
      <c r="N18" s="65">
        <f>VLOOKUP($A18,'Return Data'!$B$7:$R$2700,10,0)</f>
        <v>3.2587000000000002</v>
      </c>
      <c r="O18" s="66">
        <f t="shared" si="17"/>
        <v>22</v>
      </c>
      <c r="P18" s="65">
        <f>VLOOKUP($A18,'Return Data'!$B$7:$R$2700,11,0)</f>
        <v>3.8048000000000002</v>
      </c>
      <c r="Q18" s="66">
        <f t="shared" si="18"/>
        <v>22</v>
      </c>
      <c r="R18" s="65">
        <f>VLOOKUP($A18,'Return Data'!$B$7:$R$2700,12,0)</f>
        <v>4.4566999999999997</v>
      </c>
      <c r="S18" s="66">
        <f t="shared" si="19"/>
        <v>20</v>
      </c>
      <c r="T18" s="65">
        <f>VLOOKUP($A18,'Return Data'!$B$7:$R$2700,13,0)</f>
        <v>4.6746999999999996</v>
      </c>
      <c r="U18" s="66">
        <f t="shared" si="20"/>
        <v>22</v>
      </c>
      <c r="V18" s="65">
        <f>VLOOKUP($A18,'Return Data'!$B$7:$R$2700,17,0)</f>
        <v>5.9040999999999997</v>
      </c>
      <c r="W18" s="66">
        <f t="shared" si="21"/>
        <v>21</v>
      </c>
      <c r="X18" s="65">
        <f>VLOOKUP($A18,'Return Data'!$B$7:$R$2700,14,0)</f>
        <v>6.2878999999999996</v>
      </c>
      <c r="Y18" s="66">
        <f t="shared" si="22"/>
        <v>25</v>
      </c>
      <c r="Z18" s="65">
        <f>VLOOKUP($A18,'Return Data'!$B$7:$R$2700,16,0)</f>
        <v>7.532</v>
      </c>
      <c r="AA18" s="67">
        <f t="shared" si="23"/>
        <v>23</v>
      </c>
    </row>
    <row r="19" spans="1:27" x14ac:dyDescent="0.3">
      <c r="A19" s="63" t="s">
        <v>129</v>
      </c>
      <c r="B19" s="64">
        <f>VLOOKUP($A19,'Return Data'!$B$7:$R$2700,3,0)</f>
        <v>44118</v>
      </c>
      <c r="C19" s="65">
        <f>VLOOKUP($A19,'Return Data'!$B$7:$R$2700,4,0)</f>
        <v>2019.5710999999999</v>
      </c>
      <c r="D19" s="65">
        <f>VLOOKUP($A19,'Return Data'!$B$7:$R$2700,5,0)</f>
        <v>4.5677000000000003</v>
      </c>
      <c r="E19" s="66">
        <f t="shared" si="12"/>
        <v>2</v>
      </c>
      <c r="F19" s="65">
        <f>VLOOKUP($A19,'Return Data'!$B$7:$R$2700,6,0)</f>
        <v>3.9906999999999999</v>
      </c>
      <c r="G19" s="66">
        <f t="shared" si="13"/>
        <v>2</v>
      </c>
      <c r="H19" s="65">
        <f>VLOOKUP($A19,'Return Data'!$B$7:$R$2700,7,0)</f>
        <v>3.6126999999999998</v>
      </c>
      <c r="I19" s="66">
        <f t="shared" si="14"/>
        <v>4</v>
      </c>
      <c r="J19" s="65">
        <f>VLOOKUP($A19,'Return Data'!$B$7:$R$2700,8,0)</f>
        <v>3.4796999999999998</v>
      </c>
      <c r="K19" s="66">
        <f t="shared" si="15"/>
        <v>8</v>
      </c>
      <c r="L19" s="65">
        <f>VLOOKUP($A19,'Return Data'!$B$7:$R$2700,9,0)</f>
        <v>3.4986000000000002</v>
      </c>
      <c r="M19" s="66">
        <f t="shared" si="16"/>
        <v>17</v>
      </c>
      <c r="N19" s="65">
        <f>VLOOKUP($A19,'Return Data'!$B$7:$R$2700,10,0)</f>
        <v>3.2930000000000001</v>
      </c>
      <c r="O19" s="66">
        <f t="shared" si="17"/>
        <v>19</v>
      </c>
      <c r="P19" s="65">
        <f>VLOOKUP($A19,'Return Data'!$B$7:$R$2700,11,0)</f>
        <v>3.8315000000000001</v>
      </c>
      <c r="Q19" s="66">
        <f t="shared" si="18"/>
        <v>19</v>
      </c>
      <c r="R19" s="65">
        <f>VLOOKUP($A19,'Return Data'!$B$7:$R$2700,12,0)</f>
        <v>4.3076999999999996</v>
      </c>
      <c r="S19" s="66">
        <f t="shared" si="19"/>
        <v>26</v>
      </c>
      <c r="T19" s="65">
        <f>VLOOKUP($A19,'Return Data'!$B$7:$R$2700,13,0)</f>
        <v>4.6211000000000002</v>
      </c>
      <c r="U19" s="66">
        <f t="shared" si="20"/>
        <v>25</v>
      </c>
      <c r="V19" s="65">
        <f>VLOOKUP($A19,'Return Data'!$B$7:$R$2700,17,0)</f>
        <v>5.915</v>
      </c>
      <c r="W19" s="66">
        <f t="shared" si="21"/>
        <v>18</v>
      </c>
      <c r="X19" s="65">
        <f>VLOOKUP($A19,'Return Data'!$B$7:$R$2700,14,0)</f>
        <v>6.3597000000000001</v>
      </c>
      <c r="Y19" s="66">
        <f t="shared" si="22"/>
        <v>18</v>
      </c>
      <c r="Z19" s="65">
        <f>VLOOKUP($A19,'Return Data'!$B$7:$R$2700,16,0)</f>
        <v>7.5491000000000001</v>
      </c>
      <c r="AA19" s="67">
        <f t="shared" si="23"/>
        <v>22</v>
      </c>
    </row>
    <row r="20" spans="1:27" x14ac:dyDescent="0.3">
      <c r="A20" s="63" t="s">
        <v>130</v>
      </c>
      <c r="B20" s="64">
        <f>VLOOKUP($A20,'Return Data'!$B$7:$R$2700,3,0)</f>
        <v>44118</v>
      </c>
      <c r="C20" s="65">
        <f>VLOOKUP($A20,'Return Data'!$B$7:$R$2700,4,0)</f>
        <v>300.31880000000001</v>
      </c>
      <c r="D20" s="65">
        <f>VLOOKUP($A20,'Return Data'!$B$7:$R$2700,5,0)</f>
        <v>4.0476000000000001</v>
      </c>
      <c r="E20" s="66">
        <f t="shared" si="12"/>
        <v>9</v>
      </c>
      <c r="F20" s="65">
        <f>VLOOKUP($A20,'Return Data'!$B$7:$R$2700,6,0)</f>
        <v>3.9756</v>
      </c>
      <c r="G20" s="66">
        <f t="shared" si="13"/>
        <v>4</v>
      </c>
      <c r="H20" s="65">
        <f>VLOOKUP($A20,'Return Data'!$B$7:$R$2700,7,0)</f>
        <v>3.6103999999999998</v>
      </c>
      <c r="I20" s="66">
        <f t="shared" si="14"/>
        <v>5</v>
      </c>
      <c r="J20" s="65">
        <f>VLOOKUP($A20,'Return Data'!$B$7:$R$2700,8,0)</f>
        <v>3.4796999999999998</v>
      </c>
      <c r="K20" s="66">
        <f t="shared" si="15"/>
        <v>8</v>
      </c>
      <c r="L20" s="65">
        <f>VLOOKUP($A20,'Return Data'!$B$7:$R$2700,9,0)</f>
        <v>3.5063</v>
      </c>
      <c r="M20" s="66">
        <f t="shared" si="16"/>
        <v>14</v>
      </c>
      <c r="N20" s="65">
        <f>VLOOKUP($A20,'Return Data'!$B$7:$R$2700,10,0)</f>
        <v>3.3548</v>
      </c>
      <c r="O20" s="66">
        <f t="shared" si="17"/>
        <v>8</v>
      </c>
      <c r="P20" s="65">
        <f>VLOOKUP($A20,'Return Data'!$B$7:$R$2700,11,0)</f>
        <v>4.0372000000000003</v>
      </c>
      <c r="Q20" s="66">
        <f t="shared" si="18"/>
        <v>7</v>
      </c>
      <c r="R20" s="65">
        <f>VLOOKUP($A20,'Return Data'!$B$7:$R$2700,12,0)</f>
        <v>4.6634000000000002</v>
      </c>
      <c r="S20" s="66">
        <f t="shared" si="19"/>
        <v>8</v>
      </c>
      <c r="T20" s="65">
        <f>VLOOKUP($A20,'Return Data'!$B$7:$R$2700,13,0)</f>
        <v>4.8513000000000002</v>
      </c>
      <c r="U20" s="66">
        <f t="shared" si="20"/>
        <v>11</v>
      </c>
      <c r="V20" s="65">
        <f>VLOOKUP($A20,'Return Data'!$B$7:$R$2700,17,0)</f>
        <v>6.0175000000000001</v>
      </c>
      <c r="W20" s="66">
        <f t="shared" si="21"/>
        <v>10</v>
      </c>
      <c r="X20" s="65">
        <f>VLOOKUP($A20,'Return Data'!$B$7:$R$2700,14,0)</f>
        <v>6.4061000000000003</v>
      </c>
      <c r="Y20" s="66">
        <f t="shared" si="22"/>
        <v>14</v>
      </c>
      <c r="Z20" s="65">
        <f>VLOOKUP($A20,'Return Data'!$B$7:$R$2700,16,0)</f>
        <v>7.5873999999999997</v>
      </c>
      <c r="AA20" s="67">
        <f t="shared" si="23"/>
        <v>12</v>
      </c>
    </row>
    <row r="21" spans="1:27" x14ac:dyDescent="0.3">
      <c r="A21" s="63" t="s">
        <v>131</v>
      </c>
      <c r="B21" s="64">
        <f>VLOOKUP($A21,'Return Data'!$B$7:$R$2700,3,0)</f>
        <v>44118</v>
      </c>
      <c r="C21" s="65">
        <f>VLOOKUP($A21,'Return Data'!$B$7:$R$2700,4,0)</f>
        <v>2180.0823999999998</v>
      </c>
      <c r="D21" s="65">
        <f>VLOOKUP($A21,'Return Data'!$B$7:$R$2700,5,0)</f>
        <v>3.7189000000000001</v>
      </c>
      <c r="E21" s="66">
        <f t="shared" si="12"/>
        <v>25</v>
      </c>
      <c r="F21" s="65">
        <f>VLOOKUP($A21,'Return Data'!$B$7:$R$2700,6,0)</f>
        <v>3.8134999999999999</v>
      </c>
      <c r="G21" s="66">
        <f t="shared" si="13"/>
        <v>9</v>
      </c>
      <c r="H21" s="65">
        <f>VLOOKUP($A21,'Return Data'!$B$7:$R$2700,7,0)</f>
        <v>3.5596999999999999</v>
      </c>
      <c r="I21" s="66">
        <f t="shared" si="14"/>
        <v>8</v>
      </c>
      <c r="J21" s="65">
        <f>VLOOKUP($A21,'Return Data'!$B$7:$R$2700,8,0)</f>
        <v>3.5520999999999998</v>
      </c>
      <c r="K21" s="66">
        <f t="shared" si="15"/>
        <v>5</v>
      </c>
      <c r="L21" s="65">
        <f>VLOOKUP($A21,'Return Data'!$B$7:$R$2700,9,0)</f>
        <v>3.6341000000000001</v>
      </c>
      <c r="M21" s="66">
        <f t="shared" si="16"/>
        <v>3</v>
      </c>
      <c r="N21" s="65">
        <f>VLOOKUP($A21,'Return Data'!$B$7:$R$2700,10,0)</f>
        <v>3.5977999999999999</v>
      </c>
      <c r="O21" s="66">
        <f t="shared" si="17"/>
        <v>2</v>
      </c>
      <c r="P21" s="65">
        <f>VLOOKUP($A21,'Return Data'!$B$7:$R$2700,11,0)</f>
        <v>4.1913999999999998</v>
      </c>
      <c r="Q21" s="66">
        <f t="shared" si="18"/>
        <v>2</v>
      </c>
      <c r="R21" s="65">
        <f>VLOOKUP($A21,'Return Data'!$B$7:$R$2700,12,0)</f>
        <v>4.8536999999999999</v>
      </c>
      <c r="S21" s="66">
        <f t="shared" si="19"/>
        <v>2</v>
      </c>
      <c r="T21" s="65">
        <f>VLOOKUP($A21,'Return Data'!$B$7:$R$2700,13,0)</f>
        <v>5.0323000000000002</v>
      </c>
      <c r="U21" s="66">
        <f t="shared" si="20"/>
        <v>2</v>
      </c>
      <c r="V21" s="65">
        <f>VLOOKUP($A21,'Return Data'!$B$7:$R$2700,17,0)</f>
        <v>6.1395</v>
      </c>
      <c r="W21" s="66">
        <f t="shared" si="21"/>
        <v>3</v>
      </c>
      <c r="X21" s="65">
        <f>VLOOKUP($A21,'Return Data'!$B$7:$R$2700,14,0)</f>
        <v>6.5167999999999999</v>
      </c>
      <c r="Y21" s="66">
        <f t="shared" si="22"/>
        <v>3</v>
      </c>
      <c r="Z21" s="65">
        <f>VLOOKUP($A21,'Return Data'!$B$7:$R$2700,16,0)</f>
        <v>7.5918999999999999</v>
      </c>
      <c r="AA21" s="67">
        <f t="shared" si="23"/>
        <v>11</v>
      </c>
    </row>
    <row r="22" spans="1:27" x14ac:dyDescent="0.3">
      <c r="A22" s="63" t="s">
        <v>132</v>
      </c>
      <c r="B22" s="64">
        <f>VLOOKUP($A22,'Return Data'!$B$7:$R$2700,3,0)</f>
        <v>44118</v>
      </c>
      <c r="C22" s="65">
        <f>VLOOKUP($A22,'Return Data'!$B$7:$R$2700,4,0)</f>
        <v>2451.0342999999998</v>
      </c>
      <c r="D22" s="65">
        <f>VLOOKUP($A22,'Return Data'!$B$7:$R$2700,5,0)</f>
        <v>4.2028999999999996</v>
      </c>
      <c r="E22" s="66">
        <f t="shared" si="12"/>
        <v>5</v>
      </c>
      <c r="F22" s="65">
        <f>VLOOKUP($A22,'Return Data'!$B$7:$R$2700,6,0)</f>
        <v>3.7374999999999998</v>
      </c>
      <c r="G22" s="66">
        <f t="shared" si="13"/>
        <v>11</v>
      </c>
      <c r="H22" s="65">
        <f>VLOOKUP($A22,'Return Data'!$B$7:$R$2700,7,0)</f>
        <v>3.4780000000000002</v>
      </c>
      <c r="I22" s="66">
        <f t="shared" si="14"/>
        <v>12</v>
      </c>
      <c r="J22" s="65">
        <f>VLOOKUP($A22,'Return Data'!$B$7:$R$2700,8,0)</f>
        <v>3.3694999999999999</v>
      </c>
      <c r="K22" s="66">
        <f t="shared" si="15"/>
        <v>25</v>
      </c>
      <c r="L22" s="65">
        <f>VLOOKUP($A22,'Return Data'!$B$7:$R$2700,9,0)</f>
        <v>3.4165000000000001</v>
      </c>
      <c r="M22" s="66">
        <f t="shared" si="16"/>
        <v>24</v>
      </c>
      <c r="N22" s="65">
        <f>VLOOKUP($A22,'Return Data'!$B$7:$R$2700,10,0)</f>
        <v>3.1913</v>
      </c>
      <c r="O22" s="66">
        <f t="shared" si="17"/>
        <v>29</v>
      </c>
      <c r="P22" s="65">
        <f>VLOOKUP($A22,'Return Data'!$B$7:$R$2700,11,0)</f>
        <v>3.6949000000000001</v>
      </c>
      <c r="Q22" s="66">
        <f t="shared" si="18"/>
        <v>25</v>
      </c>
      <c r="R22" s="65">
        <f>VLOOKUP($A22,'Return Data'!$B$7:$R$2700,12,0)</f>
        <v>4.3064999999999998</v>
      </c>
      <c r="S22" s="66">
        <f t="shared" si="19"/>
        <v>27</v>
      </c>
      <c r="T22" s="65">
        <f>VLOOKUP($A22,'Return Data'!$B$7:$R$2700,13,0)</f>
        <v>4.5197000000000003</v>
      </c>
      <c r="U22" s="66">
        <f t="shared" si="20"/>
        <v>27</v>
      </c>
      <c r="V22" s="65">
        <f>VLOOKUP($A22,'Return Data'!$B$7:$R$2700,17,0)</f>
        <v>5.7039999999999997</v>
      </c>
      <c r="W22" s="66">
        <f t="shared" si="21"/>
        <v>29</v>
      </c>
      <c r="X22" s="65">
        <f>VLOOKUP($A22,'Return Data'!$B$7:$R$2700,14,0)</f>
        <v>6.2030000000000003</v>
      </c>
      <c r="Y22" s="66">
        <f t="shared" si="22"/>
        <v>28</v>
      </c>
      <c r="Z22" s="65">
        <f>VLOOKUP($A22,'Return Data'!$B$7:$R$2700,16,0)</f>
        <v>7.4866000000000001</v>
      </c>
      <c r="AA22" s="67">
        <f t="shared" si="23"/>
        <v>27</v>
      </c>
    </row>
    <row r="23" spans="1:27" x14ac:dyDescent="0.3">
      <c r="A23" s="63" t="s">
        <v>133</v>
      </c>
      <c r="B23" s="64">
        <f>VLOOKUP($A23,'Return Data'!$B$7:$R$2700,3,0)</f>
        <v>44118</v>
      </c>
      <c r="C23" s="65">
        <f>VLOOKUP($A23,'Return Data'!$B$7:$R$2700,4,0)</f>
        <v>1570.0854999999999</v>
      </c>
      <c r="D23" s="65">
        <f>VLOOKUP($A23,'Return Data'!$B$7:$R$2700,5,0)</f>
        <v>2.8852000000000002</v>
      </c>
      <c r="E23" s="66">
        <f t="shared" si="12"/>
        <v>42</v>
      </c>
      <c r="F23" s="65">
        <f>VLOOKUP($A23,'Return Data'!$B$7:$R$2700,6,0)</f>
        <v>2.9321999999999999</v>
      </c>
      <c r="G23" s="66">
        <f t="shared" si="13"/>
        <v>42</v>
      </c>
      <c r="H23" s="65">
        <f>VLOOKUP($A23,'Return Data'!$B$7:$R$2700,7,0)</f>
        <v>2.9807000000000001</v>
      </c>
      <c r="I23" s="66">
        <f t="shared" si="14"/>
        <v>42</v>
      </c>
      <c r="J23" s="65">
        <f>VLOOKUP($A23,'Return Data'!$B$7:$R$2700,8,0)</f>
        <v>2.9525999999999999</v>
      </c>
      <c r="K23" s="66">
        <f t="shared" si="15"/>
        <v>41</v>
      </c>
      <c r="L23" s="65">
        <f>VLOOKUP($A23,'Return Data'!$B$7:$R$2700,9,0)</f>
        <v>2.9927000000000001</v>
      </c>
      <c r="M23" s="66">
        <f t="shared" si="16"/>
        <v>42</v>
      </c>
      <c r="N23" s="65">
        <f>VLOOKUP($A23,'Return Data'!$B$7:$R$2700,10,0)</f>
        <v>2.9411</v>
      </c>
      <c r="O23" s="66">
        <f t="shared" si="17"/>
        <v>41</v>
      </c>
      <c r="P23" s="65">
        <f>VLOOKUP($A23,'Return Data'!$B$7:$R$2700,11,0)</f>
        <v>3.1631999999999998</v>
      </c>
      <c r="Q23" s="66">
        <f t="shared" si="18"/>
        <v>40</v>
      </c>
      <c r="R23" s="65">
        <f>VLOOKUP($A23,'Return Data'!$B$7:$R$2700,12,0)</f>
        <v>3.6263000000000001</v>
      </c>
      <c r="S23" s="66">
        <f t="shared" si="19"/>
        <v>36</v>
      </c>
      <c r="T23" s="65">
        <f>VLOOKUP($A23,'Return Data'!$B$7:$R$2700,13,0)</f>
        <v>3.9251999999999998</v>
      </c>
      <c r="U23" s="66">
        <f t="shared" si="20"/>
        <v>36</v>
      </c>
      <c r="V23" s="65">
        <f>VLOOKUP($A23,'Return Data'!$B$7:$R$2700,17,0)</f>
        <v>5.1417999999999999</v>
      </c>
      <c r="W23" s="66">
        <f t="shared" si="21"/>
        <v>35</v>
      </c>
      <c r="X23" s="65">
        <f>VLOOKUP($A23,'Return Data'!$B$7:$R$2700,14,0)</f>
        <v>5.6825000000000001</v>
      </c>
      <c r="Y23" s="66">
        <f t="shared" si="22"/>
        <v>31</v>
      </c>
      <c r="Z23" s="65">
        <f>VLOOKUP($A23,'Return Data'!$B$7:$R$2700,16,0)</f>
        <v>6.7294999999999998</v>
      </c>
      <c r="AA23" s="67">
        <f t="shared" si="23"/>
        <v>32</v>
      </c>
    </row>
    <row r="24" spans="1:27" x14ac:dyDescent="0.3">
      <c r="A24" s="63" t="s">
        <v>134</v>
      </c>
      <c r="B24" s="64">
        <f>VLOOKUP($A24,'Return Data'!$B$7:$R$2700,3,0)</f>
        <v>44118</v>
      </c>
      <c r="C24" s="65">
        <f>VLOOKUP($A24,'Return Data'!$B$7:$R$2700,4,0)</f>
        <v>1975.7384</v>
      </c>
      <c r="D24" s="65">
        <f>VLOOKUP($A24,'Return Data'!$B$7:$R$2700,5,0)</f>
        <v>3.5123000000000002</v>
      </c>
      <c r="E24" s="66">
        <f t="shared" si="12"/>
        <v>34</v>
      </c>
      <c r="F24" s="65">
        <f>VLOOKUP($A24,'Return Data'!$B$7:$R$2700,6,0)</f>
        <v>3.3742999999999999</v>
      </c>
      <c r="G24" s="66">
        <f t="shared" si="13"/>
        <v>35</v>
      </c>
      <c r="H24" s="65">
        <f>VLOOKUP($A24,'Return Data'!$B$7:$R$2700,7,0)</f>
        <v>3.3157999999999999</v>
      </c>
      <c r="I24" s="66">
        <f t="shared" si="14"/>
        <v>33</v>
      </c>
      <c r="J24" s="65">
        <f>VLOOKUP($A24,'Return Data'!$B$7:$R$2700,8,0)</f>
        <v>3.1926999999999999</v>
      </c>
      <c r="K24" s="66">
        <f t="shared" si="15"/>
        <v>32</v>
      </c>
      <c r="L24" s="65">
        <f>VLOOKUP($A24,'Return Data'!$B$7:$R$2700,9,0)</f>
        <v>3.3027000000000002</v>
      </c>
      <c r="M24" s="66">
        <f t="shared" si="16"/>
        <v>32</v>
      </c>
      <c r="N24" s="65">
        <f>VLOOKUP($A24,'Return Data'!$B$7:$R$2700,10,0)</f>
        <v>3.1076999999999999</v>
      </c>
      <c r="O24" s="66">
        <f t="shared" si="17"/>
        <v>32</v>
      </c>
      <c r="P24" s="65">
        <f>VLOOKUP($A24,'Return Data'!$B$7:$R$2700,11,0)</f>
        <v>3.3866000000000001</v>
      </c>
      <c r="Q24" s="66">
        <f t="shared" si="18"/>
        <v>32</v>
      </c>
      <c r="R24" s="65">
        <f>VLOOKUP($A24,'Return Data'!$B$7:$R$2700,12,0)</f>
        <v>4.1387999999999998</v>
      </c>
      <c r="S24" s="66">
        <f t="shared" si="19"/>
        <v>29</v>
      </c>
      <c r="T24" s="65">
        <f>VLOOKUP($A24,'Return Data'!$B$7:$R$2700,13,0)</f>
        <v>4.4680999999999997</v>
      </c>
      <c r="U24" s="66">
        <f t="shared" si="20"/>
        <v>29</v>
      </c>
      <c r="V24" s="65">
        <f>VLOOKUP($A24,'Return Data'!$B$7:$R$2700,17,0)</f>
        <v>5.7925000000000004</v>
      </c>
      <c r="W24" s="66">
        <f t="shared" si="21"/>
        <v>28</v>
      </c>
      <c r="X24" s="65">
        <f>VLOOKUP($A24,'Return Data'!$B$7:$R$2700,14,0)</f>
        <v>6.2633000000000001</v>
      </c>
      <c r="Y24" s="66">
        <f t="shared" si="22"/>
        <v>27</v>
      </c>
      <c r="Z24" s="65">
        <f>VLOOKUP($A24,'Return Data'!$B$7:$R$2700,16,0)</f>
        <v>7.5922000000000001</v>
      </c>
      <c r="AA24" s="67">
        <f t="shared" si="23"/>
        <v>10</v>
      </c>
    </row>
    <row r="25" spans="1:27" x14ac:dyDescent="0.3">
      <c r="A25" s="63" t="s">
        <v>135</v>
      </c>
      <c r="B25" s="64">
        <f>VLOOKUP($A25,'Return Data'!$B$7:$R$2700,3,0)</f>
        <v>44118</v>
      </c>
      <c r="C25" s="65">
        <f>VLOOKUP($A25,'Return Data'!$B$7:$R$2700,4,0)</f>
        <v>1971.7293</v>
      </c>
      <c r="D25" s="65">
        <f>VLOOKUP($A25,'Return Data'!$B$7:$R$2700,5,0)</f>
        <v>4.1749000000000001</v>
      </c>
      <c r="E25" s="66">
        <f t="shared" si="12"/>
        <v>7</v>
      </c>
      <c r="F25" s="65">
        <f>VLOOKUP($A25,'Return Data'!$B$7:$R$2700,6,0)</f>
        <v>3.7126999999999999</v>
      </c>
      <c r="G25" s="66">
        <f t="shared" si="13"/>
        <v>12</v>
      </c>
      <c r="H25" s="65">
        <f>VLOOKUP($A25,'Return Data'!$B$7:$R$2700,7,0)</f>
        <v>3.3824000000000001</v>
      </c>
      <c r="I25" s="66">
        <f t="shared" si="14"/>
        <v>25</v>
      </c>
      <c r="J25" s="65">
        <f>VLOOKUP($A25,'Return Data'!$B$7:$R$2700,8,0)</f>
        <v>2.8862999999999999</v>
      </c>
      <c r="K25" s="66">
        <f t="shared" si="15"/>
        <v>42</v>
      </c>
      <c r="L25" s="65">
        <f>VLOOKUP($A25,'Return Data'!$B$7:$R$2700,9,0)</f>
        <v>3.0232000000000001</v>
      </c>
      <c r="M25" s="66">
        <f t="shared" si="16"/>
        <v>41</v>
      </c>
      <c r="N25" s="65">
        <f>VLOOKUP($A25,'Return Data'!$B$7:$R$2700,10,0)</f>
        <v>2.742</v>
      </c>
      <c r="O25" s="66">
        <f t="shared" si="17"/>
        <v>42</v>
      </c>
      <c r="P25" s="65">
        <f>VLOOKUP($A25,'Return Data'!$B$7:$R$2700,11,0)</f>
        <v>3.0501999999999998</v>
      </c>
      <c r="Q25" s="66">
        <f t="shared" ref="Q25:Q28" si="24">RANK(P25,P$8:P$50,0)</f>
        <v>41</v>
      </c>
      <c r="R25" s="65"/>
      <c r="S25" s="66"/>
      <c r="T25" s="65"/>
      <c r="U25" s="66"/>
      <c r="V25" s="65"/>
      <c r="W25" s="66"/>
      <c r="X25" s="65"/>
      <c r="Y25" s="66"/>
      <c r="Z25" s="65">
        <f>VLOOKUP($A25,'Return Data'!$B$7:$R$2700,16,0)</f>
        <v>3.8157999999999999</v>
      </c>
      <c r="AA25" s="67">
        <f t="shared" si="23"/>
        <v>43</v>
      </c>
    </row>
    <row r="26" spans="1:27" x14ac:dyDescent="0.3">
      <c r="A26" s="63" t="s">
        <v>136</v>
      </c>
      <c r="B26" s="64">
        <f>VLOOKUP($A26,'Return Data'!$B$7:$R$2700,3,0)</f>
        <v>44118</v>
      </c>
      <c r="C26" s="65">
        <f>VLOOKUP($A26,'Return Data'!$B$7:$R$2700,4,0)</f>
        <v>1976.2248</v>
      </c>
      <c r="D26" s="65">
        <f>VLOOKUP($A26,'Return Data'!$B$7:$R$2700,5,0)</f>
        <v>3.6055999999999999</v>
      </c>
      <c r="E26" s="66">
        <f t="shared" si="12"/>
        <v>30</v>
      </c>
      <c r="F26" s="65">
        <f>VLOOKUP($A26,'Return Data'!$B$7:$R$2700,6,0)</f>
        <v>3.44</v>
      </c>
      <c r="G26" s="66">
        <f t="shared" si="13"/>
        <v>30</v>
      </c>
      <c r="H26" s="65">
        <f>VLOOKUP($A26,'Return Data'!$B$7:$R$2700,7,0)</f>
        <v>3.3224</v>
      </c>
      <c r="I26" s="66">
        <f t="shared" si="14"/>
        <v>30</v>
      </c>
      <c r="J26" s="65">
        <f>VLOOKUP($A26,'Return Data'!$B$7:$R$2700,8,0)</f>
        <v>3.2178</v>
      </c>
      <c r="K26" s="66">
        <f t="shared" si="15"/>
        <v>30</v>
      </c>
      <c r="L26" s="65">
        <f>VLOOKUP($A26,'Return Data'!$B$7:$R$2700,9,0)</f>
        <v>3.2734999999999999</v>
      </c>
      <c r="M26" s="66">
        <f t="shared" si="16"/>
        <v>35</v>
      </c>
      <c r="N26" s="65">
        <f>VLOOKUP($A26,'Return Data'!$B$7:$R$2700,10,0)</f>
        <v>3.0535999999999999</v>
      </c>
      <c r="O26" s="66">
        <f t="shared" si="17"/>
        <v>36</v>
      </c>
      <c r="P26" s="65">
        <f>VLOOKUP($A26,'Return Data'!$B$7:$R$2700,11,0)</f>
        <v>3.3873000000000002</v>
      </c>
      <c r="Q26" s="66">
        <f t="shared" si="24"/>
        <v>30</v>
      </c>
      <c r="R26" s="65"/>
      <c r="S26" s="66"/>
      <c r="T26" s="65"/>
      <c r="U26" s="66"/>
      <c r="V26" s="65"/>
      <c r="W26" s="66"/>
      <c r="X26" s="65"/>
      <c r="Y26" s="66"/>
      <c r="Z26" s="65">
        <f>VLOOKUP($A26,'Return Data'!$B$7:$R$2700,16,0)</f>
        <v>4.1119000000000003</v>
      </c>
      <c r="AA26" s="67">
        <f t="shared" si="23"/>
        <v>40</v>
      </c>
    </row>
    <row r="27" spans="1:27" x14ac:dyDescent="0.3">
      <c r="A27" s="63" t="s">
        <v>137</v>
      </c>
      <c r="B27" s="64">
        <f>VLOOKUP($A27,'Return Data'!$B$7:$R$2700,3,0)</f>
        <v>44118</v>
      </c>
      <c r="C27" s="65">
        <f>VLOOKUP($A27,'Return Data'!$B$7:$R$2700,4,0)</f>
        <v>1976.1068</v>
      </c>
      <c r="D27" s="65">
        <f>VLOOKUP($A27,'Return Data'!$B$7:$R$2700,5,0)</f>
        <v>3.5947</v>
      </c>
      <c r="E27" s="66">
        <f t="shared" si="12"/>
        <v>31</v>
      </c>
      <c r="F27" s="65">
        <f>VLOOKUP($A27,'Return Data'!$B$7:$R$2700,6,0)</f>
        <v>3.4007999999999998</v>
      </c>
      <c r="G27" s="66">
        <f t="shared" si="13"/>
        <v>33</v>
      </c>
      <c r="H27" s="65">
        <f>VLOOKUP($A27,'Return Data'!$B$7:$R$2700,7,0)</f>
        <v>3.3287</v>
      </c>
      <c r="I27" s="66">
        <f t="shared" si="14"/>
        <v>29</v>
      </c>
      <c r="J27" s="65">
        <f>VLOOKUP($A27,'Return Data'!$B$7:$R$2700,8,0)</f>
        <v>3.1955</v>
      </c>
      <c r="K27" s="66">
        <f t="shared" si="15"/>
        <v>31</v>
      </c>
      <c r="L27" s="65">
        <f>VLOOKUP($A27,'Return Data'!$B$7:$R$2700,9,0)</f>
        <v>3.3039000000000001</v>
      </c>
      <c r="M27" s="66">
        <f t="shared" si="16"/>
        <v>31</v>
      </c>
      <c r="N27" s="65">
        <f>VLOOKUP($A27,'Return Data'!$B$7:$R$2700,10,0)</f>
        <v>3.1086</v>
      </c>
      <c r="O27" s="66">
        <f t="shared" si="17"/>
        <v>31</v>
      </c>
      <c r="P27" s="65">
        <f>VLOOKUP($A27,'Return Data'!$B$7:$R$2700,11,0)</f>
        <v>3.3872</v>
      </c>
      <c r="Q27" s="66">
        <f t="shared" si="24"/>
        <v>31</v>
      </c>
      <c r="R27" s="65"/>
      <c r="S27" s="66"/>
      <c r="T27" s="65"/>
      <c r="U27" s="66"/>
      <c r="V27" s="65"/>
      <c r="W27" s="66"/>
      <c r="X27" s="65"/>
      <c r="Y27" s="66"/>
      <c r="Z27" s="65">
        <f>VLOOKUP($A27,'Return Data'!$B$7:$R$2700,16,0)</f>
        <v>4.1060999999999996</v>
      </c>
      <c r="AA27" s="67">
        <f t="shared" si="23"/>
        <v>41</v>
      </c>
    </row>
    <row r="28" spans="1:27" x14ac:dyDescent="0.3">
      <c r="A28" s="63" t="s">
        <v>138</v>
      </c>
      <c r="B28" s="64">
        <f>VLOOKUP($A28,'Return Data'!$B$7:$R$2700,3,0)</f>
        <v>44118</v>
      </c>
      <c r="C28" s="65">
        <f>VLOOKUP($A28,'Return Data'!$B$7:$R$2700,4,0)</f>
        <v>1975.9484</v>
      </c>
      <c r="D28" s="65">
        <f>VLOOKUP($A28,'Return Data'!$B$7:$R$2700,5,0)</f>
        <v>3.6873999999999998</v>
      </c>
      <c r="E28" s="66">
        <f t="shared" si="12"/>
        <v>26</v>
      </c>
      <c r="F28" s="65">
        <f>VLOOKUP($A28,'Return Data'!$B$7:$R$2700,6,0)</f>
        <v>3.4331</v>
      </c>
      <c r="G28" s="66">
        <f t="shared" si="13"/>
        <v>31</v>
      </c>
      <c r="H28" s="65">
        <f>VLOOKUP($A28,'Return Data'!$B$7:$R$2700,7,0)</f>
        <v>3.2951000000000001</v>
      </c>
      <c r="I28" s="66">
        <f t="shared" si="14"/>
        <v>35</v>
      </c>
      <c r="J28" s="65">
        <f>VLOOKUP($A28,'Return Data'!$B$7:$R$2700,8,0)</f>
        <v>3.1762000000000001</v>
      </c>
      <c r="K28" s="66">
        <f t="shared" si="15"/>
        <v>34</v>
      </c>
      <c r="L28" s="65">
        <f>VLOOKUP($A28,'Return Data'!$B$7:$R$2700,9,0)</f>
        <v>3.2513000000000001</v>
      </c>
      <c r="M28" s="66">
        <f t="shared" si="16"/>
        <v>36</v>
      </c>
      <c r="N28" s="65">
        <f>VLOOKUP($A28,'Return Data'!$B$7:$R$2700,10,0)</f>
        <v>3.0568</v>
      </c>
      <c r="O28" s="66">
        <f t="shared" si="17"/>
        <v>35</v>
      </c>
      <c r="P28" s="65">
        <f>VLOOKUP($A28,'Return Data'!$B$7:$R$2700,11,0)</f>
        <v>3.355</v>
      </c>
      <c r="Q28" s="66">
        <f t="shared" si="24"/>
        <v>33</v>
      </c>
      <c r="R28" s="65"/>
      <c r="S28" s="66"/>
      <c r="T28" s="65"/>
      <c r="U28" s="66"/>
      <c r="V28" s="65"/>
      <c r="W28" s="66"/>
      <c r="X28" s="65"/>
      <c r="Y28" s="66"/>
      <c r="Z28" s="65">
        <f>VLOOKUP($A28,'Return Data'!$B$7:$R$2700,16,0)</f>
        <v>4.0902000000000003</v>
      </c>
      <c r="AA28" s="67">
        <f t="shared" si="23"/>
        <v>42</v>
      </c>
    </row>
    <row r="29" spans="1:27" x14ac:dyDescent="0.3">
      <c r="A29" s="63" t="s">
        <v>139</v>
      </c>
      <c r="B29" s="64">
        <f>VLOOKUP($A29,'Return Data'!$B$7:$R$2700,3,0)</f>
        <v>44118</v>
      </c>
      <c r="C29" s="65">
        <f>VLOOKUP($A29,'Return Data'!$B$7:$R$2700,4,0)</f>
        <v>2785.5967000000001</v>
      </c>
      <c r="D29" s="65">
        <f>VLOOKUP($A29,'Return Data'!$B$7:$R$2700,5,0)</f>
        <v>3.8671000000000002</v>
      </c>
      <c r="E29" s="66">
        <f t="shared" si="12"/>
        <v>15</v>
      </c>
      <c r="F29" s="65">
        <f>VLOOKUP($A29,'Return Data'!$B$7:$R$2700,6,0)</f>
        <v>3.6638999999999999</v>
      </c>
      <c r="G29" s="66">
        <f t="shared" si="13"/>
        <v>16</v>
      </c>
      <c r="H29" s="65">
        <f>VLOOKUP($A29,'Return Data'!$B$7:$R$2700,7,0)</f>
        <v>3.4636</v>
      </c>
      <c r="I29" s="66">
        <f t="shared" si="14"/>
        <v>14</v>
      </c>
      <c r="J29" s="65">
        <f>VLOOKUP($A29,'Return Data'!$B$7:$R$2700,8,0)</f>
        <v>3.3967000000000001</v>
      </c>
      <c r="K29" s="66">
        <f t="shared" si="15"/>
        <v>20</v>
      </c>
      <c r="L29" s="65">
        <f>VLOOKUP($A29,'Return Data'!$B$7:$R$2700,9,0)</f>
        <v>3.4478</v>
      </c>
      <c r="M29" s="66">
        <f t="shared" si="16"/>
        <v>22</v>
      </c>
      <c r="N29" s="65">
        <f>VLOOKUP($A29,'Return Data'!$B$7:$R$2700,10,0)</f>
        <v>3.2450000000000001</v>
      </c>
      <c r="O29" s="66">
        <f t="shared" si="17"/>
        <v>25</v>
      </c>
      <c r="P29" s="65">
        <f>VLOOKUP($A29,'Return Data'!$B$7:$R$2700,11,0)</f>
        <v>3.8056000000000001</v>
      </c>
      <c r="Q29" s="66">
        <f t="shared" si="18"/>
        <v>21</v>
      </c>
      <c r="R29" s="65">
        <f>VLOOKUP($A29,'Return Data'!$B$7:$R$2700,12,0)</f>
        <v>4.3663999999999996</v>
      </c>
      <c r="S29" s="66">
        <f t="shared" si="19"/>
        <v>25</v>
      </c>
      <c r="T29" s="65">
        <f>VLOOKUP($A29,'Return Data'!$B$7:$R$2700,13,0)</f>
        <v>4.6010999999999997</v>
      </c>
      <c r="U29" s="66">
        <f t="shared" si="20"/>
        <v>26</v>
      </c>
      <c r="V29" s="65">
        <f>VLOOKUP($A29,'Return Data'!$B$7:$R$2700,17,0)</f>
        <v>5.8318000000000003</v>
      </c>
      <c r="W29" s="66">
        <f t="shared" si="21"/>
        <v>27</v>
      </c>
      <c r="X29" s="65">
        <f>VLOOKUP($A29,'Return Data'!$B$7:$R$2700,14,0)</f>
        <v>6.2957000000000001</v>
      </c>
      <c r="Y29" s="66">
        <f t="shared" si="22"/>
        <v>24</v>
      </c>
      <c r="Z29" s="65">
        <f>VLOOKUP($A29,'Return Data'!$B$7:$R$2700,16,0)</f>
        <v>7.5564999999999998</v>
      </c>
      <c r="AA29" s="67">
        <f t="shared" si="23"/>
        <v>18</v>
      </c>
    </row>
    <row r="30" spans="1:27" x14ac:dyDescent="0.3">
      <c r="A30" s="63" t="s">
        <v>140</v>
      </c>
      <c r="B30" s="64">
        <f>VLOOKUP($A30,'Return Data'!$B$7:$R$2700,3,0)</f>
        <v>44118</v>
      </c>
      <c r="C30" s="65">
        <f>VLOOKUP($A30,'Return Data'!$B$7:$R$2700,4,0)</f>
        <v>1065.6183000000001</v>
      </c>
      <c r="D30" s="65">
        <f>VLOOKUP($A30,'Return Data'!$B$7:$R$2700,5,0)</f>
        <v>3.2610999999999999</v>
      </c>
      <c r="E30" s="66">
        <f t="shared" si="12"/>
        <v>41</v>
      </c>
      <c r="F30" s="65">
        <f>VLOOKUP($A30,'Return Data'!$B$7:$R$2700,6,0)</f>
        <v>3.1703000000000001</v>
      </c>
      <c r="G30" s="66">
        <f t="shared" si="13"/>
        <v>39</v>
      </c>
      <c r="H30" s="65">
        <f>VLOOKUP($A30,'Return Data'!$B$7:$R$2700,7,0)</f>
        <v>3.1286</v>
      </c>
      <c r="I30" s="66">
        <f t="shared" si="14"/>
        <v>41</v>
      </c>
      <c r="J30" s="65">
        <f>VLOOKUP($A30,'Return Data'!$B$7:$R$2700,8,0)</f>
        <v>3.1267999999999998</v>
      </c>
      <c r="K30" s="66">
        <f t="shared" si="15"/>
        <v>38</v>
      </c>
      <c r="L30" s="65">
        <f>VLOOKUP($A30,'Return Data'!$B$7:$R$2700,9,0)</f>
        <v>3.1533000000000002</v>
      </c>
      <c r="M30" s="66">
        <f t="shared" si="16"/>
        <v>38</v>
      </c>
      <c r="N30" s="65">
        <f>VLOOKUP($A30,'Return Data'!$B$7:$R$2700,10,0)</f>
        <v>3.0196000000000001</v>
      </c>
      <c r="O30" s="66">
        <f t="shared" si="17"/>
        <v>38</v>
      </c>
      <c r="P30" s="65">
        <f>VLOOKUP($A30,'Return Data'!$B$7:$R$2700,11,0)</f>
        <v>2.9457</v>
      </c>
      <c r="Q30" s="66">
        <f t="shared" si="18"/>
        <v>42</v>
      </c>
      <c r="R30" s="65">
        <f>VLOOKUP($A30,'Return Data'!$B$7:$R$2700,12,0)</f>
        <v>3.3896999999999999</v>
      </c>
      <c r="S30" s="66">
        <f t="shared" si="19"/>
        <v>38</v>
      </c>
      <c r="T30" s="65">
        <f>VLOOKUP($A30,'Return Data'!$B$7:$R$2700,13,0)</f>
        <v>3.7181999999999999</v>
      </c>
      <c r="U30" s="66">
        <f t="shared" si="20"/>
        <v>38</v>
      </c>
      <c r="V30" s="65"/>
      <c r="W30" s="66"/>
      <c r="X30" s="65"/>
      <c r="Y30" s="66"/>
      <c r="Z30" s="65">
        <f>VLOOKUP($A30,'Return Data'!$B$7:$R$2700,16,0)</f>
        <v>4.3916000000000004</v>
      </c>
      <c r="AA30" s="67">
        <f t="shared" si="23"/>
        <v>39</v>
      </c>
    </row>
    <row r="31" spans="1:27" x14ac:dyDescent="0.3">
      <c r="A31" s="63" t="s">
        <v>141</v>
      </c>
      <c r="B31" s="64">
        <f>VLOOKUP($A31,'Return Data'!$B$7:$R$2700,3,0)</f>
        <v>44118</v>
      </c>
      <c r="C31" s="65">
        <f>VLOOKUP($A31,'Return Data'!$B$7:$R$2700,4,0)</f>
        <v>55.4375</v>
      </c>
      <c r="D31" s="65">
        <f>VLOOKUP($A31,'Return Data'!$B$7:$R$2700,5,0)</f>
        <v>3.4897999999999998</v>
      </c>
      <c r="E31" s="66">
        <f t="shared" si="12"/>
        <v>36</v>
      </c>
      <c r="F31" s="65">
        <f>VLOOKUP($A31,'Return Data'!$B$7:$R$2700,6,0)</f>
        <v>3.3588</v>
      </c>
      <c r="G31" s="66">
        <f t="shared" si="13"/>
        <v>36</v>
      </c>
      <c r="H31" s="65">
        <f>VLOOKUP($A31,'Return Data'!$B$7:$R$2700,7,0)</f>
        <v>3.3222999999999998</v>
      </c>
      <c r="I31" s="66">
        <f t="shared" si="14"/>
        <v>31</v>
      </c>
      <c r="J31" s="65">
        <f>VLOOKUP($A31,'Return Data'!$B$7:$R$2700,8,0)</f>
        <v>3.4329000000000001</v>
      </c>
      <c r="K31" s="66">
        <f t="shared" si="15"/>
        <v>17</v>
      </c>
      <c r="L31" s="65">
        <f>VLOOKUP($A31,'Return Data'!$B$7:$R$2700,9,0)</f>
        <v>3.3892000000000002</v>
      </c>
      <c r="M31" s="66">
        <f t="shared" si="16"/>
        <v>28</v>
      </c>
      <c r="N31" s="65">
        <f>VLOOKUP($A31,'Return Data'!$B$7:$R$2700,10,0)</f>
        <v>3.2562000000000002</v>
      </c>
      <c r="O31" s="66">
        <f t="shared" si="17"/>
        <v>23</v>
      </c>
      <c r="P31" s="65">
        <f>VLOOKUP($A31,'Return Data'!$B$7:$R$2700,11,0)</f>
        <v>3.6705999999999999</v>
      </c>
      <c r="Q31" s="66">
        <f t="shared" si="18"/>
        <v>26</v>
      </c>
      <c r="R31" s="65">
        <f>VLOOKUP($A31,'Return Data'!$B$7:$R$2700,12,0)</f>
        <v>4.2553999999999998</v>
      </c>
      <c r="S31" s="66">
        <f t="shared" si="19"/>
        <v>28</v>
      </c>
      <c r="T31" s="65">
        <f>VLOOKUP($A31,'Return Data'!$B$7:$R$2700,13,0)</f>
        <v>4.5137</v>
      </c>
      <c r="U31" s="66">
        <f t="shared" si="20"/>
        <v>28</v>
      </c>
      <c r="V31" s="65">
        <f>VLOOKUP($A31,'Return Data'!$B$7:$R$2700,17,0)</f>
        <v>5.8578000000000001</v>
      </c>
      <c r="W31" s="66">
        <f t="shared" si="21"/>
        <v>24</v>
      </c>
      <c r="X31" s="65">
        <f>VLOOKUP($A31,'Return Data'!$B$7:$R$2700,14,0)</f>
        <v>6.3144999999999998</v>
      </c>
      <c r="Y31" s="66">
        <f t="shared" si="22"/>
        <v>23</v>
      </c>
      <c r="Z31" s="65">
        <f>VLOOKUP($A31,'Return Data'!$B$7:$R$2700,16,0)</f>
        <v>7.6063999999999998</v>
      </c>
      <c r="AA31" s="67">
        <f t="shared" si="23"/>
        <v>7</v>
      </c>
    </row>
    <row r="32" spans="1:27" x14ac:dyDescent="0.3">
      <c r="A32" s="63" t="s">
        <v>142</v>
      </c>
      <c r="B32" s="64">
        <f>VLOOKUP($A32,'Return Data'!$B$7:$R$2700,3,0)</f>
        <v>44118</v>
      </c>
      <c r="C32" s="65">
        <f>VLOOKUP($A32,'Return Data'!$B$7:$R$2700,4,0)</f>
        <v>4099.7700999999997</v>
      </c>
      <c r="D32" s="65">
        <f>VLOOKUP($A32,'Return Data'!$B$7:$R$2700,5,0)</f>
        <v>3.8544999999999998</v>
      </c>
      <c r="E32" s="66">
        <f t="shared" si="12"/>
        <v>16</v>
      </c>
      <c r="F32" s="65">
        <f>VLOOKUP($A32,'Return Data'!$B$7:$R$2700,6,0)</f>
        <v>3.6261000000000001</v>
      </c>
      <c r="G32" s="66">
        <f t="shared" si="13"/>
        <v>18</v>
      </c>
      <c r="H32" s="65">
        <f>VLOOKUP($A32,'Return Data'!$B$7:$R$2700,7,0)</f>
        <v>3.4731000000000001</v>
      </c>
      <c r="I32" s="66">
        <f t="shared" si="14"/>
        <v>13</v>
      </c>
      <c r="J32" s="65">
        <f>VLOOKUP($A32,'Return Data'!$B$7:$R$2700,8,0)</f>
        <v>3.4998</v>
      </c>
      <c r="K32" s="66">
        <f t="shared" si="15"/>
        <v>7</v>
      </c>
      <c r="L32" s="65">
        <f>VLOOKUP($A32,'Return Data'!$B$7:$R$2700,9,0)</f>
        <v>3.5028999999999999</v>
      </c>
      <c r="M32" s="66">
        <f t="shared" si="16"/>
        <v>15</v>
      </c>
      <c r="N32" s="65">
        <f>VLOOKUP($A32,'Return Data'!$B$7:$R$2700,10,0)</f>
        <v>3.2797000000000001</v>
      </c>
      <c r="O32" s="66">
        <f t="shared" si="17"/>
        <v>20</v>
      </c>
      <c r="P32" s="65">
        <f>VLOOKUP($A32,'Return Data'!$B$7:$R$2700,11,0)</f>
        <v>3.8389000000000002</v>
      </c>
      <c r="Q32" s="66">
        <f t="shared" si="18"/>
        <v>18</v>
      </c>
      <c r="R32" s="65">
        <f>VLOOKUP($A32,'Return Data'!$B$7:$R$2700,12,0)</f>
        <v>4.4170999999999996</v>
      </c>
      <c r="S32" s="66">
        <f t="shared" si="19"/>
        <v>24</v>
      </c>
      <c r="T32" s="65">
        <f>VLOOKUP($A32,'Return Data'!$B$7:$R$2700,13,0)</f>
        <v>4.6510999999999996</v>
      </c>
      <c r="U32" s="66">
        <f t="shared" si="20"/>
        <v>23</v>
      </c>
      <c r="V32" s="65">
        <f>VLOOKUP($A32,'Return Data'!$B$7:$R$2700,17,0)</f>
        <v>5.8391000000000002</v>
      </c>
      <c r="W32" s="66">
        <f t="shared" si="21"/>
        <v>25</v>
      </c>
      <c r="X32" s="65">
        <f>VLOOKUP($A32,'Return Data'!$B$7:$R$2700,14,0)</f>
        <v>6.2816000000000001</v>
      </c>
      <c r="Y32" s="66">
        <f t="shared" si="22"/>
        <v>26</v>
      </c>
      <c r="Z32" s="65">
        <f>VLOOKUP($A32,'Return Data'!$B$7:$R$2700,16,0)</f>
        <v>7.5217000000000001</v>
      </c>
      <c r="AA32" s="67">
        <f t="shared" si="23"/>
        <v>24</v>
      </c>
    </row>
    <row r="33" spans="1:27" x14ac:dyDescent="0.3">
      <c r="A33" s="63" t="s">
        <v>143</v>
      </c>
      <c r="B33" s="64">
        <f>VLOOKUP($A33,'Return Data'!$B$7:$R$2700,3,0)</f>
        <v>44118</v>
      </c>
      <c r="C33" s="65">
        <f>VLOOKUP($A33,'Return Data'!$B$7:$R$2700,4,0)</f>
        <v>2778.7876999999999</v>
      </c>
      <c r="D33" s="65">
        <f>VLOOKUP($A33,'Return Data'!$B$7:$R$2700,5,0)</f>
        <v>4.0316000000000001</v>
      </c>
      <c r="E33" s="66">
        <f t="shared" si="12"/>
        <v>10</v>
      </c>
      <c r="F33" s="65">
        <f>VLOOKUP($A33,'Return Data'!$B$7:$R$2700,6,0)</f>
        <v>3.5785999999999998</v>
      </c>
      <c r="G33" s="66">
        <f t="shared" si="13"/>
        <v>22</v>
      </c>
      <c r="H33" s="65">
        <f>VLOOKUP($A33,'Return Data'!$B$7:$R$2700,7,0)</f>
        <v>3.3712</v>
      </c>
      <c r="I33" s="66">
        <f t="shared" si="14"/>
        <v>27</v>
      </c>
      <c r="J33" s="65">
        <f>VLOOKUP($A33,'Return Data'!$B$7:$R$2700,8,0)</f>
        <v>3.2858999999999998</v>
      </c>
      <c r="K33" s="66">
        <f t="shared" si="15"/>
        <v>28</v>
      </c>
      <c r="L33" s="65">
        <f>VLOOKUP($A33,'Return Data'!$B$7:$R$2700,9,0)</f>
        <v>3.4068999999999998</v>
      </c>
      <c r="M33" s="66">
        <f t="shared" si="16"/>
        <v>26</v>
      </c>
      <c r="N33" s="65">
        <f>VLOOKUP($A33,'Return Data'!$B$7:$R$2700,10,0)</f>
        <v>3.2423000000000002</v>
      </c>
      <c r="O33" s="66">
        <f t="shared" si="17"/>
        <v>26</v>
      </c>
      <c r="P33" s="65">
        <f>VLOOKUP($A33,'Return Data'!$B$7:$R$2700,11,0)</f>
        <v>3.7926000000000002</v>
      </c>
      <c r="Q33" s="66">
        <f t="shared" si="18"/>
        <v>23</v>
      </c>
      <c r="R33" s="65">
        <f>VLOOKUP($A33,'Return Data'!$B$7:$R$2700,12,0)</f>
        <v>4.5105000000000004</v>
      </c>
      <c r="S33" s="66">
        <f t="shared" si="19"/>
        <v>16</v>
      </c>
      <c r="T33" s="65">
        <f>VLOOKUP($A33,'Return Data'!$B$7:$R$2700,13,0)</f>
        <v>4.7355</v>
      </c>
      <c r="U33" s="66">
        <f t="shared" si="20"/>
        <v>15</v>
      </c>
      <c r="V33" s="65">
        <f>VLOOKUP($A33,'Return Data'!$B$7:$R$2700,17,0)</f>
        <v>5.9051</v>
      </c>
      <c r="W33" s="66">
        <f t="shared" si="21"/>
        <v>20</v>
      </c>
      <c r="X33" s="65">
        <f>VLOOKUP($A33,'Return Data'!$B$7:$R$2700,14,0)</f>
        <v>6.3468999999999998</v>
      </c>
      <c r="Y33" s="66">
        <f t="shared" si="22"/>
        <v>20</v>
      </c>
      <c r="Z33" s="65">
        <f>VLOOKUP($A33,'Return Data'!$B$7:$R$2700,16,0)</f>
        <v>7.5533999999999999</v>
      </c>
      <c r="AA33" s="67">
        <f t="shared" si="23"/>
        <v>20</v>
      </c>
    </row>
    <row r="34" spans="1:27" x14ac:dyDescent="0.3">
      <c r="A34" s="63" t="s">
        <v>144</v>
      </c>
      <c r="B34" s="64">
        <f>VLOOKUP($A34,'Return Data'!$B$7:$R$2700,3,0)</f>
        <v>44118</v>
      </c>
      <c r="C34" s="65">
        <f>VLOOKUP($A34,'Return Data'!$B$7:$R$2700,4,0)</f>
        <v>3681.9998000000001</v>
      </c>
      <c r="D34" s="65">
        <f>VLOOKUP($A34,'Return Data'!$B$7:$R$2700,5,0)</f>
        <v>3.8388</v>
      </c>
      <c r="E34" s="66">
        <f t="shared" si="12"/>
        <v>20</v>
      </c>
      <c r="F34" s="65">
        <f>VLOOKUP($A34,'Return Data'!$B$7:$R$2700,6,0)</f>
        <v>3.6048</v>
      </c>
      <c r="G34" s="66">
        <f t="shared" si="13"/>
        <v>20</v>
      </c>
      <c r="H34" s="65">
        <f>VLOOKUP($A34,'Return Data'!$B$7:$R$2700,7,0)</f>
        <v>3.46</v>
      </c>
      <c r="I34" s="66">
        <f t="shared" si="14"/>
        <v>16</v>
      </c>
      <c r="J34" s="65">
        <f>VLOOKUP($A34,'Return Data'!$B$7:$R$2700,8,0)</f>
        <v>3.4531999999999998</v>
      </c>
      <c r="K34" s="66">
        <f t="shared" si="15"/>
        <v>14</v>
      </c>
      <c r="L34" s="65">
        <f>VLOOKUP($A34,'Return Data'!$B$7:$R$2700,9,0)</f>
        <v>3.5019</v>
      </c>
      <c r="M34" s="66">
        <f t="shared" si="16"/>
        <v>16</v>
      </c>
      <c r="N34" s="65">
        <f>VLOOKUP($A34,'Return Data'!$B$7:$R$2700,10,0)</f>
        <v>3.3414999999999999</v>
      </c>
      <c r="O34" s="66">
        <f t="shared" si="17"/>
        <v>12</v>
      </c>
      <c r="P34" s="65">
        <f>VLOOKUP($A34,'Return Data'!$B$7:$R$2700,11,0)</f>
        <v>3.9272999999999998</v>
      </c>
      <c r="Q34" s="66">
        <f t="shared" si="18"/>
        <v>11</v>
      </c>
      <c r="R34" s="65">
        <f>VLOOKUP($A34,'Return Data'!$B$7:$R$2700,12,0)</f>
        <v>4.6959</v>
      </c>
      <c r="S34" s="66">
        <f t="shared" si="19"/>
        <v>5</v>
      </c>
      <c r="T34" s="65">
        <f>VLOOKUP($A34,'Return Data'!$B$7:$R$2700,13,0)</f>
        <v>4.8966000000000003</v>
      </c>
      <c r="U34" s="66">
        <f t="shared" si="20"/>
        <v>5</v>
      </c>
      <c r="V34" s="65">
        <f>VLOOKUP($A34,'Return Data'!$B$7:$R$2700,17,0)</f>
        <v>6.0166000000000004</v>
      </c>
      <c r="W34" s="66">
        <f t="shared" si="21"/>
        <v>11</v>
      </c>
      <c r="X34" s="65">
        <f>VLOOKUP($A34,'Return Data'!$B$7:$R$2700,14,0)</f>
        <v>6.4157000000000002</v>
      </c>
      <c r="Y34" s="66">
        <f t="shared" si="22"/>
        <v>12</v>
      </c>
      <c r="Z34" s="65">
        <f>VLOOKUP($A34,'Return Data'!$B$7:$R$2700,16,0)</f>
        <v>7.5724</v>
      </c>
      <c r="AA34" s="67">
        <f t="shared" si="23"/>
        <v>13</v>
      </c>
    </row>
    <row r="35" spans="1:27" x14ac:dyDescent="0.3">
      <c r="A35" s="63" t="s">
        <v>437</v>
      </c>
      <c r="B35" s="64">
        <f>VLOOKUP($A35,'Return Data'!$B$7:$R$2700,3,0)</f>
        <v>44118</v>
      </c>
      <c r="C35" s="65">
        <f>VLOOKUP($A35,'Return Data'!$B$7:$R$2700,4,0)</f>
        <v>1317.3708999999999</v>
      </c>
      <c r="D35" s="65">
        <f>VLOOKUP($A35,'Return Data'!$B$7:$R$2700,5,0)</f>
        <v>4.3060999999999998</v>
      </c>
      <c r="E35" s="66">
        <f t="shared" si="12"/>
        <v>4</v>
      </c>
      <c r="F35" s="65">
        <f>VLOOKUP($A35,'Return Data'!$B$7:$R$2700,6,0)</f>
        <v>3.8616999999999999</v>
      </c>
      <c r="G35" s="66">
        <f t="shared" si="13"/>
        <v>8</v>
      </c>
      <c r="H35" s="65">
        <f>VLOOKUP($A35,'Return Data'!$B$7:$R$2700,7,0)</f>
        <v>3.6970999999999998</v>
      </c>
      <c r="I35" s="66">
        <f t="shared" si="14"/>
        <v>2</v>
      </c>
      <c r="J35" s="65">
        <f>VLOOKUP($A35,'Return Data'!$B$7:$R$2700,8,0)</f>
        <v>3.6389999999999998</v>
      </c>
      <c r="K35" s="66">
        <f t="shared" si="15"/>
        <v>2</v>
      </c>
      <c r="L35" s="65">
        <f>VLOOKUP($A35,'Return Data'!$B$7:$R$2700,9,0)</f>
        <v>3.5684</v>
      </c>
      <c r="M35" s="66">
        <f t="shared" si="16"/>
        <v>7</v>
      </c>
      <c r="N35" s="65">
        <f>VLOOKUP($A35,'Return Data'!$B$7:$R$2700,10,0)</f>
        <v>3.4763999999999999</v>
      </c>
      <c r="O35" s="66">
        <f t="shared" si="17"/>
        <v>3</v>
      </c>
      <c r="P35" s="65">
        <f>VLOOKUP($A35,'Return Data'!$B$7:$R$2700,11,0)</f>
        <v>4.0617999999999999</v>
      </c>
      <c r="Q35" s="66">
        <f t="shared" si="18"/>
        <v>5</v>
      </c>
      <c r="R35" s="65">
        <f>VLOOKUP($A35,'Return Data'!$B$7:$R$2700,12,0)</f>
        <v>4.6365999999999996</v>
      </c>
      <c r="S35" s="66">
        <f t="shared" si="19"/>
        <v>10</v>
      </c>
      <c r="T35" s="65">
        <f>VLOOKUP($A35,'Return Data'!$B$7:$R$2700,13,0)</f>
        <v>4.8940000000000001</v>
      </c>
      <c r="U35" s="66">
        <f t="shared" si="20"/>
        <v>6</v>
      </c>
      <c r="V35" s="65">
        <f>VLOOKUP($A35,'Return Data'!$B$7:$R$2700,17,0)</f>
        <v>6.1028000000000002</v>
      </c>
      <c r="W35" s="66">
        <f t="shared" si="21"/>
        <v>4</v>
      </c>
      <c r="X35" s="65">
        <f>VLOOKUP($A35,'Return Data'!$B$7:$R$2700,14,0)</f>
        <v>6.4889000000000001</v>
      </c>
      <c r="Y35" s="66">
        <f t="shared" si="22"/>
        <v>4</v>
      </c>
      <c r="Z35" s="65">
        <f>VLOOKUP($A35,'Return Data'!$B$7:$R$2700,16,0)</f>
        <v>6.6445999999999996</v>
      </c>
      <c r="AA35" s="67">
        <f t="shared" si="23"/>
        <v>33</v>
      </c>
    </row>
    <row r="36" spans="1:27" x14ac:dyDescent="0.3">
      <c r="A36" s="63" t="s">
        <v>146</v>
      </c>
      <c r="B36" s="64">
        <f>VLOOKUP($A36,'Return Data'!$B$7:$R$2700,3,0)</f>
        <v>44118</v>
      </c>
      <c r="C36" s="65">
        <f>VLOOKUP($A36,'Return Data'!$B$7:$R$2700,4,0)</f>
        <v>2138.9967999999999</v>
      </c>
      <c r="D36" s="65">
        <f>VLOOKUP($A36,'Return Data'!$B$7:$R$2700,5,0)</f>
        <v>3.4950999999999999</v>
      </c>
      <c r="E36" s="66">
        <f t="shared" si="12"/>
        <v>35</v>
      </c>
      <c r="F36" s="65">
        <f>VLOOKUP($A36,'Return Data'!$B$7:$R$2700,6,0)</f>
        <v>3.4125999999999999</v>
      </c>
      <c r="G36" s="66">
        <f t="shared" si="13"/>
        <v>32</v>
      </c>
      <c r="H36" s="65">
        <f>VLOOKUP($A36,'Return Data'!$B$7:$R$2700,7,0)</f>
        <v>3.3975</v>
      </c>
      <c r="I36" s="66">
        <f t="shared" si="14"/>
        <v>24</v>
      </c>
      <c r="J36" s="65">
        <f>VLOOKUP($A36,'Return Data'!$B$7:$R$2700,8,0)</f>
        <v>3.4557000000000002</v>
      </c>
      <c r="K36" s="66">
        <f t="shared" si="15"/>
        <v>13</v>
      </c>
      <c r="L36" s="65">
        <f>VLOOKUP($A36,'Return Data'!$B$7:$R$2700,9,0)</f>
        <v>3.5882999999999998</v>
      </c>
      <c r="M36" s="66">
        <f t="shared" si="16"/>
        <v>5</v>
      </c>
      <c r="N36" s="65">
        <f>VLOOKUP($A36,'Return Data'!$B$7:$R$2700,10,0)</f>
        <v>3.3799000000000001</v>
      </c>
      <c r="O36" s="66">
        <f t="shared" si="17"/>
        <v>5</v>
      </c>
      <c r="P36" s="65">
        <f>VLOOKUP($A36,'Return Data'!$B$7:$R$2700,11,0)</f>
        <v>3.8256999999999999</v>
      </c>
      <c r="Q36" s="66">
        <f t="shared" si="18"/>
        <v>20</v>
      </c>
      <c r="R36" s="65">
        <f>VLOOKUP($A36,'Return Data'!$B$7:$R$2700,12,0)</f>
        <v>4.4947999999999997</v>
      </c>
      <c r="S36" s="66">
        <f t="shared" si="19"/>
        <v>18</v>
      </c>
      <c r="T36" s="65">
        <f>VLOOKUP($A36,'Return Data'!$B$7:$R$2700,13,0)</f>
        <v>4.7271000000000001</v>
      </c>
      <c r="U36" s="66">
        <f t="shared" si="20"/>
        <v>17</v>
      </c>
      <c r="V36" s="65">
        <f>VLOOKUP($A36,'Return Data'!$B$7:$R$2700,17,0)</f>
        <v>5.9264000000000001</v>
      </c>
      <c r="W36" s="66">
        <f t="shared" si="21"/>
        <v>17</v>
      </c>
      <c r="X36" s="65">
        <f>VLOOKUP($A36,'Return Data'!$B$7:$R$2700,14,0)</f>
        <v>6.3613999999999997</v>
      </c>
      <c r="Y36" s="66">
        <f t="shared" si="22"/>
        <v>17</v>
      </c>
      <c r="Z36" s="65">
        <f>VLOOKUP($A36,'Return Data'!$B$7:$R$2700,16,0)</f>
        <v>7.3361000000000001</v>
      </c>
      <c r="AA36" s="67">
        <f t="shared" si="23"/>
        <v>29</v>
      </c>
    </row>
    <row r="37" spans="1:27" x14ac:dyDescent="0.3">
      <c r="A37" s="63" t="s">
        <v>147</v>
      </c>
      <c r="B37" s="64">
        <f>VLOOKUP($A37,'Return Data'!$B$7:$R$2700,3,0)</f>
        <v>44118</v>
      </c>
      <c r="C37" s="65">
        <f>VLOOKUP($A37,'Return Data'!$B$7:$R$2700,4,0)</f>
        <v>10.8901</v>
      </c>
      <c r="D37" s="65">
        <f>VLOOKUP($A37,'Return Data'!$B$7:$R$2700,5,0)</f>
        <v>4.0224000000000002</v>
      </c>
      <c r="E37" s="66">
        <f t="shared" si="12"/>
        <v>12</v>
      </c>
      <c r="F37" s="65">
        <f>VLOOKUP($A37,'Return Data'!$B$7:$R$2700,6,0)</f>
        <v>3.4643999999999999</v>
      </c>
      <c r="G37" s="66">
        <f t="shared" si="13"/>
        <v>28</v>
      </c>
      <c r="H37" s="65">
        <f>VLOOKUP($A37,'Return Data'!$B$7:$R$2700,7,0)</f>
        <v>3.21</v>
      </c>
      <c r="I37" s="66">
        <f t="shared" si="14"/>
        <v>38</v>
      </c>
      <c r="J37" s="65">
        <f>VLOOKUP($A37,'Return Data'!$B$7:$R$2700,8,0)</f>
        <v>3.1160000000000001</v>
      </c>
      <c r="K37" s="66">
        <f t="shared" si="15"/>
        <v>40</v>
      </c>
      <c r="L37" s="65">
        <f>VLOOKUP($A37,'Return Data'!$B$7:$R$2700,9,0)</f>
        <v>3.17</v>
      </c>
      <c r="M37" s="66">
        <f t="shared" si="16"/>
        <v>37</v>
      </c>
      <c r="N37" s="65">
        <f>VLOOKUP($A37,'Return Data'!$B$7:$R$2700,10,0)</f>
        <v>3.0026000000000002</v>
      </c>
      <c r="O37" s="66">
        <f t="shared" si="17"/>
        <v>39</v>
      </c>
      <c r="P37" s="65">
        <f>VLOOKUP($A37,'Return Data'!$B$7:$R$2700,11,0)</f>
        <v>3.2290999999999999</v>
      </c>
      <c r="Q37" s="66">
        <f t="shared" si="18"/>
        <v>37</v>
      </c>
      <c r="R37" s="65">
        <f>VLOOKUP($A37,'Return Data'!$B$7:$R$2700,12,0)</f>
        <v>3.6173000000000002</v>
      </c>
      <c r="S37" s="66">
        <f t="shared" si="19"/>
        <v>37</v>
      </c>
      <c r="T37" s="65">
        <f>VLOOKUP($A37,'Return Data'!$B$7:$R$2700,13,0)</f>
        <v>3.9123999999999999</v>
      </c>
      <c r="U37" s="66">
        <f t="shared" si="20"/>
        <v>37</v>
      </c>
      <c r="V37" s="65"/>
      <c r="W37" s="66"/>
      <c r="X37" s="65"/>
      <c r="Y37" s="66"/>
      <c r="Z37" s="65">
        <f>VLOOKUP($A37,'Return Data'!$B$7:$R$2700,16,0)</f>
        <v>4.7914000000000003</v>
      </c>
      <c r="AA37" s="67">
        <f t="shared" si="23"/>
        <v>38</v>
      </c>
    </row>
    <row r="38" spans="1:27" x14ac:dyDescent="0.3">
      <c r="A38" s="63" t="s">
        <v>148</v>
      </c>
      <c r="B38" s="64">
        <f>VLOOKUP($A38,'Return Data'!$B$7:$R$2700,3,0)</f>
        <v>44118</v>
      </c>
      <c r="C38" s="65">
        <f>VLOOKUP($A38,'Return Data'!$B$7:$R$2700,4,0)</f>
        <v>4959.8562000000002</v>
      </c>
      <c r="D38" s="65">
        <f>VLOOKUP($A38,'Return Data'!$B$7:$R$2700,5,0)</f>
        <v>3.8300999999999998</v>
      </c>
      <c r="E38" s="66">
        <f t="shared" si="12"/>
        <v>21</v>
      </c>
      <c r="F38" s="65">
        <f>VLOOKUP($A38,'Return Data'!$B$7:$R$2700,6,0)</f>
        <v>3.6648999999999998</v>
      </c>
      <c r="G38" s="66">
        <f t="shared" si="13"/>
        <v>15</v>
      </c>
      <c r="H38" s="65">
        <f>VLOOKUP($A38,'Return Data'!$B$7:$R$2700,7,0)</f>
        <v>3.4634999999999998</v>
      </c>
      <c r="I38" s="66">
        <f t="shared" si="14"/>
        <v>15</v>
      </c>
      <c r="J38" s="65">
        <f>VLOOKUP($A38,'Return Data'!$B$7:$R$2700,8,0)</f>
        <v>3.4723000000000002</v>
      </c>
      <c r="K38" s="66">
        <f t="shared" si="15"/>
        <v>10</v>
      </c>
      <c r="L38" s="65">
        <f>VLOOKUP($A38,'Return Data'!$B$7:$R$2700,9,0)</f>
        <v>3.5087000000000002</v>
      </c>
      <c r="M38" s="66">
        <f t="shared" si="16"/>
        <v>12</v>
      </c>
      <c r="N38" s="65">
        <f>VLOOKUP($A38,'Return Data'!$B$7:$R$2700,10,0)</f>
        <v>3.3252000000000002</v>
      </c>
      <c r="O38" s="66">
        <f t="shared" si="17"/>
        <v>14</v>
      </c>
      <c r="P38" s="65">
        <f>VLOOKUP($A38,'Return Data'!$B$7:$R$2700,11,0)</f>
        <v>4.0544000000000002</v>
      </c>
      <c r="Q38" s="66">
        <f t="shared" si="18"/>
        <v>6</v>
      </c>
      <c r="R38" s="65">
        <f>VLOOKUP($A38,'Return Data'!$B$7:$R$2700,12,0)</f>
        <v>4.6387</v>
      </c>
      <c r="S38" s="66">
        <f t="shared" si="19"/>
        <v>9</v>
      </c>
      <c r="T38" s="65">
        <f>VLOOKUP($A38,'Return Data'!$B$7:$R$2700,13,0)</f>
        <v>4.8414000000000001</v>
      </c>
      <c r="U38" s="66">
        <f t="shared" si="20"/>
        <v>12</v>
      </c>
      <c r="V38" s="65">
        <f>VLOOKUP($A38,'Return Data'!$B$7:$R$2700,17,0)</f>
        <v>6.0750999999999999</v>
      </c>
      <c r="W38" s="66">
        <f t="shared" si="21"/>
        <v>6</v>
      </c>
      <c r="X38" s="65">
        <f>VLOOKUP($A38,'Return Data'!$B$7:$R$2700,14,0)</f>
        <v>6.4634</v>
      </c>
      <c r="Y38" s="66">
        <f t="shared" si="22"/>
        <v>7</v>
      </c>
      <c r="Z38" s="65">
        <f>VLOOKUP($A38,'Return Data'!$B$7:$R$2700,16,0)</f>
        <v>7.6257000000000001</v>
      </c>
      <c r="AA38" s="67">
        <f t="shared" si="23"/>
        <v>6</v>
      </c>
    </row>
    <row r="39" spans="1:27" x14ac:dyDescent="0.3">
      <c r="A39" s="63" t="s">
        <v>149</v>
      </c>
      <c r="B39" s="64">
        <f>VLOOKUP($A39,'Return Data'!$B$7:$R$2700,3,0)</f>
        <v>44118</v>
      </c>
      <c r="C39" s="65">
        <f>VLOOKUP($A39,'Return Data'!$B$7:$R$2700,4,0)</f>
        <v>1137.2422999999999</v>
      </c>
      <c r="D39" s="65">
        <f>VLOOKUP($A39,'Return Data'!$B$7:$R$2700,5,0)</f>
        <v>3.9738000000000002</v>
      </c>
      <c r="E39" s="66">
        <f t="shared" si="12"/>
        <v>14</v>
      </c>
      <c r="F39" s="65">
        <f>VLOOKUP($A39,'Return Data'!$B$7:$R$2700,6,0)</f>
        <v>3.5207999999999999</v>
      </c>
      <c r="G39" s="66">
        <f t="shared" si="13"/>
        <v>24</v>
      </c>
      <c r="H39" s="65">
        <f>VLOOKUP($A39,'Return Data'!$B$7:$R$2700,7,0)</f>
        <v>3.3208000000000002</v>
      </c>
      <c r="I39" s="66">
        <f t="shared" si="14"/>
        <v>32</v>
      </c>
      <c r="J39" s="65">
        <f>VLOOKUP($A39,'Return Data'!$B$7:$R$2700,8,0)</f>
        <v>3.2837999999999998</v>
      </c>
      <c r="K39" s="66">
        <f t="shared" si="15"/>
        <v>29</v>
      </c>
      <c r="L39" s="65">
        <f>VLOOKUP($A39,'Return Data'!$B$7:$R$2700,9,0)</f>
        <v>3.3016999999999999</v>
      </c>
      <c r="M39" s="66">
        <f t="shared" si="16"/>
        <v>33</v>
      </c>
      <c r="N39" s="65">
        <f>VLOOKUP($A39,'Return Data'!$B$7:$R$2700,10,0)</f>
        <v>3.1031</v>
      </c>
      <c r="O39" s="66">
        <f t="shared" si="17"/>
        <v>33</v>
      </c>
      <c r="P39" s="65">
        <f>VLOOKUP($A39,'Return Data'!$B$7:$R$2700,11,0)</f>
        <v>3.3201999999999998</v>
      </c>
      <c r="Q39" s="66">
        <f t="shared" si="18"/>
        <v>34</v>
      </c>
      <c r="R39" s="65">
        <f>VLOOKUP($A39,'Return Data'!$B$7:$R$2700,12,0)</f>
        <v>3.8628</v>
      </c>
      <c r="S39" s="66">
        <f t="shared" si="19"/>
        <v>32</v>
      </c>
      <c r="T39" s="65">
        <f>VLOOKUP($A39,'Return Data'!$B$7:$R$2700,13,0)</f>
        <v>4.1414</v>
      </c>
      <c r="U39" s="66">
        <f t="shared" si="20"/>
        <v>33</v>
      </c>
      <c r="V39" s="65">
        <f>VLOOKUP($A39,'Return Data'!$B$7:$R$2700,17,0)</f>
        <v>5.2081</v>
      </c>
      <c r="W39" s="66">
        <f t="shared" si="21"/>
        <v>34</v>
      </c>
      <c r="X39" s="65"/>
      <c r="Y39" s="66"/>
      <c r="Z39" s="65">
        <f>VLOOKUP($A39,'Return Data'!$B$7:$R$2700,16,0)</f>
        <v>5.4347000000000003</v>
      </c>
      <c r="AA39" s="67">
        <f t="shared" si="23"/>
        <v>36</v>
      </c>
    </row>
    <row r="40" spans="1:27" x14ac:dyDescent="0.3">
      <c r="A40" s="63" t="s">
        <v>150</v>
      </c>
      <c r="B40" s="64">
        <f>VLOOKUP($A40,'Return Data'!$B$7:$R$2700,3,0)</f>
        <v>44118</v>
      </c>
      <c r="C40" s="65">
        <f>VLOOKUP($A40,'Return Data'!$B$7:$R$2700,4,0)</f>
        <v>264.1447</v>
      </c>
      <c r="D40" s="65">
        <f>VLOOKUP($A40,'Return Data'!$B$7:$R$2700,5,0)</f>
        <v>3.5653999999999999</v>
      </c>
      <c r="E40" s="66">
        <f t="shared" si="12"/>
        <v>32</v>
      </c>
      <c r="F40" s="65">
        <f>VLOOKUP($A40,'Return Data'!$B$7:$R$2700,6,0)</f>
        <v>3.4601000000000002</v>
      </c>
      <c r="G40" s="66">
        <f t="shared" si="13"/>
        <v>29</v>
      </c>
      <c r="H40" s="65">
        <f>VLOOKUP($A40,'Return Data'!$B$7:$R$2700,7,0)</f>
        <v>3.3757999999999999</v>
      </c>
      <c r="I40" s="66">
        <f t="shared" si="14"/>
        <v>26</v>
      </c>
      <c r="J40" s="65">
        <f>VLOOKUP($A40,'Return Data'!$B$7:$R$2700,8,0)</f>
        <v>3.3572000000000002</v>
      </c>
      <c r="K40" s="66">
        <f t="shared" si="15"/>
        <v>27</v>
      </c>
      <c r="L40" s="65">
        <f>VLOOKUP($A40,'Return Data'!$B$7:$R$2700,9,0)</f>
        <v>3.3976999999999999</v>
      </c>
      <c r="M40" s="66">
        <f t="shared" si="16"/>
        <v>27</v>
      </c>
      <c r="N40" s="65">
        <f>VLOOKUP($A40,'Return Data'!$B$7:$R$2700,10,0)</f>
        <v>3.3087</v>
      </c>
      <c r="O40" s="66">
        <f t="shared" si="17"/>
        <v>17</v>
      </c>
      <c r="P40" s="65">
        <f>VLOOKUP($A40,'Return Data'!$B$7:$R$2700,11,0)</f>
        <v>4.0636000000000001</v>
      </c>
      <c r="Q40" s="66">
        <f t="shared" si="18"/>
        <v>4</v>
      </c>
      <c r="R40" s="65">
        <f>VLOOKUP($A40,'Return Data'!$B$7:$R$2700,12,0)</f>
        <v>4.6029</v>
      </c>
      <c r="S40" s="66">
        <f t="shared" si="19"/>
        <v>12</v>
      </c>
      <c r="T40" s="65">
        <f>VLOOKUP($A40,'Return Data'!$B$7:$R$2700,13,0)</f>
        <v>4.8609</v>
      </c>
      <c r="U40" s="66">
        <f t="shared" si="20"/>
        <v>10</v>
      </c>
      <c r="V40" s="65">
        <f>VLOOKUP($A40,'Return Data'!$B$7:$R$2700,17,0)</f>
        <v>6.0675999999999997</v>
      </c>
      <c r="W40" s="66">
        <f t="shared" si="21"/>
        <v>8</v>
      </c>
      <c r="X40" s="65">
        <f>VLOOKUP($A40,'Return Data'!$B$7:$R$2700,14,0)</f>
        <v>6.4535999999999998</v>
      </c>
      <c r="Y40" s="66">
        <f t="shared" si="22"/>
        <v>8</v>
      </c>
      <c r="Z40" s="65">
        <f>VLOOKUP($A40,'Return Data'!$B$7:$R$2700,16,0)</f>
        <v>7.6003999999999996</v>
      </c>
      <c r="AA40" s="67">
        <f t="shared" si="23"/>
        <v>8</v>
      </c>
    </row>
    <row r="41" spans="1:27" x14ac:dyDescent="0.3">
      <c r="A41" s="63" t="s">
        <v>151</v>
      </c>
      <c r="B41" s="64">
        <f>VLOOKUP($A41,'Return Data'!$B$7:$R$2700,3,0)</f>
        <v>44118</v>
      </c>
      <c r="C41" s="65">
        <f>VLOOKUP($A41,'Return Data'!$B$7:$R$2700,4,0)</f>
        <v>2866.9545600000001</v>
      </c>
      <c r="D41" s="65">
        <f>VLOOKUP($A41,'Return Data'!$B$7:$R$2700,5,0)</f>
        <v>3.3959999999999999</v>
      </c>
      <c r="E41" s="66">
        <f t="shared" si="12"/>
        <v>39</v>
      </c>
      <c r="F41" s="65">
        <f>VLOOKUP($A41,'Return Data'!$B$7:$R$2700,6,0)</f>
        <v>3.2825000000000002</v>
      </c>
      <c r="G41" s="66">
        <f t="shared" si="13"/>
        <v>37</v>
      </c>
      <c r="H41" s="65">
        <f>VLOOKUP($A41,'Return Data'!$B$7:$R$2700,7,0)</f>
        <v>3.2484000000000002</v>
      </c>
      <c r="I41" s="66">
        <f t="shared" si="14"/>
        <v>37</v>
      </c>
      <c r="J41" s="65">
        <f>VLOOKUP($A41,'Return Data'!$B$7:$R$2700,8,0)</f>
        <v>3.1623999999999999</v>
      </c>
      <c r="K41" s="66">
        <f t="shared" si="15"/>
        <v>35</v>
      </c>
      <c r="L41" s="65">
        <f>VLOOKUP($A41,'Return Data'!$B$7:$R$2700,9,0)</f>
        <v>3.3460000000000001</v>
      </c>
      <c r="M41" s="66">
        <f t="shared" si="16"/>
        <v>29</v>
      </c>
      <c r="N41" s="65">
        <f>VLOOKUP($A41,'Return Data'!$B$7:$R$2700,10,0)</f>
        <v>3.2305999999999999</v>
      </c>
      <c r="O41" s="66">
        <f t="shared" si="17"/>
        <v>27</v>
      </c>
      <c r="P41" s="65">
        <f>VLOOKUP($A41,'Return Data'!$B$7:$R$2700,11,0)</f>
        <v>3.4853000000000001</v>
      </c>
      <c r="Q41" s="66">
        <f t="shared" si="18"/>
        <v>29</v>
      </c>
      <c r="R41" s="65">
        <f>VLOOKUP($A41,'Return Data'!$B$7:$R$2700,12,0)</f>
        <v>4.0090000000000003</v>
      </c>
      <c r="S41" s="66">
        <f t="shared" si="19"/>
        <v>30</v>
      </c>
      <c r="T41" s="65">
        <f>VLOOKUP($A41,'Return Data'!$B$7:$R$2700,13,0)</f>
        <v>4.2937000000000003</v>
      </c>
      <c r="U41" s="66">
        <f t="shared" si="20"/>
        <v>30</v>
      </c>
      <c r="V41" s="65">
        <f>VLOOKUP($A41,'Return Data'!$B$7:$R$2700,17,0)</f>
        <v>5.4283999999999999</v>
      </c>
      <c r="W41" s="66">
        <f t="shared" si="21"/>
        <v>32</v>
      </c>
      <c r="X41" s="65">
        <f>VLOOKUP($A41,'Return Data'!$B$7:$R$2700,14,0)</f>
        <v>2.9721000000000002</v>
      </c>
      <c r="Y41" s="66">
        <f t="shared" si="22"/>
        <v>35</v>
      </c>
      <c r="Z41" s="65">
        <f>VLOOKUP($A41,'Return Data'!$B$7:$R$2700,16,0)</f>
        <v>6.2560000000000002</v>
      </c>
      <c r="AA41" s="67">
        <f t="shared" si="23"/>
        <v>34</v>
      </c>
    </row>
    <row r="42" spans="1:27" x14ac:dyDescent="0.3">
      <c r="A42" s="63" t="s">
        <v>152</v>
      </c>
      <c r="B42" s="64">
        <f>VLOOKUP($A42,'Return Data'!$B$7:$R$2700,3,0)</f>
        <v>44118</v>
      </c>
      <c r="C42" s="65">
        <f>VLOOKUP($A42,'Return Data'!$B$7:$R$2700,4,0)</f>
        <v>32.243499999999997</v>
      </c>
      <c r="D42" s="65">
        <f>VLOOKUP($A42,'Return Data'!$B$7:$R$2700,5,0)</f>
        <v>3.6227999999999998</v>
      </c>
      <c r="E42" s="66">
        <f t="shared" si="12"/>
        <v>28</v>
      </c>
      <c r="F42" s="65">
        <f>VLOOKUP($A42,'Return Data'!$B$7:$R$2700,6,0)</f>
        <v>4.0766</v>
      </c>
      <c r="G42" s="66">
        <f t="shared" si="13"/>
        <v>1</v>
      </c>
      <c r="H42" s="65">
        <f>VLOOKUP($A42,'Return Data'!$B$7:$R$2700,7,0)</f>
        <v>4.9855999999999998</v>
      </c>
      <c r="I42" s="66">
        <f t="shared" si="14"/>
        <v>1</v>
      </c>
      <c r="J42" s="65">
        <f>VLOOKUP($A42,'Return Data'!$B$7:$R$2700,8,0)</f>
        <v>5.2907000000000002</v>
      </c>
      <c r="K42" s="66">
        <f t="shared" si="15"/>
        <v>1</v>
      </c>
      <c r="L42" s="65">
        <f>VLOOKUP($A42,'Return Data'!$B$7:$R$2700,9,0)</f>
        <v>5.8616999999999999</v>
      </c>
      <c r="M42" s="66">
        <f t="shared" si="16"/>
        <v>1</v>
      </c>
      <c r="N42" s="65">
        <f>VLOOKUP($A42,'Return Data'!$B$7:$R$2700,10,0)</f>
        <v>5.0087999999999999</v>
      </c>
      <c r="O42" s="66">
        <f t="shared" si="17"/>
        <v>1</v>
      </c>
      <c r="P42" s="65">
        <f>VLOOKUP($A42,'Return Data'!$B$7:$R$2700,11,0)</f>
        <v>4.9848999999999997</v>
      </c>
      <c r="Q42" s="66">
        <f t="shared" si="18"/>
        <v>1</v>
      </c>
      <c r="R42" s="65">
        <f>VLOOKUP($A42,'Return Data'!$B$7:$R$2700,12,0)</f>
        <v>5.4261999999999997</v>
      </c>
      <c r="S42" s="66">
        <f t="shared" si="19"/>
        <v>1</v>
      </c>
      <c r="T42" s="65">
        <f>VLOOKUP($A42,'Return Data'!$B$7:$R$2700,13,0)</f>
        <v>5.7506000000000004</v>
      </c>
      <c r="U42" s="66">
        <f t="shared" si="20"/>
        <v>1</v>
      </c>
      <c r="V42" s="65">
        <f>VLOOKUP($A42,'Return Data'!$B$7:$R$2700,17,0)</f>
        <v>6.7195</v>
      </c>
      <c r="W42" s="66">
        <f t="shared" si="21"/>
        <v>1</v>
      </c>
      <c r="X42" s="65">
        <f>VLOOKUP($A42,'Return Data'!$B$7:$R$2700,14,0)</f>
        <v>6.8425000000000002</v>
      </c>
      <c r="Y42" s="66">
        <f t="shared" si="22"/>
        <v>1</v>
      </c>
      <c r="Z42" s="65">
        <f>VLOOKUP($A42,'Return Data'!$B$7:$R$2700,16,0)</f>
        <v>7.9996</v>
      </c>
      <c r="AA42" s="67">
        <f t="shared" si="23"/>
        <v>1</v>
      </c>
    </row>
    <row r="43" spans="1:27" x14ac:dyDescent="0.3">
      <c r="A43" s="63" t="s">
        <v>153</v>
      </c>
      <c r="B43" s="64">
        <f>VLOOKUP($A43,'Return Data'!$B$7:$R$2700,3,0)</f>
        <v>44118</v>
      </c>
      <c r="C43" s="65">
        <f>VLOOKUP($A43,'Return Data'!$B$7:$R$2700,4,0)</f>
        <v>27.403400000000001</v>
      </c>
      <c r="D43" s="65">
        <f>VLOOKUP($A43,'Return Data'!$B$7:$R$2700,5,0)</f>
        <v>3.7298</v>
      </c>
      <c r="E43" s="66">
        <f t="shared" si="12"/>
        <v>24</v>
      </c>
      <c r="F43" s="65">
        <f>VLOOKUP($A43,'Return Data'!$B$7:$R$2700,6,0)</f>
        <v>3.5085000000000002</v>
      </c>
      <c r="G43" s="66">
        <f t="shared" si="13"/>
        <v>25</v>
      </c>
      <c r="H43" s="65">
        <f>VLOOKUP($A43,'Return Data'!$B$7:$R$2700,7,0)</f>
        <v>3.3130000000000002</v>
      </c>
      <c r="I43" s="66">
        <f t="shared" si="14"/>
        <v>34</v>
      </c>
      <c r="J43" s="65">
        <f>VLOOKUP($A43,'Return Data'!$B$7:$R$2700,8,0)</f>
        <v>3.1815000000000002</v>
      </c>
      <c r="K43" s="66">
        <f t="shared" si="15"/>
        <v>33</v>
      </c>
      <c r="L43" s="65">
        <f>VLOOKUP($A43,'Return Data'!$B$7:$R$2700,9,0)</f>
        <v>3.2765</v>
      </c>
      <c r="M43" s="66">
        <f t="shared" si="16"/>
        <v>34</v>
      </c>
      <c r="N43" s="65">
        <f>VLOOKUP($A43,'Return Data'!$B$7:$R$2700,10,0)</f>
        <v>3.0829</v>
      </c>
      <c r="O43" s="66">
        <f t="shared" si="17"/>
        <v>34</v>
      </c>
      <c r="P43" s="65">
        <f>VLOOKUP($A43,'Return Data'!$B$7:$R$2700,11,0)</f>
        <v>3.2216999999999998</v>
      </c>
      <c r="Q43" s="66">
        <f t="shared" si="18"/>
        <v>38</v>
      </c>
      <c r="R43" s="65">
        <f>VLOOKUP($A43,'Return Data'!$B$7:$R$2700,12,0)</f>
        <v>3.7848999999999999</v>
      </c>
      <c r="S43" s="66">
        <f t="shared" si="19"/>
        <v>34</v>
      </c>
      <c r="T43" s="65">
        <f>VLOOKUP($A43,'Return Data'!$B$7:$R$2700,13,0)</f>
        <v>4.0758000000000001</v>
      </c>
      <c r="U43" s="66">
        <f t="shared" si="20"/>
        <v>35</v>
      </c>
      <c r="V43" s="65">
        <f>VLOOKUP($A43,'Return Data'!$B$7:$R$2700,17,0)</f>
        <v>5.2910000000000004</v>
      </c>
      <c r="W43" s="66">
        <f t="shared" si="21"/>
        <v>33</v>
      </c>
      <c r="X43" s="65">
        <f>VLOOKUP($A43,'Return Data'!$B$7:$R$2700,14,0)</f>
        <v>5.6448</v>
      </c>
      <c r="Y43" s="66">
        <f t="shared" si="22"/>
        <v>32</v>
      </c>
      <c r="Z43" s="65">
        <f>VLOOKUP($A43,'Return Data'!$B$7:$R$2700,16,0)</f>
        <v>7.1835000000000004</v>
      </c>
      <c r="AA43" s="67">
        <f t="shared" si="23"/>
        <v>30</v>
      </c>
    </row>
    <row r="44" spans="1:27" x14ac:dyDescent="0.3">
      <c r="A44" s="63" t="s">
        <v>156</v>
      </c>
      <c r="B44" s="64">
        <f>VLOOKUP($A44,'Return Data'!$B$7:$R$2700,3,0)</f>
        <v>44118</v>
      </c>
      <c r="C44" s="65">
        <f>VLOOKUP($A44,'Return Data'!$B$7:$R$2700,4,0)</f>
        <v>3175.4020999999998</v>
      </c>
      <c r="D44" s="65">
        <f>VLOOKUP($A44,'Return Data'!$B$7:$R$2700,5,0)</f>
        <v>4.0579999999999998</v>
      </c>
      <c r="E44" s="66">
        <f t="shared" si="12"/>
        <v>8</v>
      </c>
      <c r="F44" s="65">
        <f>VLOOKUP($A44,'Return Data'!$B$7:$R$2700,6,0)</f>
        <v>3.7494999999999998</v>
      </c>
      <c r="G44" s="66">
        <f t="shared" si="13"/>
        <v>10</v>
      </c>
      <c r="H44" s="65">
        <f>VLOOKUP($A44,'Return Data'!$B$7:$R$2700,7,0)</f>
        <v>3.4855</v>
      </c>
      <c r="I44" s="66">
        <f t="shared" si="14"/>
        <v>10</v>
      </c>
      <c r="J44" s="65">
        <f>VLOOKUP($A44,'Return Data'!$B$7:$R$2700,8,0)</f>
        <v>3.4649999999999999</v>
      </c>
      <c r="K44" s="66">
        <f t="shared" si="15"/>
        <v>12</v>
      </c>
      <c r="L44" s="65">
        <f>VLOOKUP($A44,'Return Data'!$B$7:$R$2700,9,0)</f>
        <v>3.5283000000000002</v>
      </c>
      <c r="M44" s="66">
        <f t="shared" si="16"/>
        <v>9</v>
      </c>
      <c r="N44" s="65">
        <f>VLOOKUP($A44,'Return Data'!$B$7:$R$2700,10,0)</f>
        <v>3.3010000000000002</v>
      </c>
      <c r="O44" s="66">
        <f t="shared" si="17"/>
        <v>18</v>
      </c>
      <c r="P44" s="65">
        <f>VLOOKUP($A44,'Return Data'!$B$7:$R$2700,11,0)</f>
        <v>3.8815</v>
      </c>
      <c r="Q44" s="66">
        <f t="shared" si="18"/>
        <v>15</v>
      </c>
      <c r="R44" s="65">
        <f>VLOOKUP($A44,'Return Data'!$B$7:$R$2700,12,0)</f>
        <v>4.5122999999999998</v>
      </c>
      <c r="S44" s="66">
        <f t="shared" si="19"/>
        <v>15</v>
      </c>
      <c r="T44" s="65">
        <f>VLOOKUP($A44,'Return Data'!$B$7:$R$2700,13,0)</f>
        <v>4.7195999999999998</v>
      </c>
      <c r="U44" s="66">
        <f t="shared" si="20"/>
        <v>20</v>
      </c>
      <c r="V44" s="65">
        <f>VLOOKUP($A44,'Return Data'!$B$7:$R$2700,17,0)</f>
        <v>5.8970000000000002</v>
      </c>
      <c r="W44" s="66">
        <f t="shared" si="21"/>
        <v>22</v>
      </c>
      <c r="X44" s="65">
        <f>VLOOKUP($A44,'Return Data'!$B$7:$R$2700,14,0)</f>
        <v>6.3178999999999998</v>
      </c>
      <c r="Y44" s="66">
        <f t="shared" si="22"/>
        <v>22</v>
      </c>
      <c r="Z44" s="65">
        <f>VLOOKUP($A44,'Return Data'!$B$7:$R$2700,16,0)</f>
        <v>7.5151000000000003</v>
      </c>
      <c r="AA44" s="67">
        <f t="shared" si="23"/>
        <v>25</v>
      </c>
    </row>
    <row r="45" spans="1:27" x14ac:dyDescent="0.3">
      <c r="A45" s="63" t="s">
        <v>157</v>
      </c>
      <c r="B45" s="64">
        <f>VLOOKUP($A45,'Return Data'!$B$7:$R$2700,3,0)</f>
        <v>44118</v>
      </c>
      <c r="C45" s="65">
        <f>VLOOKUP($A45,'Return Data'!$B$7:$R$2700,4,0)</f>
        <v>42.759099999999997</v>
      </c>
      <c r="D45" s="65">
        <f>VLOOKUP($A45,'Return Data'!$B$7:$R$2700,5,0)</f>
        <v>3.7563</v>
      </c>
      <c r="E45" s="66">
        <f t="shared" si="12"/>
        <v>23</v>
      </c>
      <c r="F45" s="65">
        <f>VLOOKUP($A45,'Return Data'!$B$7:$R$2700,6,0)</f>
        <v>3.5293000000000001</v>
      </c>
      <c r="G45" s="66">
        <f t="shared" si="13"/>
        <v>23</v>
      </c>
      <c r="H45" s="65">
        <f>VLOOKUP($A45,'Return Data'!$B$7:$R$2700,7,0)</f>
        <v>3.4533</v>
      </c>
      <c r="I45" s="66">
        <f t="shared" si="14"/>
        <v>21</v>
      </c>
      <c r="J45" s="65">
        <f>VLOOKUP($A45,'Return Data'!$B$7:$R$2700,8,0)</f>
        <v>3.5228999999999999</v>
      </c>
      <c r="K45" s="66">
        <f t="shared" si="15"/>
        <v>6</v>
      </c>
      <c r="L45" s="65">
        <f>VLOOKUP($A45,'Return Data'!$B$7:$R$2700,9,0)</f>
        <v>3.5929000000000002</v>
      </c>
      <c r="M45" s="66">
        <f t="shared" si="16"/>
        <v>4</v>
      </c>
      <c r="N45" s="65">
        <f>VLOOKUP($A45,'Return Data'!$B$7:$R$2700,10,0)</f>
        <v>3.3828</v>
      </c>
      <c r="O45" s="66">
        <f t="shared" si="17"/>
        <v>4</v>
      </c>
      <c r="P45" s="65">
        <f>VLOOKUP($A45,'Return Data'!$B$7:$R$2700,11,0)</f>
        <v>3.9075000000000002</v>
      </c>
      <c r="Q45" s="66">
        <f t="shared" si="18"/>
        <v>13</v>
      </c>
      <c r="R45" s="65">
        <f>VLOOKUP($A45,'Return Data'!$B$7:$R$2700,12,0)</f>
        <v>4.4711999999999996</v>
      </c>
      <c r="S45" s="66">
        <f t="shared" si="19"/>
        <v>19</v>
      </c>
      <c r="T45" s="65">
        <f>VLOOKUP($A45,'Return Data'!$B$7:$R$2700,13,0)</f>
        <v>4.7214999999999998</v>
      </c>
      <c r="U45" s="66">
        <f t="shared" si="20"/>
        <v>19</v>
      </c>
      <c r="V45" s="65">
        <f>VLOOKUP($A45,'Return Data'!$B$7:$R$2700,17,0)</f>
        <v>5.9546000000000001</v>
      </c>
      <c r="W45" s="66">
        <f t="shared" si="21"/>
        <v>16</v>
      </c>
      <c r="X45" s="65">
        <f>VLOOKUP($A45,'Return Data'!$B$7:$R$2700,14,0)</f>
        <v>6.3723000000000001</v>
      </c>
      <c r="Y45" s="66">
        <f t="shared" si="22"/>
        <v>16</v>
      </c>
      <c r="Z45" s="65">
        <f>VLOOKUP($A45,'Return Data'!$B$7:$R$2700,16,0)</f>
        <v>7.5686999999999998</v>
      </c>
      <c r="AA45" s="67">
        <f t="shared" si="23"/>
        <v>14</v>
      </c>
    </row>
    <row r="46" spans="1:27" x14ac:dyDescent="0.3">
      <c r="A46" s="63" t="s">
        <v>158</v>
      </c>
      <c r="B46" s="64">
        <f>VLOOKUP($A46,'Return Data'!$B$7:$R$2700,3,0)</f>
        <v>44118</v>
      </c>
      <c r="C46" s="65">
        <f>VLOOKUP($A46,'Return Data'!$B$7:$R$2700,4,0)</f>
        <v>3201.1986000000002</v>
      </c>
      <c r="D46" s="65">
        <f>VLOOKUP($A46,'Return Data'!$B$7:$R$2700,5,0)</f>
        <v>4.0275999999999996</v>
      </c>
      <c r="E46" s="66">
        <f t="shared" si="12"/>
        <v>11</v>
      </c>
      <c r="F46" s="65">
        <f>VLOOKUP($A46,'Return Data'!$B$7:$R$2700,6,0)</f>
        <v>3.8988</v>
      </c>
      <c r="G46" s="66">
        <f t="shared" si="13"/>
        <v>5</v>
      </c>
      <c r="H46" s="65">
        <f>VLOOKUP($A46,'Return Data'!$B$7:$R$2700,7,0)</f>
        <v>3.6257000000000001</v>
      </c>
      <c r="I46" s="66">
        <f t="shared" si="14"/>
        <v>3</v>
      </c>
      <c r="J46" s="65">
        <f>VLOOKUP($A46,'Return Data'!$B$7:$R$2700,8,0)</f>
        <v>3.5853999999999999</v>
      </c>
      <c r="K46" s="66">
        <f t="shared" si="15"/>
        <v>3</v>
      </c>
      <c r="L46" s="65">
        <f>VLOOKUP($A46,'Return Data'!$B$7:$R$2700,9,0)</f>
        <v>3.5754000000000001</v>
      </c>
      <c r="M46" s="66">
        <f t="shared" si="16"/>
        <v>6</v>
      </c>
      <c r="N46" s="65">
        <f>VLOOKUP($A46,'Return Data'!$B$7:$R$2700,10,0)</f>
        <v>3.3677999999999999</v>
      </c>
      <c r="O46" s="66">
        <f t="shared" si="17"/>
        <v>6</v>
      </c>
      <c r="P46" s="65">
        <f>VLOOKUP($A46,'Return Data'!$B$7:$R$2700,11,0)</f>
        <v>3.9841000000000002</v>
      </c>
      <c r="Q46" s="66">
        <f t="shared" si="18"/>
        <v>8</v>
      </c>
      <c r="R46" s="65">
        <f>VLOOKUP($A46,'Return Data'!$B$7:$R$2700,12,0)</f>
        <v>4.7157</v>
      </c>
      <c r="S46" s="66">
        <f t="shared" si="19"/>
        <v>3</v>
      </c>
      <c r="T46" s="65">
        <f>VLOOKUP($A46,'Return Data'!$B$7:$R$2700,13,0)</f>
        <v>4.9020000000000001</v>
      </c>
      <c r="U46" s="66">
        <f t="shared" si="20"/>
        <v>4</v>
      </c>
      <c r="V46" s="65">
        <f>VLOOKUP($A46,'Return Data'!$B$7:$R$2700,17,0)</f>
        <v>6.0406000000000004</v>
      </c>
      <c r="W46" s="66">
        <f t="shared" si="21"/>
        <v>9</v>
      </c>
      <c r="X46" s="65">
        <f>VLOOKUP($A46,'Return Data'!$B$7:$R$2700,14,0)</f>
        <v>6.4337</v>
      </c>
      <c r="Y46" s="66">
        <f t="shared" si="22"/>
        <v>9</v>
      </c>
      <c r="Z46" s="65">
        <f>VLOOKUP($A46,'Return Data'!$B$7:$R$2700,16,0)</f>
        <v>7.6273</v>
      </c>
      <c r="AA46" s="67">
        <f t="shared" si="23"/>
        <v>5</v>
      </c>
    </row>
    <row r="47" spans="1:27" x14ac:dyDescent="0.3">
      <c r="A47" s="63" t="s">
        <v>159</v>
      </c>
      <c r="B47" s="64">
        <f>VLOOKUP($A47,'Return Data'!$B$7:$R$2700,3,0)</f>
        <v>44118</v>
      </c>
      <c r="C47" s="65">
        <f>VLOOKUP($A47,'Return Data'!$B$7:$R$2700,4,0)</f>
        <v>1987.4867999999999</v>
      </c>
      <c r="D47" s="65">
        <f>VLOOKUP($A47,'Return Data'!$B$7:$R$2700,5,0)</f>
        <v>2.4923000000000002</v>
      </c>
      <c r="E47" s="66">
        <f t="shared" si="12"/>
        <v>43</v>
      </c>
      <c r="F47" s="65">
        <f>VLOOKUP($A47,'Return Data'!$B$7:$R$2700,6,0)</f>
        <v>2.4883000000000002</v>
      </c>
      <c r="G47" s="66">
        <f t="shared" si="13"/>
        <v>43</v>
      </c>
      <c r="H47" s="65">
        <f>VLOOKUP($A47,'Return Data'!$B$7:$R$2700,7,0)</f>
        <v>2.5497999999999998</v>
      </c>
      <c r="I47" s="66">
        <f t="shared" si="14"/>
        <v>43</v>
      </c>
      <c r="J47" s="65">
        <f>VLOOKUP($A47,'Return Data'!$B$7:$R$2700,8,0)</f>
        <v>2.5709</v>
      </c>
      <c r="K47" s="66">
        <f t="shared" si="15"/>
        <v>43</v>
      </c>
      <c r="L47" s="65">
        <f>VLOOKUP($A47,'Return Data'!$B$7:$R$2700,9,0)</f>
        <v>2.5798999999999999</v>
      </c>
      <c r="M47" s="66">
        <f t="shared" si="16"/>
        <v>43</v>
      </c>
      <c r="N47" s="65">
        <f>VLOOKUP($A47,'Return Data'!$B$7:$R$2700,10,0)</f>
        <v>2.5552999999999999</v>
      </c>
      <c r="O47" s="66">
        <f t="shared" si="17"/>
        <v>43</v>
      </c>
      <c r="P47" s="65">
        <f>VLOOKUP($A47,'Return Data'!$B$7:$R$2700,11,0)</f>
        <v>2.5952999999999999</v>
      </c>
      <c r="Q47" s="66">
        <f t="shared" si="18"/>
        <v>43</v>
      </c>
      <c r="R47" s="65">
        <f>VLOOKUP($A47,'Return Data'!$B$7:$R$2700,12,0)</f>
        <v>2.9849999999999999</v>
      </c>
      <c r="S47" s="66">
        <f t="shared" si="19"/>
        <v>39</v>
      </c>
      <c r="T47" s="65">
        <f>VLOOKUP($A47,'Return Data'!$B$7:$R$2700,13,0)</f>
        <v>3.3439000000000001</v>
      </c>
      <c r="U47" s="66">
        <f t="shared" si="20"/>
        <v>39</v>
      </c>
      <c r="V47" s="65">
        <f>VLOOKUP($A47,'Return Data'!$B$7:$R$2700,17,0)</f>
        <v>4.4847000000000001</v>
      </c>
      <c r="W47" s="66">
        <f t="shared" si="21"/>
        <v>36</v>
      </c>
      <c r="X47" s="65">
        <f>VLOOKUP($A47,'Return Data'!$B$7:$R$2700,14,0)</f>
        <v>4.8681000000000001</v>
      </c>
      <c r="Y47" s="66">
        <f t="shared" si="22"/>
        <v>34</v>
      </c>
      <c r="Z47" s="65">
        <f>VLOOKUP($A47,'Return Data'!$B$7:$R$2700,16,0)</f>
        <v>6.2533000000000003</v>
      </c>
      <c r="AA47" s="67">
        <f t="shared" si="23"/>
        <v>35</v>
      </c>
    </row>
    <row r="48" spans="1:27" x14ac:dyDescent="0.3">
      <c r="A48" s="63" t="s">
        <v>160</v>
      </c>
      <c r="B48" s="64">
        <f>VLOOKUP($A48,'Return Data'!$B$7:$R$2700,3,0)</f>
        <v>44118</v>
      </c>
      <c r="C48" s="65">
        <f>VLOOKUP($A48,'Return Data'!$B$7:$R$2700,4,0)</f>
        <v>1953.1913</v>
      </c>
      <c r="D48" s="65">
        <f>VLOOKUP($A48,'Return Data'!$B$7:$R$2700,5,0)</f>
        <v>4.3771000000000004</v>
      </c>
      <c r="E48" s="66">
        <f t="shared" si="12"/>
        <v>3</v>
      </c>
      <c r="F48" s="65">
        <f>VLOOKUP($A48,'Return Data'!$B$7:$R$2700,6,0)</f>
        <v>3.8906999999999998</v>
      </c>
      <c r="G48" s="66">
        <f t="shared" si="13"/>
        <v>6</v>
      </c>
      <c r="H48" s="65">
        <f>VLOOKUP($A48,'Return Data'!$B$7:$R$2700,7,0)</f>
        <v>3.5701000000000001</v>
      </c>
      <c r="I48" s="66">
        <f t="shared" si="14"/>
        <v>7</v>
      </c>
      <c r="J48" s="65">
        <f>VLOOKUP($A48,'Return Data'!$B$7:$R$2700,8,0)</f>
        <v>3.4478</v>
      </c>
      <c r="K48" s="66">
        <f t="shared" si="15"/>
        <v>15</v>
      </c>
      <c r="L48" s="65">
        <f>VLOOKUP($A48,'Return Data'!$B$7:$R$2700,9,0)</f>
        <v>3.4544000000000001</v>
      </c>
      <c r="M48" s="66">
        <f t="shared" si="16"/>
        <v>21</v>
      </c>
      <c r="N48" s="65">
        <f>VLOOKUP($A48,'Return Data'!$B$7:$R$2700,10,0)</f>
        <v>3.3511000000000002</v>
      </c>
      <c r="O48" s="66">
        <f t="shared" si="17"/>
        <v>10</v>
      </c>
      <c r="P48" s="65">
        <f>VLOOKUP($A48,'Return Data'!$B$7:$R$2700,11,0)</f>
        <v>3.9584000000000001</v>
      </c>
      <c r="Q48" s="66">
        <f t="shared" si="18"/>
        <v>9</v>
      </c>
      <c r="R48" s="65">
        <f>VLOOKUP($A48,'Return Data'!$B$7:$R$2700,12,0)</f>
        <v>4.6919000000000004</v>
      </c>
      <c r="S48" s="66">
        <f t="shared" si="19"/>
        <v>6</v>
      </c>
      <c r="T48" s="65">
        <f>VLOOKUP($A48,'Return Data'!$B$7:$R$2700,13,0)</f>
        <v>4.8644999999999996</v>
      </c>
      <c r="U48" s="66">
        <f t="shared" si="20"/>
        <v>9</v>
      </c>
      <c r="V48" s="65">
        <f>VLOOKUP($A48,'Return Data'!$B$7:$R$2700,17,0)</f>
        <v>5.883</v>
      </c>
      <c r="W48" s="66">
        <f t="shared" si="21"/>
        <v>23</v>
      </c>
      <c r="X48" s="65">
        <f>VLOOKUP($A48,'Return Data'!$B$7:$R$2700,14,0)</f>
        <v>5.0993000000000004</v>
      </c>
      <c r="Y48" s="66">
        <f t="shared" si="22"/>
        <v>33</v>
      </c>
      <c r="Z48" s="65">
        <f>VLOOKUP($A48,'Return Data'!$B$7:$R$2700,16,0)</f>
        <v>7.0263999999999998</v>
      </c>
      <c r="AA48" s="67">
        <f t="shared" si="23"/>
        <v>31</v>
      </c>
    </row>
    <row r="49" spans="1:27" x14ac:dyDescent="0.3">
      <c r="A49" s="63" t="s">
        <v>161</v>
      </c>
      <c r="B49" s="64">
        <f>VLOOKUP($A49,'Return Data'!$B$7:$R$2700,3,0)</f>
        <v>44118</v>
      </c>
      <c r="C49" s="65">
        <f>VLOOKUP($A49,'Return Data'!$B$7:$R$2700,4,0)</f>
        <v>3321.8294999999998</v>
      </c>
      <c r="D49" s="65">
        <f>VLOOKUP($A49,'Return Data'!$B$7:$R$2700,5,0)</f>
        <v>3.8429000000000002</v>
      </c>
      <c r="E49" s="66">
        <f t="shared" si="12"/>
        <v>19</v>
      </c>
      <c r="F49" s="65">
        <f>VLOOKUP($A49,'Return Data'!$B$7:$R$2700,6,0)</f>
        <v>3.6545999999999998</v>
      </c>
      <c r="G49" s="66">
        <f t="shared" si="13"/>
        <v>17</v>
      </c>
      <c r="H49" s="65">
        <f>VLOOKUP($A49,'Return Data'!$B$7:$R$2700,7,0)</f>
        <v>3.4569999999999999</v>
      </c>
      <c r="I49" s="66">
        <f t="shared" si="14"/>
        <v>18</v>
      </c>
      <c r="J49" s="65">
        <f>VLOOKUP($A49,'Return Data'!$B$7:$R$2700,8,0)</f>
        <v>3.4257</v>
      </c>
      <c r="K49" s="66">
        <f t="shared" si="15"/>
        <v>18</v>
      </c>
      <c r="L49" s="65">
        <f>VLOOKUP($A49,'Return Data'!$B$7:$R$2700,9,0)</f>
        <v>3.5083000000000002</v>
      </c>
      <c r="M49" s="66">
        <f t="shared" si="16"/>
        <v>13</v>
      </c>
      <c r="N49" s="65">
        <f>VLOOKUP($A49,'Return Data'!$B$7:$R$2700,10,0)</f>
        <v>3.3119999999999998</v>
      </c>
      <c r="O49" s="66">
        <f t="shared" si="17"/>
        <v>16</v>
      </c>
      <c r="P49" s="65">
        <f>VLOOKUP($A49,'Return Data'!$B$7:$R$2700,11,0)</f>
        <v>3.9116</v>
      </c>
      <c r="Q49" s="66">
        <f t="shared" si="18"/>
        <v>12</v>
      </c>
      <c r="R49" s="65">
        <f>VLOOKUP($A49,'Return Data'!$B$7:$R$2700,12,0)</f>
        <v>4.5202999999999998</v>
      </c>
      <c r="S49" s="66">
        <f t="shared" si="19"/>
        <v>14</v>
      </c>
      <c r="T49" s="65">
        <f>VLOOKUP($A49,'Return Data'!$B$7:$R$2700,13,0)</f>
        <v>4.7328000000000001</v>
      </c>
      <c r="U49" s="66">
        <f t="shared" si="20"/>
        <v>16</v>
      </c>
      <c r="V49" s="65">
        <f>VLOOKUP($A49,'Return Data'!$B$7:$R$2700,17,0)</f>
        <v>5.9668999999999999</v>
      </c>
      <c r="W49" s="66">
        <f t="shared" si="21"/>
        <v>14</v>
      </c>
      <c r="X49" s="65">
        <f>VLOOKUP($A49,'Return Data'!$B$7:$R$2700,14,0)</f>
        <v>6.3875999999999999</v>
      </c>
      <c r="Y49" s="66">
        <f t="shared" si="22"/>
        <v>15</v>
      </c>
      <c r="Z49" s="65">
        <f>VLOOKUP($A49,'Return Data'!$B$7:$R$2700,16,0)</f>
        <v>7.5500999999999996</v>
      </c>
      <c r="AA49" s="67">
        <f t="shared" si="23"/>
        <v>21</v>
      </c>
    </row>
    <row r="50" spans="1:27" x14ac:dyDescent="0.3">
      <c r="A50" s="63" t="s">
        <v>162</v>
      </c>
      <c r="B50" s="64">
        <f>VLOOKUP($A50,'Return Data'!$B$7:$R$2700,3,0)</f>
        <v>44118</v>
      </c>
      <c r="C50" s="65">
        <f>VLOOKUP($A50,'Return Data'!$B$7:$R$2700,4,0)</f>
        <v>1096.8496</v>
      </c>
      <c r="D50" s="65">
        <f>VLOOKUP($A50,'Return Data'!$B$7:$R$2700,5,0)</f>
        <v>3.4645000000000001</v>
      </c>
      <c r="E50" s="66">
        <f t="shared" si="12"/>
        <v>37</v>
      </c>
      <c r="F50" s="65">
        <f>VLOOKUP($A50,'Return Data'!$B$7:$R$2700,6,0)</f>
        <v>3.1166</v>
      </c>
      <c r="G50" s="66">
        <f t="shared" si="13"/>
        <v>41</v>
      </c>
      <c r="H50" s="65">
        <f>VLOOKUP($A50,'Return Data'!$B$7:$R$2700,7,0)</f>
        <v>3.1937000000000002</v>
      </c>
      <c r="I50" s="66">
        <f t="shared" si="14"/>
        <v>40</v>
      </c>
      <c r="J50" s="65">
        <f>VLOOKUP($A50,'Return Data'!$B$7:$R$2700,8,0)</f>
        <v>3.1282000000000001</v>
      </c>
      <c r="K50" s="66">
        <f t="shared" si="15"/>
        <v>37</v>
      </c>
      <c r="L50" s="65">
        <f>VLOOKUP($A50,'Return Data'!$B$7:$R$2700,9,0)</f>
        <v>3.0379</v>
      </c>
      <c r="M50" s="66">
        <f t="shared" si="16"/>
        <v>40</v>
      </c>
      <c r="N50" s="65">
        <f>VLOOKUP($A50,'Return Data'!$B$7:$R$2700,10,0)</f>
        <v>2.9430000000000001</v>
      </c>
      <c r="O50" s="66">
        <f t="shared" si="17"/>
        <v>40</v>
      </c>
      <c r="P50" s="65">
        <f>VLOOKUP($A50,'Return Data'!$B$7:$R$2700,11,0)</f>
        <v>3.2652999999999999</v>
      </c>
      <c r="Q50" s="66">
        <f t="shared" si="18"/>
        <v>35</v>
      </c>
      <c r="R50" s="65">
        <f>VLOOKUP($A50,'Return Data'!$B$7:$R$2700,12,0)</f>
        <v>3.7719</v>
      </c>
      <c r="S50" s="66">
        <f t="shared" si="19"/>
        <v>35</v>
      </c>
      <c r="T50" s="65">
        <f>VLOOKUP($A50,'Return Data'!$B$7:$R$2700,13,0)</f>
        <v>4.1867999999999999</v>
      </c>
      <c r="U50" s="66">
        <f t="shared" si="20"/>
        <v>31</v>
      </c>
      <c r="V50" s="65"/>
      <c r="W50" s="66"/>
      <c r="X50" s="65"/>
      <c r="Y50" s="66"/>
      <c r="Z50" s="65">
        <f>VLOOKUP($A50,'Return Data'!$B$7:$R$2700,16,0)</f>
        <v>5.4264000000000001</v>
      </c>
      <c r="AA50" s="67">
        <f t="shared" si="23"/>
        <v>37</v>
      </c>
    </row>
    <row r="51" spans="1:27" x14ac:dyDescent="0.3">
      <c r="A51" s="69"/>
      <c r="B51" s="70"/>
      <c r="C51" s="70"/>
      <c r="D51" s="71"/>
      <c r="E51" s="70"/>
      <c r="F51" s="71"/>
      <c r="G51" s="70"/>
      <c r="H51" s="71"/>
      <c r="I51" s="70"/>
      <c r="J51" s="71"/>
      <c r="K51" s="70"/>
      <c r="L51" s="71"/>
      <c r="M51" s="70"/>
      <c r="N51" s="71"/>
      <c r="O51" s="70"/>
      <c r="P51" s="71"/>
      <c r="Q51" s="70"/>
      <c r="R51" s="71"/>
      <c r="S51" s="70"/>
      <c r="T51" s="71"/>
      <c r="U51" s="70"/>
      <c r="V51" s="71"/>
      <c r="W51" s="70"/>
      <c r="X51" s="71"/>
      <c r="Y51" s="70"/>
      <c r="Z51" s="71"/>
      <c r="AA51" s="72"/>
    </row>
    <row r="52" spans="1:27" x14ac:dyDescent="0.3">
      <c r="A52" s="73" t="s">
        <v>27</v>
      </c>
      <c r="B52" s="74"/>
      <c r="C52" s="74"/>
      <c r="D52" s="75">
        <f>AVERAGE(D8:D50)</f>
        <v>3.7710906976744187</v>
      </c>
      <c r="E52" s="74"/>
      <c r="F52" s="75">
        <f>AVERAGE(F8:F50)</f>
        <v>3.5486209302325582</v>
      </c>
      <c r="G52" s="74"/>
      <c r="H52" s="75">
        <f>AVERAGE(H8:H50)</f>
        <v>3.4220093023255815</v>
      </c>
      <c r="I52" s="74"/>
      <c r="J52" s="75">
        <f>AVERAGE(J8:J50)</f>
        <v>3.3688488372093022</v>
      </c>
      <c r="K52" s="74"/>
      <c r="L52" s="75">
        <f>AVERAGE(L8:L50)</f>
        <v>3.43833488372093</v>
      </c>
      <c r="M52" s="74"/>
      <c r="N52" s="75">
        <f>AVERAGE(N8:N50)</f>
        <v>3.2524093023255816</v>
      </c>
      <c r="O52" s="74"/>
      <c r="P52" s="75">
        <f>AVERAGE(P8:P50)</f>
        <v>3.676523255813954</v>
      </c>
      <c r="Q52" s="74"/>
      <c r="R52" s="75">
        <f>AVERAGE(R8:R50)</f>
        <v>4.3285923076923076</v>
      </c>
      <c r="S52" s="74"/>
      <c r="T52" s="75">
        <f>AVERAGE(T8:T50)</f>
        <v>4.5836282051282042</v>
      </c>
      <c r="U52" s="74"/>
      <c r="V52" s="75">
        <f>AVERAGE(V8:V50)</f>
        <v>5.8400305555555567</v>
      </c>
      <c r="W52" s="74"/>
      <c r="X52" s="75">
        <f>AVERAGE(X8:X50)</f>
        <v>6.1621485714285713</v>
      </c>
      <c r="Y52" s="74"/>
      <c r="Z52" s="75">
        <f>AVERAGE(Z8:Z50)</f>
        <v>6.8821558139534886</v>
      </c>
      <c r="AA52" s="76"/>
    </row>
    <row r="53" spans="1:27" x14ac:dyDescent="0.3">
      <c r="A53" s="73" t="s">
        <v>28</v>
      </c>
      <c r="B53" s="74"/>
      <c r="C53" s="74"/>
      <c r="D53" s="75">
        <f>MIN(D8:D50)</f>
        <v>2.4923000000000002</v>
      </c>
      <c r="E53" s="74"/>
      <c r="F53" s="75">
        <f>MIN(F8:F50)</f>
        <v>2.4883000000000002</v>
      </c>
      <c r="G53" s="74"/>
      <c r="H53" s="75">
        <f>MIN(H8:H50)</f>
        <v>2.5497999999999998</v>
      </c>
      <c r="I53" s="74"/>
      <c r="J53" s="75">
        <f>MIN(J8:J50)</f>
        <v>2.5709</v>
      </c>
      <c r="K53" s="74"/>
      <c r="L53" s="75">
        <f>MIN(L8:L50)</f>
        <v>2.5798999999999999</v>
      </c>
      <c r="M53" s="74"/>
      <c r="N53" s="75">
        <f>MIN(N8:N50)</f>
        <v>2.5552999999999999</v>
      </c>
      <c r="O53" s="74"/>
      <c r="P53" s="75">
        <f>MIN(P8:P50)</f>
        <v>2.5952999999999999</v>
      </c>
      <c r="Q53" s="74"/>
      <c r="R53" s="75">
        <f>MIN(R8:R50)</f>
        <v>2.9849999999999999</v>
      </c>
      <c r="S53" s="74"/>
      <c r="T53" s="75">
        <f>MIN(T8:T50)</f>
        <v>3.3439000000000001</v>
      </c>
      <c r="U53" s="74"/>
      <c r="V53" s="75">
        <f>MIN(V8:V50)</f>
        <v>4.4847000000000001</v>
      </c>
      <c r="W53" s="74"/>
      <c r="X53" s="75">
        <f>MIN(X8:X50)</f>
        <v>2.9721000000000002</v>
      </c>
      <c r="Y53" s="74"/>
      <c r="Z53" s="75">
        <f>MIN(Z8:Z50)</f>
        <v>3.8157999999999999</v>
      </c>
      <c r="AA53" s="76"/>
    </row>
    <row r="54" spans="1:27" ht="15" thickBot="1" x14ac:dyDescent="0.35">
      <c r="A54" s="77" t="s">
        <v>29</v>
      </c>
      <c r="B54" s="78"/>
      <c r="C54" s="78"/>
      <c r="D54" s="79">
        <f>MAX(D8:D50)</f>
        <v>4.6029999999999998</v>
      </c>
      <c r="E54" s="78"/>
      <c r="F54" s="79">
        <f>MAX(F8:F50)</f>
        <v>4.0766</v>
      </c>
      <c r="G54" s="78"/>
      <c r="H54" s="79">
        <f>MAX(H8:H50)</f>
        <v>4.9855999999999998</v>
      </c>
      <c r="I54" s="78"/>
      <c r="J54" s="79">
        <f>MAX(J8:J50)</f>
        <v>5.2907000000000002</v>
      </c>
      <c r="K54" s="78"/>
      <c r="L54" s="79">
        <f>MAX(L8:L50)</f>
        <v>5.8616999999999999</v>
      </c>
      <c r="M54" s="78"/>
      <c r="N54" s="79">
        <f>MAX(N8:N50)</f>
        <v>5.0087999999999999</v>
      </c>
      <c r="O54" s="78"/>
      <c r="P54" s="79">
        <f>MAX(P8:P50)</f>
        <v>4.9848999999999997</v>
      </c>
      <c r="Q54" s="78"/>
      <c r="R54" s="79">
        <f>MAX(R8:R50)</f>
        <v>5.4261999999999997</v>
      </c>
      <c r="S54" s="78"/>
      <c r="T54" s="79">
        <f>MAX(T8:T50)</f>
        <v>5.7506000000000004</v>
      </c>
      <c r="U54" s="78"/>
      <c r="V54" s="79">
        <f>MAX(V8:V50)</f>
        <v>6.7195</v>
      </c>
      <c r="W54" s="78"/>
      <c r="X54" s="79">
        <f>MAX(X8:X50)</f>
        <v>6.8425000000000002</v>
      </c>
      <c r="Y54" s="78"/>
      <c r="Z54" s="79">
        <f>MAX(Z8:Z50)</f>
        <v>7.9996</v>
      </c>
      <c r="AA54" s="80"/>
    </row>
    <row r="55" spans="1:27" x14ac:dyDescent="0.3">
      <c r="A55" s="112" t="s">
        <v>434</v>
      </c>
    </row>
    <row r="56" spans="1:27" x14ac:dyDescent="0.3">
      <c r="A56" s="14" t="s">
        <v>340</v>
      </c>
    </row>
  </sheetData>
  <sheetProtection algorithmName="SHA-512" hashValue="wMZ3Zhm/RYv1+o5IRI65/MKXIQCHbhjaP6eMMRf+tvvh+dU9sSszaWfOnajGfM37EmBbFc2DnSWj4dPzY9VqyQ==" saltValue="AIAvXIfbPKJYkraw0wACzQ==" spinCount="100000" sheet="1" objects="1" scenarios="1"/>
  <mergeCells count="15">
    <mergeCell ref="Z5:AA5"/>
    <mergeCell ref="A2:A3"/>
    <mergeCell ref="R5:S5"/>
    <mergeCell ref="T5:U5"/>
    <mergeCell ref="X5:Y5"/>
    <mergeCell ref="L5:M5"/>
    <mergeCell ref="N5:O5"/>
    <mergeCell ref="P5:Q5"/>
    <mergeCell ref="D5:E5"/>
    <mergeCell ref="F5:G5"/>
    <mergeCell ref="H5:I5"/>
    <mergeCell ref="J5:K5"/>
    <mergeCell ref="B5:B6"/>
    <mergeCell ref="C5:C6"/>
    <mergeCell ref="V5:W5"/>
  </mergeCells>
  <hyperlinks>
    <hyperlink ref="A2" location="Index!A1" display="Back To Index" xr:uid="{00000000-0004-0000-0900-000000000000}"/>
  </hyperlinks>
  <pageMargins left="0.7" right="0.7" top="0.75" bottom="0.75" header="0.3" footer="0.3"/>
  <pageSetup paperSize="9"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AA51"/>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35.664062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48" t="s">
        <v>347</v>
      </c>
    </row>
    <row r="3" spans="1:27" ht="15" customHeight="1" thickBot="1" x14ac:dyDescent="0.35">
      <c r="A3" s="149"/>
    </row>
    <row r="4" spans="1:27" ht="15" thickBot="1" x14ac:dyDescent="0.35"/>
    <row r="5" spans="1:27" s="4" customFormat="1" x14ac:dyDescent="0.3">
      <c r="A5" s="29" t="s">
        <v>350</v>
      </c>
      <c r="B5" s="146" t="s">
        <v>8</v>
      </c>
      <c r="C5" s="146" t="s">
        <v>9</v>
      </c>
      <c r="D5" s="152" t="s">
        <v>115</v>
      </c>
      <c r="E5" s="152"/>
      <c r="F5" s="152" t="s">
        <v>116</v>
      </c>
      <c r="G5" s="152"/>
      <c r="H5" s="152" t="s">
        <v>117</v>
      </c>
      <c r="I5" s="152"/>
      <c r="J5" s="152" t="s">
        <v>47</v>
      </c>
      <c r="K5" s="152"/>
      <c r="L5" s="152" t="s">
        <v>48</v>
      </c>
      <c r="M5" s="152"/>
      <c r="N5" s="152" t="s">
        <v>1</v>
      </c>
      <c r="O5" s="152"/>
      <c r="P5" s="152" t="s">
        <v>2</v>
      </c>
      <c r="Q5" s="152"/>
      <c r="R5" s="152" t="s">
        <v>3</v>
      </c>
      <c r="S5" s="152"/>
      <c r="T5" s="152" t="s">
        <v>4</v>
      </c>
      <c r="U5" s="152"/>
      <c r="V5" s="152" t="s">
        <v>382</v>
      </c>
      <c r="W5" s="152"/>
      <c r="X5" s="152" t="s">
        <v>5</v>
      </c>
      <c r="Y5" s="152"/>
      <c r="Z5" s="152" t="s">
        <v>46</v>
      </c>
      <c r="AA5" s="155"/>
    </row>
    <row r="6" spans="1:27" s="4" customFormat="1" x14ac:dyDescent="0.3">
      <c r="A6" s="17" t="s">
        <v>7</v>
      </c>
      <c r="B6" s="147"/>
      <c r="C6" s="147"/>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227</v>
      </c>
      <c r="B8" s="64">
        <f>VLOOKUP($A8,'Return Data'!$B$7:$R$2700,3,0)</f>
        <v>44118</v>
      </c>
      <c r="C8" s="65">
        <f>VLOOKUP($A8,'Return Data'!$B$7:$R$2700,4,0)</f>
        <v>324.72730000000001</v>
      </c>
      <c r="D8" s="65">
        <f>VLOOKUP($A8,'Return Data'!$B$7:$R$2700,5,0)</f>
        <v>3.7321</v>
      </c>
      <c r="E8" s="66">
        <f>RANK(D8,D$8:D$45,0)</f>
        <v>19</v>
      </c>
      <c r="F8" s="65">
        <f>VLOOKUP($A8,'Return Data'!$B$7:$R$2700,6,0)</f>
        <v>3.5829</v>
      </c>
      <c r="G8" s="66">
        <f>RANK(F8,F$8:F$45,0)</f>
        <v>15</v>
      </c>
      <c r="H8" s="65">
        <f>VLOOKUP($A8,'Return Data'!$B$7:$R$2700,7,0)</f>
        <v>3.3807</v>
      </c>
      <c r="I8" s="66">
        <f>RANK(H8,H$8:H$45,0)</f>
        <v>18</v>
      </c>
      <c r="J8" s="65">
        <f>VLOOKUP($A8,'Return Data'!$B$7:$R$2700,8,0)</f>
        <v>3.3330000000000002</v>
      </c>
      <c r="K8" s="66">
        <f>RANK(J8,J$8:J$45,0)</f>
        <v>18</v>
      </c>
      <c r="L8" s="65">
        <f>VLOOKUP($A8,'Return Data'!$B$7:$R$2700,9,0)</f>
        <v>3.3738999999999999</v>
      </c>
      <c r="M8" s="66">
        <f>RANK(L8,L$8:L$45,0)</f>
        <v>20</v>
      </c>
      <c r="N8" s="65">
        <f>VLOOKUP($A8,'Return Data'!$B$7:$R$2700,10,0)</f>
        <v>3.2633999999999999</v>
      </c>
      <c r="O8" s="66">
        <f>RANK(N8,N$8:N$45,0)</f>
        <v>7</v>
      </c>
      <c r="P8" s="65">
        <f>VLOOKUP($A8,'Return Data'!$B$7:$R$2700,11,0)</f>
        <v>4.0030999999999999</v>
      </c>
      <c r="Q8" s="66">
        <f>RANK(P8,P$8:P$45,0)</f>
        <v>4</v>
      </c>
      <c r="R8" s="65">
        <f>VLOOKUP($A8,'Return Data'!$B$7:$R$2700,12,0)</f>
        <v>4.5688000000000004</v>
      </c>
      <c r="S8" s="66">
        <f>RANK(R8,R$8:R$45,0)</f>
        <v>5</v>
      </c>
      <c r="T8" s="65">
        <f>VLOOKUP($A8,'Return Data'!$B$7:$R$2700,13,0)</f>
        <v>4.7676999999999996</v>
      </c>
      <c r="U8" s="66">
        <f>RANK(T8,T$8:T$45,0)</f>
        <v>5</v>
      </c>
      <c r="V8" s="65">
        <f>VLOOKUP($A8,'Return Data'!$B$7:$R$2700,17,0)</f>
        <v>5.9847000000000001</v>
      </c>
      <c r="W8" s="66">
        <f>RANK(V8,V$8:V$45,0)</f>
        <v>4</v>
      </c>
      <c r="X8" s="65">
        <f>VLOOKUP($A8,'Return Data'!$B$7:$R$2700,14,0)</f>
        <v>6.3727999999999998</v>
      </c>
      <c r="Y8" s="66">
        <f>RANK(X8,X$8:X$45,0)</f>
        <v>3</v>
      </c>
      <c r="Z8" s="65">
        <f>VLOOKUP($A8,'Return Data'!$B$7:$R$2700,16,0)</f>
        <v>7.3737000000000004</v>
      </c>
      <c r="AA8" s="67">
        <f>RANK(Z8,Z$8:Z$45,0)</f>
        <v>16</v>
      </c>
    </row>
    <row r="9" spans="1:27" x14ac:dyDescent="0.3">
      <c r="A9" s="63" t="s">
        <v>228</v>
      </c>
      <c r="B9" s="64">
        <f>VLOOKUP($A9,'Return Data'!$B$7:$R$2700,3,0)</f>
        <v>44118</v>
      </c>
      <c r="C9" s="65">
        <f>VLOOKUP($A9,'Return Data'!$B$7:$R$2700,4,0)</f>
        <v>2240.7873</v>
      </c>
      <c r="D9" s="65">
        <f>VLOOKUP($A9,'Return Data'!$B$7:$R$2700,5,0)</f>
        <v>3.7745000000000002</v>
      </c>
      <c r="E9" s="66">
        <f t="shared" ref="E9:E45" si="0">RANK(D9,D$8:D$45,0)</f>
        <v>16</v>
      </c>
      <c r="F9" s="65">
        <f>VLOOKUP($A9,'Return Data'!$B$7:$R$2700,6,0)</f>
        <v>3.552</v>
      </c>
      <c r="G9" s="66">
        <f t="shared" ref="G9:G45" si="1">RANK(F9,F$8:F$45,0)</f>
        <v>18</v>
      </c>
      <c r="H9" s="65">
        <f>VLOOKUP($A9,'Return Data'!$B$7:$R$2700,7,0)</f>
        <v>3.3854000000000002</v>
      </c>
      <c r="I9" s="66">
        <f t="shared" ref="I9:I45" si="2">RANK(H9,H$8:H$45,0)</f>
        <v>16</v>
      </c>
      <c r="J9" s="65">
        <f>VLOOKUP($A9,'Return Data'!$B$7:$R$2700,8,0)</f>
        <v>3.3149000000000002</v>
      </c>
      <c r="K9" s="66">
        <f t="shared" ref="K9:K45" si="3">RANK(J9,J$8:J$45,0)</f>
        <v>23</v>
      </c>
      <c r="L9" s="65">
        <f>VLOOKUP($A9,'Return Data'!$B$7:$R$2700,9,0)</f>
        <v>3.4432999999999998</v>
      </c>
      <c r="M9" s="66">
        <f t="shared" ref="M9:M45" si="4">RANK(L9,L$8:L$45,0)</f>
        <v>9</v>
      </c>
      <c r="N9" s="65">
        <f>VLOOKUP($A9,'Return Data'!$B$7:$R$2700,10,0)</f>
        <v>3.2530999999999999</v>
      </c>
      <c r="O9" s="66">
        <f t="shared" ref="O9:O45" si="5">RANK(N9,N$8:N$45,0)</f>
        <v>9</v>
      </c>
      <c r="P9" s="65">
        <f>VLOOKUP($A9,'Return Data'!$B$7:$R$2700,11,0)</f>
        <v>3.8382000000000001</v>
      </c>
      <c r="Q9" s="66">
        <f t="shared" ref="Q9:Q45" si="6">RANK(P9,P$8:P$45,0)</f>
        <v>11</v>
      </c>
      <c r="R9" s="65">
        <f>VLOOKUP($A9,'Return Data'!$B$7:$R$2700,12,0)</f>
        <v>4.5350999999999999</v>
      </c>
      <c r="S9" s="66">
        <f t="shared" ref="S9:S45" si="7">RANK(R9,R$8:R$45,0)</f>
        <v>8</v>
      </c>
      <c r="T9" s="65">
        <f>VLOOKUP($A9,'Return Data'!$B$7:$R$2700,13,0)</f>
        <v>4.7542999999999997</v>
      </c>
      <c r="U9" s="66">
        <f t="shared" ref="U9:W45" si="8">RANK(T9,T$8:T$45,0)</f>
        <v>8</v>
      </c>
      <c r="V9" s="65">
        <f>VLOOKUP($A9,'Return Data'!$B$7:$R$2700,17,0)</f>
        <v>5.9451999999999998</v>
      </c>
      <c r="W9" s="66">
        <f t="shared" si="8"/>
        <v>7</v>
      </c>
      <c r="X9" s="65">
        <f>VLOOKUP($A9,'Return Data'!$B$7:$R$2700,14,0)</f>
        <v>6.3617999999999997</v>
      </c>
      <c r="Y9" s="66">
        <f t="shared" ref="Y9:Y44" si="9">RANK(X9,X$8:X$45,0)</f>
        <v>5</v>
      </c>
      <c r="Z9" s="65">
        <f>VLOOKUP($A9,'Return Data'!$B$7:$R$2700,16,0)</f>
        <v>7.5948000000000002</v>
      </c>
      <c r="AA9" s="67">
        <f t="shared" ref="AA9:AA45" si="10">RANK(Z9,Z$8:Z$45,0)</f>
        <v>9</v>
      </c>
    </row>
    <row r="10" spans="1:27" x14ac:dyDescent="0.3">
      <c r="A10" s="63" t="s">
        <v>229</v>
      </c>
      <c r="B10" s="64">
        <f>VLOOKUP($A10,'Return Data'!$B$7:$R$2700,3,0)</f>
        <v>44118</v>
      </c>
      <c r="C10" s="65">
        <f>VLOOKUP($A10,'Return Data'!$B$7:$R$2700,4,0)</f>
        <v>2317.3485999999998</v>
      </c>
      <c r="D10" s="65">
        <f>VLOOKUP($A10,'Return Data'!$B$7:$R$2700,5,0)</f>
        <v>3.5143</v>
      </c>
      <c r="E10" s="66">
        <f t="shared" si="0"/>
        <v>25</v>
      </c>
      <c r="F10" s="65">
        <f>VLOOKUP($A10,'Return Data'!$B$7:$R$2700,6,0)</f>
        <v>3.2839</v>
      </c>
      <c r="G10" s="66">
        <f t="shared" si="1"/>
        <v>30</v>
      </c>
      <c r="H10" s="65">
        <f>VLOOKUP($A10,'Return Data'!$B$7:$R$2700,7,0)</f>
        <v>3.2696999999999998</v>
      </c>
      <c r="I10" s="66">
        <f t="shared" si="2"/>
        <v>25</v>
      </c>
      <c r="J10" s="65">
        <f>VLOOKUP($A10,'Return Data'!$B$7:$R$2700,8,0)</f>
        <v>3.3182</v>
      </c>
      <c r="K10" s="66">
        <f t="shared" si="3"/>
        <v>21</v>
      </c>
      <c r="L10" s="65">
        <f>VLOOKUP($A10,'Return Data'!$B$7:$R$2700,9,0)</f>
        <v>3.4222999999999999</v>
      </c>
      <c r="M10" s="66">
        <f t="shared" si="4"/>
        <v>12</v>
      </c>
      <c r="N10" s="65">
        <f>VLOOKUP($A10,'Return Data'!$B$7:$R$2700,10,0)</f>
        <v>3.2141000000000002</v>
      </c>
      <c r="O10" s="66">
        <f t="shared" si="5"/>
        <v>16</v>
      </c>
      <c r="P10" s="65">
        <f>VLOOKUP($A10,'Return Data'!$B$7:$R$2700,11,0)</f>
        <v>3.4643999999999999</v>
      </c>
      <c r="Q10" s="66">
        <f t="shared" si="6"/>
        <v>28</v>
      </c>
      <c r="R10" s="65">
        <f>VLOOKUP($A10,'Return Data'!$B$7:$R$2700,12,0)</f>
        <v>4.3510999999999997</v>
      </c>
      <c r="S10" s="66">
        <f t="shared" si="7"/>
        <v>21</v>
      </c>
      <c r="T10" s="65">
        <f>VLOOKUP($A10,'Return Data'!$B$7:$R$2700,13,0)</f>
        <v>4.6178999999999997</v>
      </c>
      <c r="U10" s="66">
        <f t="shared" si="8"/>
        <v>18</v>
      </c>
      <c r="V10" s="65">
        <f>VLOOKUP($A10,'Return Data'!$B$7:$R$2700,17,0)</f>
        <v>5.8615000000000004</v>
      </c>
      <c r="W10" s="66">
        <f t="shared" si="8"/>
        <v>14</v>
      </c>
      <c r="X10" s="65">
        <f>VLOOKUP($A10,'Return Data'!$B$7:$R$2700,14,0)</f>
        <v>6.3090000000000002</v>
      </c>
      <c r="Y10" s="66">
        <f t="shared" si="9"/>
        <v>11</v>
      </c>
      <c r="Z10" s="65">
        <f>VLOOKUP($A10,'Return Data'!$B$7:$R$2700,16,0)</f>
        <v>7.4500999999999999</v>
      </c>
      <c r="AA10" s="67">
        <f t="shared" si="10"/>
        <v>14</v>
      </c>
    </row>
    <row r="11" spans="1:27" x14ac:dyDescent="0.3">
      <c r="A11" s="63" t="s">
        <v>230</v>
      </c>
      <c r="B11" s="64">
        <f>VLOOKUP($A11,'Return Data'!$B$7:$R$2700,3,0)</f>
        <v>44118</v>
      </c>
      <c r="C11" s="65">
        <f>VLOOKUP($A11,'Return Data'!$B$7:$R$2700,4,0)</f>
        <v>3095.9555999999998</v>
      </c>
      <c r="D11" s="65">
        <f>VLOOKUP($A11,'Return Data'!$B$7:$R$2700,5,0)</f>
        <v>3.4157999999999999</v>
      </c>
      <c r="E11" s="66">
        <f t="shared" si="0"/>
        <v>29</v>
      </c>
      <c r="F11" s="65">
        <f>VLOOKUP($A11,'Return Data'!$B$7:$R$2700,6,0)</f>
        <v>3.3927999999999998</v>
      </c>
      <c r="G11" s="66">
        <f t="shared" si="1"/>
        <v>24</v>
      </c>
      <c r="H11" s="65">
        <f>VLOOKUP($A11,'Return Data'!$B$7:$R$2700,7,0)</f>
        <v>3.3498999999999999</v>
      </c>
      <c r="I11" s="66">
        <f t="shared" si="2"/>
        <v>21</v>
      </c>
      <c r="J11" s="65">
        <f>VLOOKUP($A11,'Return Data'!$B$7:$R$2700,8,0)</f>
        <v>3.2616000000000001</v>
      </c>
      <c r="K11" s="66">
        <f t="shared" si="3"/>
        <v>26</v>
      </c>
      <c r="L11" s="65">
        <f>VLOOKUP($A11,'Return Data'!$B$7:$R$2700,9,0)</f>
        <v>3.4426000000000001</v>
      </c>
      <c r="M11" s="66">
        <f t="shared" si="4"/>
        <v>10</v>
      </c>
      <c r="N11" s="65">
        <f>VLOOKUP($A11,'Return Data'!$B$7:$R$2700,10,0)</f>
        <v>3.2412999999999998</v>
      </c>
      <c r="O11" s="66">
        <f t="shared" si="5"/>
        <v>11</v>
      </c>
      <c r="P11" s="65">
        <f>VLOOKUP($A11,'Return Data'!$B$7:$R$2700,11,0)</f>
        <v>3.5579000000000001</v>
      </c>
      <c r="Q11" s="66">
        <f t="shared" si="6"/>
        <v>27</v>
      </c>
      <c r="R11" s="65">
        <f>VLOOKUP($A11,'Return Data'!$B$7:$R$2700,12,0)</f>
        <v>4.3478000000000003</v>
      </c>
      <c r="S11" s="66">
        <f t="shared" si="7"/>
        <v>22</v>
      </c>
      <c r="T11" s="65">
        <f>VLOOKUP($A11,'Return Data'!$B$7:$R$2700,13,0)</f>
        <v>4.6260000000000003</v>
      </c>
      <c r="U11" s="66">
        <f t="shared" si="8"/>
        <v>16</v>
      </c>
      <c r="V11" s="65">
        <f>VLOOKUP($A11,'Return Data'!$B$7:$R$2700,17,0)</f>
        <v>5.8815</v>
      </c>
      <c r="W11" s="66">
        <f t="shared" si="8"/>
        <v>11</v>
      </c>
      <c r="X11" s="65">
        <f>VLOOKUP($A11,'Return Data'!$B$7:$R$2700,14,0)</f>
        <v>6.2912999999999997</v>
      </c>
      <c r="Y11" s="66">
        <f t="shared" si="9"/>
        <v>12</v>
      </c>
      <c r="Z11" s="65">
        <f>VLOOKUP($A11,'Return Data'!$B$7:$R$2700,16,0)</f>
        <v>7.2592999999999996</v>
      </c>
      <c r="AA11" s="67">
        <f t="shared" si="10"/>
        <v>19</v>
      </c>
    </row>
    <row r="12" spans="1:27" x14ac:dyDescent="0.3">
      <c r="A12" s="63" t="s">
        <v>231</v>
      </c>
      <c r="B12" s="64">
        <f>VLOOKUP($A12,'Return Data'!$B$7:$R$2700,3,0)</f>
        <v>44118</v>
      </c>
      <c r="C12" s="65">
        <f>VLOOKUP($A12,'Return Data'!$B$7:$R$2700,4,0)</f>
        <v>2316.0962</v>
      </c>
      <c r="D12" s="65">
        <f>VLOOKUP($A12,'Return Data'!$B$7:$R$2700,5,0)</f>
        <v>4.5186999999999999</v>
      </c>
      <c r="E12" s="66">
        <f t="shared" si="0"/>
        <v>2</v>
      </c>
      <c r="F12" s="65">
        <f>VLOOKUP($A12,'Return Data'!$B$7:$R$2700,6,0)</f>
        <v>3.8018000000000001</v>
      </c>
      <c r="G12" s="66">
        <f t="shared" si="1"/>
        <v>5</v>
      </c>
      <c r="H12" s="65">
        <f>VLOOKUP($A12,'Return Data'!$B$7:$R$2700,7,0)</f>
        <v>3.4493</v>
      </c>
      <c r="I12" s="66">
        <f t="shared" si="2"/>
        <v>10</v>
      </c>
      <c r="J12" s="65">
        <f>VLOOKUP($A12,'Return Data'!$B$7:$R$2700,8,0)</f>
        <v>3.294</v>
      </c>
      <c r="K12" s="66">
        <f t="shared" si="3"/>
        <v>25</v>
      </c>
      <c r="L12" s="65">
        <f>VLOOKUP($A12,'Return Data'!$B$7:$R$2700,9,0)</f>
        <v>3.3296000000000001</v>
      </c>
      <c r="M12" s="66">
        <f t="shared" si="4"/>
        <v>25</v>
      </c>
      <c r="N12" s="65">
        <f>VLOOKUP($A12,'Return Data'!$B$7:$R$2700,10,0)</f>
        <v>3.1196000000000002</v>
      </c>
      <c r="O12" s="66">
        <f t="shared" si="5"/>
        <v>29</v>
      </c>
      <c r="P12" s="65">
        <f>VLOOKUP($A12,'Return Data'!$B$7:$R$2700,11,0)</f>
        <v>3.7810999999999999</v>
      </c>
      <c r="Q12" s="66">
        <f t="shared" si="6"/>
        <v>16</v>
      </c>
      <c r="R12" s="65">
        <f>VLOOKUP($A12,'Return Data'!$B$7:$R$2700,12,0)</f>
        <v>4.3365</v>
      </c>
      <c r="S12" s="66">
        <f t="shared" si="7"/>
        <v>23</v>
      </c>
      <c r="T12" s="65">
        <f>VLOOKUP($A12,'Return Data'!$B$7:$R$2700,13,0)</f>
        <v>4.5368000000000004</v>
      </c>
      <c r="U12" s="66">
        <f t="shared" si="8"/>
        <v>23</v>
      </c>
      <c r="V12" s="65">
        <f>VLOOKUP($A12,'Return Data'!$B$7:$R$2700,17,0)</f>
        <v>5.7462</v>
      </c>
      <c r="W12" s="66">
        <f t="shared" si="8"/>
        <v>26</v>
      </c>
      <c r="X12" s="65">
        <f>VLOOKUP($A12,'Return Data'!$B$7:$R$2700,14,0)</f>
        <v>6.2270000000000003</v>
      </c>
      <c r="Y12" s="66">
        <f t="shared" si="9"/>
        <v>22</v>
      </c>
      <c r="Z12" s="65">
        <f>VLOOKUP($A12,'Return Data'!$B$7:$R$2700,16,0)</f>
        <v>7.0937999999999999</v>
      </c>
      <c r="AA12" s="67">
        <f t="shared" si="10"/>
        <v>27</v>
      </c>
    </row>
    <row r="13" spans="1:27" x14ac:dyDescent="0.3">
      <c r="A13" s="63" t="s">
        <v>232</v>
      </c>
      <c r="B13" s="64">
        <f>VLOOKUP($A13,'Return Data'!$B$7:$R$2700,3,0)</f>
        <v>44118</v>
      </c>
      <c r="C13" s="65">
        <f>VLOOKUP($A13,'Return Data'!$B$7:$R$2700,4,0)</f>
        <v>2425.1071999999999</v>
      </c>
      <c r="D13" s="65">
        <f>VLOOKUP($A13,'Return Data'!$B$7:$R$2700,5,0)</f>
        <v>3.2888999999999999</v>
      </c>
      <c r="E13" s="66">
        <f t="shared" si="0"/>
        <v>36</v>
      </c>
      <c r="F13" s="65">
        <f>VLOOKUP($A13,'Return Data'!$B$7:$R$2700,6,0)</f>
        <v>3.2172000000000001</v>
      </c>
      <c r="G13" s="66">
        <f t="shared" si="1"/>
        <v>34</v>
      </c>
      <c r="H13" s="65">
        <f>VLOOKUP($A13,'Return Data'!$B$7:$R$2700,7,0)</f>
        <v>3.2479</v>
      </c>
      <c r="I13" s="66">
        <f t="shared" si="2"/>
        <v>27</v>
      </c>
      <c r="J13" s="65">
        <f>VLOOKUP($A13,'Return Data'!$B$7:$R$2700,8,0)</f>
        <v>3.1255999999999999</v>
      </c>
      <c r="K13" s="66">
        <f t="shared" si="3"/>
        <v>30</v>
      </c>
      <c r="L13" s="65">
        <f>VLOOKUP($A13,'Return Data'!$B$7:$R$2700,9,0)</f>
        <v>3.2848999999999999</v>
      </c>
      <c r="M13" s="66">
        <f t="shared" si="4"/>
        <v>29</v>
      </c>
      <c r="N13" s="65">
        <f>VLOOKUP($A13,'Return Data'!$B$7:$R$2700,10,0)</f>
        <v>3.1328</v>
      </c>
      <c r="O13" s="66">
        <f t="shared" si="5"/>
        <v>28</v>
      </c>
      <c r="P13" s="65">
        <f>VLOOKUP($A13,'Return Data'!$B$7:$R$2700,11,0)</f>
        <v>3.2227000000000001</v>
      </c>
      <c r="Q13" s="66">
        <f t="shared" si="6"/>
        <v>31</v>
      </c>
      <c r="R13" s="65">
        <f>VLOOKUP($A13,'Return Data'!$B$7:$R$2700,12,0)</f>
        <v>3.7692000000000001</v>
      </c>
      <c r="S13" s="66">
        <f t="shared" si="7"/>
        <v>32</v>
      </c>
      <c r="T13" s="65">
        <f>VLOOKUP($A13,'Return Data'!$B$7:$R$2700,13,0)</f>
        <v>4.1219000000000001</v>
      </c>
      <c r="U13" s="66">
        <f t="shared" si="8"/>
        <v>31</v>
      </c>
      <c r="V13" s="65">
        <f>VLOOKUP($A13,'Return Data'!$B$7:$R$2700,17,0)</f>
        <v>5.4867999999999997</v>
      </c>
      <c r="W13" s="66">
        <f t="shared" si="8"/>
        <v>29</v>
      </c>
      <c r="X13" s="65">
        <f>VLOOKUP($A13,'Return Data'!$B$7:$R$2700,14,0)</f>
        <v>6.0277000000000003</v>
      </c>
      <c r="Y13" s="66">
        <f t="shared" si="9"/>
        <v>28</v>
      </c>
      <c r="Z13" s="65">
        <f>VLOOKUP($A13,'Return Data'!$B$7:$R$2700,16,0)</f>
        <v>7.4566999999999997</v>
      </c>
      <c r="AA13" s="67">
        <f t="shared" si="10"/>
        <v>13</v>
      </c>
    </row>
    <row r="14" spans="1:27" x14ac:dyDescent="0.3">
      <c r="A14" s="63" t="s">
        <v>233</v>
      </c>
      <c r="B14" s="64">
        <f>VLOOKUP($A14,'Return Data'!$B$7:$R$2700,3,0)</f>
        <v>44118</v>
      </c>
      <c r="C14" s="65">
        <f>VLOOKUP($A14,'Return Data'!$B$7:$R$2700,4,0)</f>
        <v>2878.9198999999999</v>
      </c>
      <c r="D14" s="65">
        <f>VLOOKUP($A14,'Return Data'!$B$7:$R$2700,5,0)</f>
        <v>3.9319999999999999</v>
      </c>
      <c r="E14" s="66">
        <f t="shared" si="0"/>
        <v>12</v>
      </c>
      <c r="F14" s="65">
        <f>VLOOKUP($A14,'Return Data'!$B$7:$R$2700,6,0)</f>
        <v>3.6223999999999998</v>
      </c>
      <c r="G14" s="66">
        <f t="shared" si="1"/>
        <v>13</v>
      </c>
      <c r="H14" s="65">
        <f>VLOOKUP($A14,'Return Data'!$B$7:$R$2700,7,0)</f>
        <v>3.3955000000000002</v>
      </c>
      <c r="I14" s="66">
        <f t="shared" si="2"/>
        <v>13</v>
      </c>
      <c r="J14" s="65">
        <f>VLOOKUP($A14,'Return Data'!$B$7:$R$2700,8,0)</f>
        <v>3.3363</v>
      </c>
      <c r="K14" s="66">
        <f t="shared" si="3"/>
        <v>17</v>
      </c>
      <c r="L14" s="65">
        <f>VLOOKUP($A14,'Return Data'!$B$7:$R$2700,9,0)</f>
        <v>3.4117000000000002</v>
      </c>
      <c r="M14" s="66">
        <f t="shared" si="4"/>
        <v>14</v>
      </c>
      <c r="N14" s="65">
        <f>VLOOKUP($A14,'Return Data'!$B$7:$R$2700,10,0)</f>
        <v>3.1897000000000002</v>
      </c>
      <c r="O14" s="66">
        <f t="shared" si="5"/>
        <v>21</v>
      </c>
      <c r="P14" s="65">
        <f>VLOOKUP($A14,'Return Data'!$B$7:$R$2700,11,0)</f>
        <v>3.6305999999999998</v>
      </c>
      <c r="Q14" s="66">
        <f t="shared" si="6"/>
        <v>25</v>
      </c>
      <c r="R14" s="65">
        <f>VLOOKUP($A14,'Return Data'!$B$7:$R$2700,12,0)</f>
        <v>4.4128999999999996</v>
      </c>
      <c r="S14" s="66">
        <f t="shared" si="7"/>
        <v>15</v>
      </c>
      <c r="T14" s="65">
        <f>VLOOKUP($A14,'Return Data'!$B$7:$R$2700,13,0)</f>
        <v>4.6037999999999997</v>
      </c>
      <c r="U14" s="66">
        <f t="shared" si="8"/>
        <v>19</v>
      </c>
      <c r="V14" s="65">
        <f>VLOOKUP($A14,'Return Data'!$B$7:$R$2700,17,0)</f>
        <v>5.8163999999999998</v>
      </c>
      <c r="W14" s="66">
        <f t="shared" si="8"/>
        <v>19</v>
      </c>
      <c r="X14" s="65">
        <f>VLOOKUP($A14,'Return Data'!$B$7:$R$2700,14,0)</f>
        <v>6.2580999999999998</v>
      </c>
      <c r="Y14" s="66">
        <f t="shared" si="9"/>
        <v>19</v>
      </c>
      <c r="Z14" s="65">
        <f>VLOOKUP($A14,'Return Data'!$B$7:$R$2700,16,0)</f>
        <v>7.3525</v>
      </c>
      <c r="AA14" s="67">
        <f t="shared" si="10"/>
        <v>17</v>
      </c>
    </row>
    <row r="15" spans="1:27" x14ac:dyDescent="0.3">
      <c r="A15" s="63" t="s">
        <v>234</v>
      </c>
      <c r="B15" s="64">
        <f>VLOOKUP($A15,'Return Data'!$B$7:$R$2700,3,0)</f>
        <v>44118</v>
      </c>
      <c r="C15" s="65">
        <f>VLOOKUP($A15,'Return Data'!$B$7:$R$2700,4,0)</f>
        <v>2586.9931999999999</v>
      </c>
      <c r="D15" s="65">
        <f>VLOOKUP($A15,'Return Data'!$B$7:$R$2700,5,0)</f>
        <v>3.4203999999999999</v>
      </c>
      <c r="E15" s="66">
        <f t="shared" si="0"/>
        <v>27</v>
      </c>
      <c r="F15" s="65">
        <f>VLOOKUP($A15,'Return Data'!$B$7:$R$2700,6,0)</f>
        <v>3.2256999999999998</v>
      </c>
      <c r="G15" s="66">
        <f t="shared" si="1"/>
        <v>32</v>
      </c>
      <c r="H15" s="65">
        <f>VLOOKUP($A15,'Return Data'!$B$7:$R$2700,7,0)</f>
        <v>3.2040999999999999</v>
      </c>
      <c r="I15" s="66">
        <f t="shared" si="2"/>
        <v>32</v>
      </c>
      <c r="J15" s="65">
        <f>VLOOKUP($A15,'Return Data'!$B$7:$R$2700,8,0)</f>
        <v>3.3170000000000002</v>
      </c>
      <c r="K15" s="66">
        <f t="shared" si="3"/>
        <v>22</v>
      </c>
      <c r="L15" s="65">
        <f>VLOOKUP($A15,'Return Data'!$B$7:$R$2700,9,0)</f>
        <v>3.411</v>
      </c>
      <c r="M15" s="66">
        <f t="shared" si="4"/>
        <v>15</v>
      </c>
      <c r="N15" s="65">
        <f>VLOOKUP($A15,'Return Data'!$B$7:$R$2700,10,0)</f>
        <v>3.1004999999999998</v>
      </c>
      <c r="O15" s="66">
        <f t="shared" si="5"/>
        <v>30</v>
      </c>
      <c r="P15" s="65">
        <f>VLOOKUP($A15,'Return Data'!$B$7:$R$2700,11,0)</f>
        <v>3.6932</v>
      </c>
      <c r="Q15" s="66">
        <f t="shared" si="6"/>
        <v>23</v>
      </c>
      <c r="R15" s="65">
        <f>VLOOKUP($A15,'Return Data'!$B$7:$R$2700,12,0)</f>
        <v>4.3661000000000003</v>
      </c>
      <c r="S15" s="66">
        <f t="shared" si="7"/>
        <v>18</v>
      </c>
      <c r="T15" s="65">
        <f>VLOOKUP($A15,'Return Data'!$B$7:$R$2700,13,0)</f>
        <v>4.6037999999999997</v>
      </c>
      <c r="U15" s="66">
        <f t="shared" si="8"/>
        <v>19</v>
      </c>
      <c r="V15" s="65">
        <f>VLOOKUP($A15,'Return Data'!$B$7:$R$2700,17,0)</f>
        <v>5.8555000000000001</v>
      </c>
      <c r="W15" s="66">
        <f t="shared" si="8"/>
        <v>15</v>
      </c>
      <c r="X15" s="65">
        <f>VLOOKUP($A15,'Return Data'!$B$7:$R$2700,14,0)</f>
        <v>6.2864000000000004</v>
      </c>
      <c r="Y15" s="66">
        <f t="shared" si="9"/>
        <v>14</v>
      </c>
      <c r="Z15" s="65">
        <f>VLOOKUP($A15,'Return Data'!$B$7:$R$2700,16,0)</f>
        <v>7.4668000000000001</v>
      </c>
      <c r="AA15" s="67">
        <f t="shared" si="10"/>
        <v>12</v>
      </c>
    </row>
    <row r="16" spans="1:27" x14ac:dyDescent="0.3">
      <c r="A16" s="63" t="s">
        <v>235</v>
      </c>
      <c r="B16" s="64">
        <f>VLOOKUP($A16,'Return Data'!$B$7:$R$2700,3,0)</f>
        <v>44118</v>
      </c>
      <c r="C16" s="65">
        <f>VLOOKUP($A16,'Return Data'!$B$7:$R$2700,4,0)</f>
        <v>2203.2397000000001</v>
      </c>
      <c r="D16" s="65">
        <f>VLOOKUP($A16,'Return Data'!$B$7:$R$2700,5,0)</f>
        <v>3.3915000000000002</v>
      </c>
      <c r="E16" s="66">
        <f t="shared" si="0"/>
        <v>32</v>
      </c>
      <c r="F16" s="65">
        <f>VLOOKUP($A16,'Return Data'!$B$7:$R$2700,6,0)</f>
        <v>3.1114000000000002</v>
      </c>
      <c r="G16" s="66">
        <f t="shared" si="1"/>
        <v>35</v>
      </c>
      <c r="H16" s="65">
        <f>VLOOKUP($A16,'Return Data'!$B$7:$R$2700,7,0)</f>
        <v>3.1568999999999998</v>
      </c>
      <c r="I16" s="66">
        <f t="shared" si="2"/>
        <v>34</v>
      </c>
      <c r="J16" s="65">
        <f>VLOOKUP($A16,'Return Data'!$B$7:$R$2700,8,0)</f>
        <v>3.0720000000000001</v>
      </c>
      <c r="K16" s="66">
        <f t="shared" si="3"/>
        <v>34</v>
      </c>
      <c r="L16" s="65">
        <f>VLOOKUP($A16,'Return Data'!$B$7:$R$2700,9,0)</f>
        <v>3.0937000000000001</v>
      </c>
      <c r="M16" s="66">
        <f t="shared" si="4"/>
        <v>34</v>
      </c>
      <c r="N16" s="65">
        <f>VLOOKUP($A16,'Return Data'!$B$7:$R$2700,10,0)</f>
        <v>2.9929000000000001</v>
      </c>
      <c r="O16" s="66">
        <f t="shared" si="5"/>
        <v>33</v>
      </c>
      <c r="P16" s="65">
        <f>VLOOKUP($A16,'Return Data'!$B$7:$R$2700,11,0)</f>
        <v>3.1503999999999999</v>
      </c>
      <c r="Q16" s="66">
        <f t="shared" si="6"/>
        <v>34</v>
      </c>
      <c r="R16" s="65">
        <f>VLOOKUP($A16,'Return Data'!$B$7:$R$2700,12,0)</f>
        <v>3.8157000000000001</v>
      </c>
      <c r="S16" s="66">
        <f t="shared" si="7"/>
        <v>31</v>
      </c>
      <c r="T16" s="65">
        <f>VLOOKUP($A16,'Return Data'!$B$7:$R$2700,13,0)</f>
        <v>4.0697000000000001</v>
      </c>
      <c r="U16" s="66">
        <f t="shared" si="8"/>
        <v>33</v>
      </c>
      <c r="V16" s="65">
        <f>VLOOKUP($A16,'Return Data'!$B$7:$R$2700,17,0)</f>
        <v>5.4538000000000002</v>
      </c>
      <c r="W16" s="66">
        <f t="shared" si="8"/>
        <v>30</v>
      </c>
      <c r="X16" s="65">
        <f>VLOOKUP($A16,'Return Data'!$B$7:$R$2700,14,0)</f>
        <v>6.0180999999999996</v>
      </c>
      <c r="Y16" s="66">
        <f t="shared" si="9"/>
        <v>29</v>
      </c>
      <c r="Z16" s="65">
        <f>VLOOKUP($A16,'Return Data'!$B$7:$R$2700,16,0)</f>
        <v>7.6935000000000002</v>
      </c>
      <c r="AA16" s="67">
        <f t="shared" si="10"/>
        <v>5</v>
      </c>
    </row>
    <row r="17" spans="1:27" x14ac:dyDescent="0.3">
      <c r="A17" s="63" t="s">
        <v>236</v>
      </c>
      <c r="B17" s="64">
        <f>VLOOKUP($A17,'Return Data'!$B$7:$R$2700,3,0)</f>
        <v>44118</v>
      </c>
      <c r="C17" s="65">
        <f>VLOOKUP($A17,'Return Data'!$B$7:$R$2700,4,0)</f>
        <v>3963.1406999999999</v>
      </c>
      <c r="D17" s="65">
        <f>VLOOKUP($A17,'Return Data'!$B$7:$R$2700,5,0)</f>
        <v>4.0895999999999999</v>
      </c>
      <c r="E17" s="66">
        <f t="shared" si="0"/>
        <v>7</v>
      </c>
      <c r="F17" s="65">
        <f>VLOOKUP($A17,'Return Data'!$B$7:$R$2700,6,0)</f>
        <v>3.8849999999999998</v>
      </c>
      <c r="G17" s="66">
        <f t="shared" si="1"/>
        <v>3</v>
      </c>
      <c r="H17" s="65">
        <f>VLOOKUP($A17,'Return Data'!$B$7:$R$2700,7,0)</f>
        <v>3.4956</v>
      </c>
      <c r="I17" s="66">
        <f t="shared" si="2"/>
        <v>7</v>
      </c>
      <c r="J17" s="65">
        <f>VLOOKUP($A17,'Return Data'!$B$7:$R$2700,8,0)</f>
        <v>3.3694999999999999</v>
      </c>
      <c r="K17" s="66">
        <f t="shared" si="3"/>
        <v>11</v>
      </c>
      <c r="L17" s="65">
        <f>VLOOKUP($A17,'Return Data'!$B$7:$R$2700,9,0)</f>
        <v>3.3218999999999999</v>
      </c>
      <c r="M17" s="66">
        <f t="shared" si="4"/>
        <v>26</v>
      </c>
      <c r="N17" s="65">
        <f>VLOOKUP($A17,'Return Data'!$B$7:$R$2700,10,0)</f>
        <v>3.1579000000000002</v>
      </c>
      <c r="O17" s="66">
        <f t="shared" si="5"/>
        <v>25</v>
      </c>
      <c r="P17" s="65">
        <f>VLOOKUP($A17,'Return Data'!$B$7:$R$2700,11,0)</f>
        <v>3.7023999999999999</v>
      </c>
      <c r="Q17" s="66">
        <f t="shared" si="6"/>
        <v>22</v>
      </c>
      <c r="R17" s="65">
        <f>VLOOKUP($A17,'Return Data'!$B$7:$R$2700,12,0)</f>
        <v>4.3529</v>
      </c>
      <c r="S17" s="66">
        <f t="shared" si="7"/>
        <v>20</v>
      </c>
      <c r="T17" s="65">
        <f>VLOOKUP($A17,'Return Data'!$B$7:$R$2700,13,0)</f>
        <v>4.5697000000000001</v>
      </c>
      <c r="U17" s="66">
        <f t="shared" si="8"/>
        <v>22</v>
      </c>
      <c r="V17" s="65">
        <f>VLOOKUP($A17,'Return Data'!$B$7:$R$2700,17,0)</f>
        <v>5.798</v>
      </c>
      <c r="W17" s="66">
        <f t="shared" si="8"/>
        <v>21</v>
      </c>
      <c r="X17" s="65">
        <f>VLOOKUP($A17,'Return Data'!$B$7:$R$2700,14,0)</f>
        <v>6.1814</v>
      </c>
      <c r="Y17" s="66">
        <f t="shared" si="9"/>
        <v>25</v>
      </c>
      <c r="Z17" s="65">
        <f>VLOOKUP($A17,'Return Data'!$B$7:$R$2700,16,0)</f>
        <v>7.1257000000000001</v>
      </c>
      <c r="AA17" s="67">
        <f t="shared" si="10"/>
        <v>25</v>
      </c>
    </row>
    <row r="18" spans="1:27" x14ac:dyDescent="0.3">
      <c r="A18" s="63" t="s">
        <v>237</v>
      </c>
      <c r="B18" s="64">
        <f>VLOOKUP($A18,'Return Data'!$B$7:$R$2700,3,0)</f>
        <v>44118</v>
      </c>
      <c r="C18" s="65">
        <f>VLOOKUP($A18,'Return Data'!$B$7:$R$2700,4,0)</f>
        <v>2010.2479000000001</v>
      </c>
      <c r="D18" s="65">
        <f>VLOOKUP($A18,'Return Data'!$B$7:$R$2700,5,0)</f>
        <v>4.4672000000000001</v>
      </c>
      <c r="E18" s="66">
        <f t="shared" si="0"/>
        <v>3</v>
      </c>
      <c r="F18" s="65">
        <f>VLOOKUP($A18,'Return Data'!$B$7:$R$2700,6,0)</f>
        <v>3.8910999999999998</v>
      </c>
      <c r="G18" s="66">
        <f t="shared" si="1"/>
        <v>2</v>
      </c>
      <c r="H18" s="65">
        <f>VLOOKUP($A18,'Return Data'!$B$7:$R$2700,7,0)</f>
        <v>3.5131000000000001</v>
      </c>
      <c r="I18" s="66">
        <f t="shared" si="2"/>
        <v>6</v>
      </c>
      <c r="J18" s="65">
        <f>VLOOKUP($A18,'Return Data'!$B$7:$R$2700,8,0)</f>
        <v>3.3801000000000001</v>
      </c>
      <c r="K18" s="66">
        <f t="shared" si="3"/>
        <v>9</v>
      </c>
      <c r="L18" s="65">
        <f>VLOOKUP($A18,'Return Data'!$B$7:$R$2700,9,0)</f>
        <v>3.3993000000000002</v>
      </c>
      <c r="M18" s="66">
        <f t="shared" si="4"/>
        <v>17</v>
      </c>
      <c r="N18" s="65">
        <f>VLOOKUP($A18,'Return Data'!$B$7:$R$2700,10,0)</f>
        <v>3.1930999999999998</v>
      </c>
      <c r="O18" s="66">
        <f t="shared" si="5"/>
        <v>19</v>
      </c>
      <c r="P18" s="65">
        <f>VLOOKUP($A18,'Return Data'!$B$7:$R$2700,11,0)</f>
        <v>3.7305999999999999</v>
      </c>
      <c r="Q18" s="66">
        <f t="shared" si="6"/>
        <v>20</v>
      </c>
      <c r="R18" s="65">
        <f>VLOOKUP($A18,'Return Data'!$B$7:$R$2700,12,0)</f>
        <v>4.2034000000000002</v>
      </c>
      <c r="S18" s="66">
        <f t="shared" si="7"/>
        <v>26</v>
      </c>
      <c r="T18" s="65">
        <f>VLOOKUP($A18,'Return Data'!$B$7:$R$2700,13,0)</f>
        <v>4.5159000000000002</v>
      </c>
      <c r="U18" s="66">
        <f t="shared" si="8"/>
        <v>25</v>
      </c>
      <c r="V18" s="65">
        <f>VLOOKUP($A18,'Return Data'!$B$7:$R$2700,17,0)</f>
        <v>5.8239999999999998</v>
      </c>
      <c r="W18" s="66">
        <f t="shared" si="8"/>
        <v>18</v>
      </c>
      <c r="X18" s="65">
        <f>VLOOKUP($A18,'Return Data'!$B$7:$R$2700,14,0)</f>
        <v>6.2774999999999999</v>
      </c>
      <c r="Y18" s="66">
        <f t="shared" si="9"/>
        <v>16</v>
      </c>
      <c r="Z18" s="65">
        <f>VLOOKUP($A18,'Return Data'!$B$7:$R$2700,16,0)</f>
        <v>4.3548</v>
      </c>
      <c r="AA18" s="67">
        <f t="shared" si="10"/>
        <v>37</v>
      </c>
    </row>
    <row r="19" spans="1:27" x14ac:dyDescent="0.3">
      <c r="A19" s="63" t="s">
        <v>238</v>
      </c>
      <c r="B19" s="64">
        <f>VLOOKUP($A19,'Return Data'!$B$7:$R$2700,3,0)</f>
        <v>44118</v>
      </c>
      <c r="C19" s="65">
        <f>VLOOKUP($A19,'Return Data'!$B$7:$R$2700,4,0)</f>
        <v>298.8152</v>
      </c>
      <c r="D19" s="65">
        <f>VLOOKUP($A19,'Return Data'!$B$7:$R$2700,5,0)</f>
        <v>3.9336000000000002</v>
      </c>
      <c r="E19" s="66">
        <f t="shared" si="0"/>
        <v>11</v>
      </c>
      <c r="F19" s="65">
        <f>VLOOKUP($A19,'Return Data'!$B$7:$R$2700,6,0)</f>
        <v>3.8571</v>
      </c>
      <c r="G19" s="66">
        <f t="shared" si="1"/>
        <v>4</v>
      </c>
      <c r="H19" s="65">
        <f>VLOOKUP($A19,'Return Data'!$B$7:$R$2700,7,0)</f>
        <v>3.4906000000000001</v>
      </c>
      <c r="I19" s="66">
        <f t="shared" si="2"/>
        <v>8</v>
      </c>
      <c r="J19" s="65">
        <f>VLOOKUP($A19,'Return Data'!$B$7:$R$2700,8,0)</f>
        <v>3.3599000000000001</v>
      </c>
      <c r="K19" s="66">
        <f t="shared" si="3"/>
        <v>12</v>
      </c>
      <c r="L19" s="65">
        <f>VLOOKUP($A19,'Return Data'!$B$7:$R$2700,9,0)</f>
        <v>3.3860000000000001</v>
      </c>
      <c r="M19" s="66">
        <f t="shared" si="4"/>
        <v>18</v>
      </c>
      <c r="N19" s="65">
        <f>VLOOKUP($A19,'Return Data'!$B$7:$R$2700,10,0)</f>
        <v>3.2338</v>
      </c>
      <c r="O19" s="66">
        <f t="shared" si="5"/>
        <v>13</v>
      </c>
      <c r="P19" s="65">
        <f>VLOOKUP($A19,'Return Data'!$B$7:$R$2700,11,0)</f>
        <v>3.9148000000000001</v>
      </c>
      <c r="Q19" s="66">
        <f t="shared" si="6"/>
        <v>7</v>
      </c>
      <c r="R19" s="65">
        <f>VLOOKUP($A19,'Return Data'!$B$7:$R$2700,12,0)</f>
        <v>4.5462999999999996</v>
      </c>
      <c r="S19" s="66">
        <f t="shared" si="7"/>
        <v>7</v>
      </c>
      <c r="T19" s="65">
        <f>VLOOKUP($A19,'Return Data'!$B$7:$R$2700,13,0)</f>
        <v>4.7441000000000004</v>
      </c>
      <c r="U19" s="66">
        <f t="shared" si="8"/>
        <v>9</v>
      </c>
      <c r="V19" s="65">
        <f>VLOOKUP($A19,'Return Data'!$B$7:$R$2700,17,0)</f>
        <v>5.9261999999999997</v>
      </c>
      <c r="W19" s="66">
        <f t="shared" si="8"/>
        <v>9</v>
      </c>
      <c r="X19" s="65">
        <f>VLOOKUP($A19,'Return Data'!$B$7:$R$2700,14,0)</f>
        <v>6.3201000000000001</v>
      </c>
      <c r="Y19" s="66">
        <f t="shared" si="9"/>
        <v>9</v>
      </c>
      <c r="Z19" s="65">
        <f>VLOOKUP($A19,'Return Data'!$B$7:$R$2700,16,0)</f>
        <v>7.6138000000000003</v>
      </c>
      <c r="AA19" s="67">
        <f t="shared" si="10"/>
        <v>7</v>
      </c>
    </row>
    <row r="20" spans="1:27" x14ac:dyDescent="0.3">
      <c r="A20" s="63" t="s">
        <v>239</v>
      </c>
      <c r="B20" s="64">
        <f>VLOOKUP($A20,'Return Data'!$B$7:$R$2700,3,0)</f>
        <v>44118</v>
      </c>
      <c r="C20" s="65">
        <f>VLOOKUP($A20,'Return Data'!$B$7:$R$2700,4,0)</f>
        <v>2163.7231999999999</v>
      </c>
      <c r="D20" s="65">
        <f>VLOOKUP($A20,'Return Data'!$B$7:$R$2700,5,0)</f>
        <v>3.6778</v>
      </c>
      <c r="E20" s="66">
        <f t="shared" si="0"/>
        <v>23</v>
      </c>
      <c r="F20" s="65">
        <f>VLOOKUP($A20,'Return Data'!$B$7:$R$2700,6,0)</f>
        <v>3.7736999999999998</v>
      </c>
      <c r="G20" s="66">
        <f t="shared" si="1"/>
        <v>8</v>
      </c>
      <c r="H20" s="65">
        <f>VLOOKUP($A20,'Return Data'!$B$7:$R$2700,7,0)</f>
        <v>3.5196000000000001</v>
      </c>
      <c r="I20" s="66">
        <f t="shared" si="2"/>
        <v>4</v>
      </c>
      <c r="J20" s="65">
        <f>VLOOKUP($A20,'Return Data'!$B$7:$R$2700,8,0)</f>
        <v>3.512</v>
      </c>
      <c r="K20" s="66">
        <f t="shared" si="3"/>
        <v>4</v>
      </c>
      <c r="L20" s="65">
        <f>VLOOKUP($A20,'Return Data'!$B$7:$R$2700,9,0)</f>
        <v>3.5939999999999999</v>
      </c>
      <c r="M20" s="66">
        <f t="shared" si="4"/>
        <v>3</v>
      </c>
      <c r="N20" s="65">
        <f>VLOOKUP($A20,'Return Data'!$B$7:$R$2700,10,0)</f>
        <v>3.5573999999999999</v>
      </c>
      <c r="O20" s="66">
        <f t="shared" si="5"/>
        <v>3</v>
      </c>
      <c r="P20" s="65">
        <f>VLOOKUP($A20,'Return Data'!$B$7:$R$2700,11,0)</f>
        <v>4.1505000000000001</v>
      </c>
      <c r="Q20" s="66">
        <f t="shared" si="6"/>
        <v>3</v>
      </c>
      <c r="R20" s="65">
        <f>VLOOKUP($A20,'Return Data'!$B$7:$R$2700,12,0)</f>
        <v>4.8121999999999998</v>
      </c>
      <c r="S20" s="66">
        <f t="shared" si="7"/>
        <v>2</v>
      </c>
      <c r="T20" s="65">
        <f>VLOOKUP($A20,'Return Data'!$B$7:$R$2700,13,0)</f>
        <v>4.9893999999999998</v>
      </c>
      <c r="U20" s="66">
        <f t="shared" si="8"/>
        <v>2</v>
      </c>
      <c r="V20" s="65">
        <f>VLOOKUP($A20,'Return Data'!$B$7:$R$2700,17,0)</f>
        <v>6.0586000000000002</v>
      </c>
      <c r="W20" s="66">
        <f t="shared" si="8"/>
        <v>2</v>
      </c>
      <c r="X20" s="65">
        <f>VLOOKUP($A20,'Return Data'!$B$7:$R$2700,14,0)</f>
        <v>6.4195000000000002</v>
      </c>
      <c r="Y20" s="66">
        <f t="shared" si="9"/>
        <v>2</v>
      </c>
      <c r="Z20" s="65">
        <f>VLOOKUP($A20,'Return Data'!$B$7:$R$2700,16,0)</f>
        <v>7.8018999999999998</v>
      </c>
      <c r="AA20" s="67">
        <f t="shared" si="10"/>
        <v>2</v>
      </c>
    </row>
    <row r="21" spans="1:27" x14ac:dyDescent="0.3">
      <c r="A21" s="63" t="s">
        <v>240</v>
      </c>
      <c r="B21" s="64">
        <f>VLOOKUP($A21,'Return Data'!$B$7:$R$2700,3,0)</f>
        <v>44118</v>
      </c>
      <c r="C21" s="65">
        <f>VLOOKUP($A21,'Return Data'!$B$7:$R$2700,4,0)</f>
        <v>2439.2611999999999</v>
      </c>
      <c r="D21" s="65">
        <f>VLOOKUP($A21,'Return Data'!$B$7:$R$2700,5,0)</f>
        <v>4.1528999999999998</v>
      </c>
      <c r="E21" s="66">
        <f t="shared" si="0"/>
        <v>6</v>
      </c>
      <c r="F21" s="65">
        <f>VLOOKUP($A21,'Return Data'!$B$7:$R$2700,6,0)</f>
        <v>3.6876000000000002</v>
      </c>
      <c r="G21" s="66">
        <f t="shared" si="1"/>
        <v>11</v>
      </c>
      <c r="H21" s="65">
        <f>VLOOKUP($A21,'Return Data'!$B$7:$R$2700,7,0)</f>
        <v>3.4279999999999999</v>
      </c>
      <c r="I21" s="66">
        <f t="shared" si="2"/>
        <v>11</v>
      </c>
      <c r="J21" s="65">
        <f>VLOOKUP($A21,'Return Data'!$B$7:$R$2700,8,0)</f>
        <v>3.3193999999999999</v>
      </c>
      <c r="K21" s="66">
        <f t="shared" si="3"/>
        <v>20</v>
      </c>
      <c r="L21" s="65">
        <f>VLOOKUP($A21,'Return Data'!$B$7:$R$2700,9,0)</f>
        <v>3.3664000000000001</v>
      </c>
      <c r="M21" s="66">
        <f t="shared" si="4"/>
        <v>21</v>
      </c>
      <c r="N21" s="65">
        <f>VLOOKUP($A21,'Return Data'!$B$7:$R$2700,10,0)</f>
        <v>3.1408999999999998</v>
      </c>
      <c r="O21" s="66">
        <f t="shared" si="5"/>
        <v>27</v>
      </c>
      <c r="P21" s="65">
        <f>VLOOKUP($A21,'Return Data'!$B$7:$R$2700,11,0)</f>
        <v>3.6429999999999998</v>
      </c>
      <c r="Q21" s="66">
        <f t="shared" si="6"/>
        <v>24</v>
      </c>
      <c r="R21" s="65">
        <f>VLOOKUP($A21,'Return Data'!$B$7:$R$2700,12,0)</f>
        <v>4.2534000000000001</v>
      </c>
      <c r="S21" s="66">
        <f t="shared" si="7"/>
        <v>25</v>
      </c>
      <c r="T21" s="65">
        <f>VLOOKUP($A21,'Return Data'!$B$7:$R$2700,13,0)</f>
        <v>4.4656000000000002</v>
      </c>
      <c r="U21" s="66">
        <f t="shared" si="8"/>
        <v>26</v>
      </c>
      <c r="V21" s="65">
        <f>VLOOKUP($A21,'Return Data'!$B$7:$R$2700,17,0)</f>
        <v>5.6448999999999998</v>
      </c>
      <c r="W21" s="66">
        <f t="shared" si="8"/>
        <v>28</v>
      </c>
      <c r="X21" s="65">
        <f>VLOOKUP($A21,'Return Data'!$B$7:$R$2700,14,0)</f>
        <v>6.1338999999999997</v>
      </c>
      <c r="Y21" s="66">
        <f t="shared" si="9"/>
        <v>27</v>
      </c>
      <c r="Z21" s="65">
        <f>VLOOKUP($A21,'Return Data'!$B$7:$R$2700,16,0)</f>
        <v>5.5365000000000002</v>
      </c>
      <c r="AA21" s="67">
        <f t="shared" si="10"/>
        <v>33</v>
      </c>
    </row>
    <row r="22" spans="1:27" x14ac:dyDescent="0.3">
      <c r="A22" s="63" t="s">
        <v>241</v>
      </c>
      <c r="B22" s="64">
        <f>VLOOKUP($A22,'Return Data'!$B$7:$R$2700,3,0)</f>
        <v>44118</v>
      </c>
      <c r="C22" s="65">
        <f>VLOOKUP($A22,'Return Data'!$B$7:$R$2700,4,0)</f>
        <v>1564.6541999999999</v>
      </c>
      <c r="D22" s="65">
        <f>VLOOKUP($A22,'Return Data'!$B$7:$R$2700,5,0)</f>
        <v>2.8346</v>
      </c>
      <c r="E22" s="66">
        <f t="shared" si="0"/>
        <v>38</v>
      </c>
      <c r="F22" s="65">
        <f>VLOOKUP($A22,'Return Data'!$B$7:$R$2700,6,0)</f>
        <v>2.8824000000000001</v>
      </c>
      <c r="G22" s="66">
        <f t="shared" si="1"/>
        <v>38</v>
      </c>
      <c r="H22" s="65">
        <f>VLOOKUP($A22,'Return Data'!$B$7:$R$2700,7,0)</f>
        <v>2.9306000000000001</v>
      </c>
      <c r="I22" s="66">
        <f t="shared" si="2"/>
        <v>38</v>
      </c>
      <c r="J22" s="65">
        <f>VLOOKUP($A22,'Return Data'!$B$7:$R$2700,8,0)</f>
        <v>2.9024999999999999</v>
      </c>
      <c r="K22" s="66">
        <f t="shared" si="3"/>
        <v>38</v>
      </c>
      <c r="L22" s="65">
        <f>VLOOKUP($A22,'Return Data'!$B$7:$R$2700,9,0)</f>
        <v>2.9426999999999999</v>
      </c>
      <c r="M22" s="66">
        <f t="shared" si="4"/>
        <v>38</v>
      </c>
      <c r="N22" s="65">
        <f>VLOOKUP($A22,'Return Data'!$B$7:$R$2700,10,0)</f>
        <v>2.8908999999999998</v>
      </c>
      <c r="O22" s="66">
        <f t="shared" si="5"/>
        <v>36</v>
      </c>
      <c r="P22" s="65">
        <f>VLOOKUP($A22,'Return Data'!$B$7:$R$2700,11,0)</f>
        <v>3.1126999999999998</v>
      </c>
      <c r="Q22" s="66">
        <f t="shared" si="6"/>
        <v>36</v>
      </c>
      <c r="R22" s="65">
        <f>VLOOKUP($A22,'Return Data'!$B$7:$R$2700,12,0)</f>
        <v>3.5752000000000002</v>
      </c>
      <c r="S22" s="66">
        <f t="shared" si="7"/>
        <v>36</v>
      </c>
      <c r="T22" s="65">
        <f>VLOOKUP($A22,'Return Data'!$B$7:$R$2700,13,0)</f>
        <v>3.8734000000000002</v>
      </c>
      <c r="U22" s="66">
        <f t="shared" si="8"/>
        <v>36</v>
      </c>
      <c r="V22" s="65">
        <f>VLOOKUP($A22,'Return Data'!$B$7:$R$2700,17,0)</f>
        <v>5.0894000000000004</v>
      </c>
      <c r="W22" s="66">
        <f t="shared" si="8"/>
        <v>34</v>
      </c>
      <c r="X22" s="65">
        <f>VLOOKUP($A22,'Return Data'!$B$7:$R$2700,14,0)</f>
        <v>5.6296999999999997</v>
      </c>
      <c r="Y22" s="66">
        <f t="shared" si="9"/>
        <v>30</v>
      </c>
      <c r="Z22" s="65">
        <f>VLOOKUP($A22,'Return Data'!$B$7:$R$2700,16,0)</f>
        <v>6.6760999999999999</v>
      </c>
      <c r="AA22" s="67">
        <f t="shared" si="10"/>
        <v>29</v>
      </c>
    </row>
    <row r="23" spans="1:27" x14ac:dyDescent="0.3">
      <c r="A23" s="63" t="s">
        <v>242</v>
      </c>
      <c r="B23" s="64">
        <f>VLOOKUP($A23,'Return Data'!$B$7:$R$2700,3,0)</f>
        <v>44118</v>
      </c>
      <c r="C23" s="65">
        <f>VLOOKUP($A23,'Return Data'!$B$7:$R$2700,4,0)</f>
        <v>1960.7538</v>
      </c>
      <c r="D23" s="65">
        <f>VLOOKUP($A23,'Return Data'!$B$7:$R$2700,5,0)</f>
        <v>3.4125000000000001</v>
      </c>
      <c r="E23" s="66">
        <f t="shared" si="0"/>
        <v>30</v>
      </c>
      <c r="F23" s="65">
        <f>VLOOKUP($A23,'Return Data'!$B$7:$R$2700,6,0)</f>
        <v>3.2734000000000001</v>
      </c>
      <c r="G23" s="66">
        <f t="shared" si="1"/>
        <v>31</v>
      </c>
      <c r="H23" s="65">
        <f>VLOOKUP($A23,'Return Data'!$B$7:$R$2700,7,0)</f>
        <v>3.2155</v>
      </c>
      <c r="I23" s="66">
        <f t="shared" si="2"/>
        <v>30</v>
      </c>
      <c r="J23" s="65">
        <f>VLOOKUP($A23,'Return Data'!$B$7:$R$2700,8,0)</f>
        <v>3.0926999999999998</v>
      </c>
      <c r="K23" s="66">
        <f t="shared" si="3"/>
        <v>32</v>
      </c>
      <c r="L23" s="65">
        <f>VLOOKUP($A23,'Return Data'!$B$7:$R$2700,9,0)</f>
        <v>3.2025000000000001</v>
      </c>
      <c r="M23" s="66">
        <f t="shared" si="4"/>
        <v>31</v>
      </c>
      <c r="N23" s="65">
        <f>VLOOKUP($A23,'Return Data'!$B$7:$R$2700,10,0)</f>
        <v>3.0066999999999999</v>
      </c>
      <c r="O23" s="66">
        <f t="shared" si="5"/>
        <v>31</v>
      </c>
      <c r="P23" s="65">
        <f>VLOOKUP($A23,'Return Data'!$B$7:$R$2700,11,0)</f>
        <v>3.2848999999999999</v>
      </c>
      <c r="Q23" s="66">
        <f t="shared" si="6"/>
        <v>30</v>
      </c>
      <c r="R23" s="65">
        <f>VLOOKUP($A23,'Return Data'!$B$7:$R$2700,12,0)</f>
        <v>4.0358999999999998</v>
      </c>
      <c r="S23" s="66">
        <f t="shared" si="7"/>
        <v>29</v>
      </c>
      <c r="T23" s="65">
        <f>VLOOKUP($A23,'Return Data'!$B$7:$R$2700,13,0)</f>
        <v>4.3638000000000003</v>
      </c>
      <c r="U23" s="66">
        <f t="shared" si="8"/>
        <v>28</v>
      </c>
      <c r="V23" s="65">
        <f>VLOOKUP($A23,'Return Data'!$B$7:$R$2700,17,0)</f>
        <v>5.6867999999999999</v>
      </c>
      <c r="W23" s="66">
        <f t="shared" si="8"/>
        <v>27</v>
      </c>
      <c r="X23" s="65">
        <f>VLOOKUP($A23,'Return Data'!$B$7:$R$2700,14,0)</f>
        <v>6.157</v>
      </c>
      <c r="Y23" s="66">
        <f t="shared" si="9"/>
        <v>26</v>
      </c>
      <c r="Z23" s="65">
        <f>VLOOKUP($A23,'Return Data'!$B$7:$R$2700,16,0)</f>
        <v>7.7881</v>
      </c>
      <c r="AA23" s="67">
        <f t="shared" si="10"/>
        <v>3</v>
      </c>
    </row>
    <row r="24" spans="1:27" x14ac:dyDescent="0.3">
      <c r="A24" s="63" t="s">
        <v>243</v>
      </c>
      <c r="B24" s="64">
        <f>VLOOKUP($A24,'Return Data'!$B$7:$R$2700,3,0)</f>
        <v>44118</v>
      </c>
      <c r="C24" s="65">
        <f>VLOOKUP($A24,'Return Data'!$B$7:$R$2700,4,0)</f>
        <v>2770.8928999999998</v>
      </c>
      <c r="D24" s="65">
        <f>VLOOKUP($A24,'Return Data'!$B$7:$R$2700,5,0)</f>
        <v>3.7980999999999998</v>
      </c>
      <c r="E24" s="66">
        <f t="shared" si="0"/>
        <v>15</v>
      </c>
      <c r="F24" s="65">
        <f>VLOOKUP($A24,'Return Data'!$B$7:$R$2700,6,0)</f>
        <v>3.5941000000000001</v>
      </c>
      <c r="G24" s="66">
        <f t="shared" si="1"/>
        <v>14</v>
      </c>
      <c r="H24" s="65">
        <f>VLOOKUP($A24,'Return Data'!$B$7:$R$2700,7,0)</f>
        <v>3.3934000000000002</v>
      </c>
      <c r="I24" s="66">
        <f t="shared" si="2"/>
        <v>14</v>
      </c>
      <c r="J24" s="65">
        <f>VLOOKUP($A24,'Return Data'!$B$7:$R$2700,8,0)</f>
        <v>3.3264999999999998</v>
      </c>
      <c r="K24" s="66">
        <f t="shared" si="3"/>
        <v>19</v>
      </c>
      <c r="L24" s="65">
        <f>VLOOKUP($A24,'Return Data'!$B$7:$R$2700,9,0)</f>
        <v>3.3776000000000002</v>
      </c>
      <c r="M24" s="66">
        <f t="shared" si="4"/>
        <v>19</v>
      </c>
      <c r="N24" s="65">
        <f>VLOOKUP($A24,'Return Data'!$B$7:$R$2700,10,0)</f>
        <v>3.1741000000000001</v>
      </c>
      <c r="O24" s="66">
        <f t="shared" si="5"/>
        <v>23</v>
      </c>
      <c r="P24" s="65">
        <f>VLOOKUP($A24,'Return Data'!$B$7:$R$2700,11,0)</f>
        <v>3.734</v>
      </c>
      <c r="Q24" s="66">
        <f t="shared" si="6"/>
        <v>19</v>
      </c>
      <c r="R24" s="65">
        <f>VLOOKUP($A24,'Return Data'!$B$7:$R$2700,12,0)</f>
        <v>4.2938999999999998</v>
      </c>
      <c r="S24" s="66">
        <f t="shared" si="7"/>
        <v>24</v>
      </c>
      <c r="T24" s="65">
        <f>VLOOKUP($A24,'Return Data'!$B$7:$R$2700,13,0)</f>
        <v>4.5278</v>
      </c>
      <c r="U24" s="66">
        <f t="shared" si="8"/>
        <v>24</v>
      </c>
      <c r="V24" s="65">
        <f>VLOOKUP($A24,'Return Data'!$B$7:$R$2700,17,0)</f>
        <v>5.7576999999999998</v>
      </c>
      <c r="W24" s="66">
        <f t="shared" si="8"/>
        <v>25</v>
      </c>
      <c r="X24" s="65">
        <f>VLOOKUP($A24,'Return Data'!$B$7:$R$2700,14,0)</f>
        <v>6.2211999999999996</v>
      </c>
      <c r="Y24" s="66">
        <f t="shared" si="9"/>
        <v>24</v>
      </c>
      <c r="Z24" s="65">
        <f>VLOOKUP($A24,'Return Data'!$B$7:$R$2700,16,0)</f>
        <v>7.5975999999999999</v>
      </c>
      <c r="AA24" s="67">
        <f t="shared" si="10"/>
        <v>8</v>
      </c>
    </row>
    <row r="25" spans="1:27" x14ac:dyDescent="0.3">
      <c r="A25" s="63" t="s">
        <v>244</v>
      </c>
      <c r="B25" s="64">
        <f>VLOOKUP($A25,'Return Data'!$B$7:$R$2700,3,0)</f>
        <v>44118</v>
      </c>
      <c r="C25" s="65">
        <f>VLOOKUP($A25,'Return Data'!$B$7:$R$2700,4,0)</f>
        <v>1063.8892000000001</v>
      </c>
      <c r="D25" s="65">
        <f>VLOOKUP($A25,'Return Data'!$B$7:$R$2700,5,0)</f>
        <v>3.1497999999999999</v>
      </c>
      <c r="E25" s="66">
        <f t="shared" si="0"/>
        <v>37</v>
      </c>
      <c r="F25" s="65">
        <f>VLOOKUP($A25,'Return Data'!$B$7:$R$2700,6,0)</f>
        <v>3.0598999999999998</v>
      </c>
      <c r="G25" s="66">
        <f t="shared" si="1"/>
        <v>36</v>
      </c>
      <c r="H25" s="65">
        <f>VLOOKUP($A25,'Return Data'!$B$7:$R$2700,7,0)</f>
        <v>3.0184000000000002</v>
      </c>
      <c r="I25" s="66">
        <f t="shared" si="2"/>
        <v>37</v>
      </c>
      <c r="J25" s="65">
        <f>VLOOKUP($A25,'Return Data'!$B$7:$R$2700,8,0)</f>
        <v>3.0165000000000002</v>
      </c>
      <c r="K25" s="66">
        <f t="shared" si="3"/>
        <v>36</v>
      </c>
      <c r="L25" s="65">
        <f>VLOOKUP($A25,'Return Data'!$B$7:$R$2700,9,0)</f>
        <v>3.0430999999999999</v>
      </c>
      <c r="M25" s="66">
        <f t="shared" si="4"/>
        <v>35</v>
      </c>
      <c r="N25" s="65">
        <f>VLOOKUP($A25,'Return Data'!$B$7:$R$2700,10,0)</f>
        <v>2.9087999999999998</v>
      </c>
      <c r="O25" s="66">
        <f t="shared" si="5"/>
        <v>35</v>
      </c>
      <c r="P25" s="65">
        <f>VLOOKUP($A25,'Return Data'!$B$7:$R$2700,11,0)</f>
        <v>2.8340999999999998</v>
      </c>
      <c r="Q25" s="66">
        <f t="shared" si="6"/>
        <v>38</v>
      </c>
      <c r="R25" s="65">
        <f>VLOOKUP($A25,'Return Data'!$B$7:$R$2700,12,0)</f>
        <v>3.2772000000000001</v>
      </c>
      <c r="S25" s="66">
        <f t="shared" si="7"/>
        <v>38</v>
      </c>
      <c r="T25" s="65">
        <f>VLOOKUP($A25,'Return Data'!$B$7:$R$2700,13,0)</f>
        <v>3.6044</v>
      </c>
      <c r="U25" s="66">
        <f t="shared" si="8"/>
        <v>38</v>
      </c>
      <c r="V25" s="65"/>
      <c r="W25" s="66"/>
      <c r="X25" s="65"/>
      <c r="Y25" s="66"/>
      <c r="Z25" s="65">
        <f>VLOOKUP($A25,'Return Data'!$B$7:$R$2700,16,0)</f>
        <v>4.2770999999999999</v>
      </c>
      <c r="AA25" s="67">
        <f t="shared" si="10"/>
        <v>38</v>
      </c>
    </row>
    <row r="26" spans="1:27" x14ac:dyDescent="0.3">
      <c r="A26" s="63" t="s">
        <v>245</v>
      </c>
      <c r="B26" s="64">
        <f>VLOOKUP($A26,'Return Data'!$B$7:$R$2700,3,0)</f>
        <v>44118</v>
      </c>
      <c r="C26" s="65">
        <f>VLOOKUP($A26,'Return Data'!$B$7:$R$2700,4,0)</f>
        <v>55.096299999999999</v>
      </c>
      <c r="D26" s="65">
        <f>VLOOKUP($A26,'Return Data'!$B$7:$R$2700,5,0)</f>
        <v>3.4451999999999998</v>
      </c>
      <c r="E26" s="66">
        <f t="shared" si="0"/>
        <v>26</v>
      </c>
      <c r="F26" s="65">
        <f>VLOOKUP($A26,'Return Data'!$B$7:$R$2700,6,0)</f>
        <v>3.2911999999999999</v>
      </c>
      <c r="G26" s="66">
        <f t="shared" si="1"/>
        <v>29</v>
      </c>
      <c r="H26" s="65">
        <f>VLOOKUP($A26,'Return Data'!$B$7:$R$2700,7,0)</f>
        <v>3.2482000000000002</v>
      </c>
      <c r="I26" s="66">
        <f t="shared" si="2"/>
        <v>26</v>
      </c>
      <c r="J26" s="65">
        <f>VLOOKUP($A26,'Return Data'!$B$7:$R$2700,8,0)</f>
        <v>3.3544999999999998</v>
      </c>
      <c r="K26" s="66">
        <f t="shared" si="3"/>
        <v>14</v>
      </c>
      <c r="L26" s="65">
        <f>VLOOKUP($A26,'Return Data'!$B$7:$R$2700,9,0)</f>
        <v>3.3081</v>
      </c>
      <c r="M26" s="66">
        <f t="shared" si="4"/>
        <v>27</v>
      </c>
      <c r="N26" s="65">
        <f>VLOOKUP($A26,'Return Data'!$B$7:$R$2700,10,0)</f>
        <v>3.1756000000000002</v>
      </c>
      <c r="O26" s="66">
        <f t="shared" si="5"/>
        <v>22</v>
      </c>
      <c r="P26" s="65">
        <f>VLOOKUP($A26,'Return Data'!$B$7:$R$2700,11,0)</f>
        <v>3.589</v>
      </c>
      <c r="Q26" s="66">
        <f t="shared" si="6"/>
        <v>26</v>
      </c>
      <c r="R26" s="65">
        <f>VLOOKUP($A26,'Return Data'!$B$7:$R$2700,12,0)</f>
        <v>4.1729000000000003</v>
      </c>
      <c r="S26" s="66">
        <f t="shared" si="7"/>
        <v>27</v>
      </c>
      <c r="T26" s="65">
        <f>VLOOKUP($A26,'Return Data'!$B$7:$R$2700,13,0)</f>
        <v>4.4302999999999999</v>
      </c>
      <c r="U26" s="66">
        <f t="shared" si="8"/>
        <v>27</v>
      </c>
      <c r="V26" s="65">
        <f>VLOOKUP($A26,'Return Data'!$B$7:$R$2700,17,0)</f>
        <v>5.7732999999999999</v>
      </c>
      <c r="W26" s="66">
        <f t="shared" si="8"/>
        <v>23</v>
      </c>
      <c r="X26" s="65">
        <f>VLOOKUP($A26,'Return Data'!$B$7:$R$2700,14,0)</f>
        <v>6.2294</v>
      </c>
      <c r="Y26" s="66">
        <f t="shared" si="9"/>
        <v>21</v>
      </c>
      <c r="Z26" s="65">
        <f>VLOOKUP($A26,'Return Data'!$B$7:$R$2700,16,0)</f>
        <v>7.7709000000000001</v>
      </c>
      <c r="AA26" s="67">
        <f t="shared" si="10"/>
        <v>4</v>
      </c>
    </row>
    <row r="27" spans="1:27" x14ac:dyDescent="0.3">
      <c r="A27" s="63" t="s">
        <v>246</v>
      </c>
      <c r="B27" s="64">
        <f>VLOOKUP($A27,'Return Data'!$B$7:$R$2700,3,0)</f>
        <v>44118</v>
      </c>
      <c r="C27" s="65">
        <f>VLOOKUP($A27,'Return Data'!$B$7:$R$2700,4,0)</f>
        <v>4083.739</v>
      </c>
      <c r="D27" s="65">
        <f>VLOOKUP($A27,'Return Data'!$B$7:$R$2700,5,0)</f>
        <v>3.7722000000000002</v>
      </c>
      <c r="E27" s="66">
        <f t="shared" si="0"/>
        <v>17</v>
      </c>
      <c r="F27" s="65">
        <f>VLOOKUP($A27,'Return Data'!$B$7:$R$2700,6,0)</f>
        <v>3.5442999999999998</v>
      </c>
      <c r="G27" s="66">
        <f t="shared" si="1"/>
        <v>19</v>
      </c>
      <c r="H27" s="65">
        <f>VLOOKUP($A27,'Return Data'!$B$7:$R$2700,7,0)</f>
        <v>3.3913000000000002</v>
      </c>
      <c r="I27" s="66">
        <f t="shared" si="2"/>
        <v>15</v>
      </c>
      <c r="J27" s="65">
        <f>VLOOKUP($A27,'Return Data'!$B$7:$R$2700,8,0)</f>
        <v>3.4178999999999999</v>
      </c>
      <c r="K27" s="66">
        <f t="shared" si="3"/>
        <v>7</v>
      </c>
      <c r="L27" s="65">
        <f>VLOOKUP($A27,'Return Data'!$B$7:$R$2700,9,0)</f>
        <v>3.4205999999999999</v>
      </c>
      <c r="M27" s="66">
        <f t="shared" si="4"/>
        <v>13</v>
      </c>
      <c r="N27" s="65">
        <f>VLOOKUP($A27,'Return Data'!$B$7:$R$2700,10,0)</f>
        <v>3.2088000000000001</v>
      </c>
      <c r="O27" s="66">
        <f t="shared" si="5"/>
        <v>17</v>
      </c>
      <c r="P27" s="65">
        <f>VLOOKUP($A27,'Return Data'!$B$7:$R$2700,11,0)</f>
        <v>3.7766000000000002</v>
      </c>
      <c r="Q27" s="66">
        <f t="shared" si="6"/>
        <v>17</v>
      </c>
      <c r="R27" s="65">
        <f>VLOOKUP($A27,'Return Data'!$B$7:$R$2700,12,0)</f>
        <v>4.3570000000000002</v>
      </c>
      <c r="S27" s="66">
        <f t="shared" si="7"/>
        <v>19</v>
      </c>
      <c r="T27" s="65">
        <f>VLOOKUP($A27,'Return Data'!$B$7:$R$2700,13,0)</f>
        <v>4.5921000000000003</v>
      </c>
      <c r="U27" s="66">
        <f t="shared" si="8"/>
        <v>21</v>
      </c>
      <c r="V27" s="65">
        <f>VLOOKUP($A27,'Return Data'!$B$7:$R$2700,17,0)</f>
        <v>5.7826000000000004</v>
      </c>
      <c r="W27" s="66">
        <f t="shared" si="8"/>
        <v>22</v>
      </c>
      <c r="X27" s="65">
        <f>VLOOKUP($A27,'Return Data'!$B$7:$R$2700,14,0)</f>
        <v>6.226</v>
      </c>
      <c r="Y27" s="66">
        <f t="shared" si="9"/>
        <v>23</v>
      </c>
      <c r="Z27" s="65">
        <f>VLOOKUP($A27,'Return Data'!$B$7:$R$2700,16,0)</f>
        <v>7.2423000000000002</v>
      </c>
      <c r="AA27" s="67">
        <f t="shared" si="10"/>
        <v>20</v>
      </c>
    </row>
    <row r="28" spans="1:27" x14ac:dyDescent="0.3">
      <c r="A28" s="63" t="s">
        <v>247</v>
      </c>
      <c r="B28" s="64">
        <f>VLOOKUP($A28,'Return Data'!$B$7:$R$2700,3,0)</f>
        <v>44118</v>
      </c>
      <c r="C28" s="65">
        <f>VLOOKUP($A28,'Return Data'!$B$7:$R$2700,4,0)</f>
        <v>2766.9038</v>
      </c>
      <c r="D28" s="65">
        <f>VLOOKUP($A28,'Return Data'!$B$7:$R$2700,5,0)</f>
        <v>3.9817</v>
      </c>
      <c r="E28" s="66">
        <f t="shared" si="0"/>
        <v>9</v>
      </c>
      <c r="F28" s="65">
        <f>VLOOKUP($A28,'Return Data'!$B$7:$R$2700,6,0)</f>
        <v>3.5285000000000002</v>
      </c>
      <c r="G28" s="66">
        <f t="shared" si="1"/>
        <v>20</v>
      </c>
      <c r="H28" s="65">
        <f>VLOOKUP($A28,'Return Data'!$B$7:$R$2700,7,0)</f>
        <v>3.3210999999999999</v>
      </c>
      <c r="I28" s="66">
        <f t="shared" si="2"/>
        <v>22</v>
      </c>
      <c r="J28" s="65">
        <f>VLOOKUP($A28,'Return Data'!$B$7:$R$2700,8,0)</f>
        <v>3.2359</v>
      </c>
      <c r="K28" s="66">
        <f t="shared" si="3"/>
        <v>27</v>
      </c>
      <c r="L28" s="65">
        <f>VLOOKUP($A28,'Return Data'!$B$7:$R$2700,9,0)</f>
        <v>3.3567999999999998</v>
      </c>
      <c r="M28" s="66">
        <f t="shared" si="4"/>
        <v>23</v>
      </c>
      <c r="N28" s="65">
        <f>VLOOKUP($A28,'Return Data'!$B$7:$R$2700,10,0)</f>
        <v>3.1919</v>
      </c>
      <c r="O28" s="66">
        <f t="shared" si="5"/>
        <v>20</v>
      </c>
      <c r="P28" s="65">
        <f>VLOOKUP($A28,'Return Data'!$B$7:$R$2700,11,0)</f>
        <v>3.7416</v>
      </c>
      <c r="Q28" s="66">
        <f t="shared" si="6"/>
        <v>18</v>
      </c>
      <c r="R28" s="65">
        <f>VLOOKUP($A28,'Return Data'!$B$7:$R$2700,12,0)</f>
        <v>4.4588999999999999</v>
      </c>
      <c r="S28" s="66">
        <f t="shared" si="7"/>
        <v>11</v>
      </c>
      <c r="T28" s="65">
        <f>VLOOKUP($A28,'Return Data'!$B$7:$R$2700,13,0)</f>
        <v>4.6832000000000003</v>
      </c>
      <c r="U28" s="66">
        <f t="shared" si="8"/>
        <v>11</v>
      </c>
      <c r="V28" s="65">
        <f>VLOOKUP($A28,'Return Data'!$B$7:$R$2700,17,0)</f>
        <v>5.8521000000000001</v>
      </c>
      <c r="W28" s="66">
        <f t="shared" si="8"/>
        <v>16</v>
      </c>
      <c r="X28" s="65">
        <f>VLOOKUP($A28,'Return Data'!$B$7:$R$2700,14,0)</f>
        <v>6.2904</v>
      </c>
      <c r="Y28" s="66">
        <f t="shared" si="9"/>
        <v>13</v>
      </c>
      <c r="Z28" s="65">
        <f>VLOOKUP($A28,'Return Data'!$B$7:$R$2700,16,0)</f>
        <v>7.5174000000000003</v>
      </c>
      <c r="AA28" s="67">
        <f t="shared" si="10"/>
        <v>10</v>
      </c>
    </row>
    <row r="29" spans="1:27" x14ac:dyDescent="0.3">
      <c r="A29" s="63" t="s">
        <v>248</v>
      </c>
      <c r="B29" s="64">
        <f>VLOOKUP($A29,'Return Data'!$B$7:$R$2700,3,0)</f>
        <v>44118</v>
      </c>
      <c r="C29" s="65">
        <f>VLOOKUP($A29,'Return Data'!$B$7:$R$2700,4,0)</f>
        <v>3650.8056000000001</v>
      </c>
      <c r="D29" s="65">
        <f>VLOOKUP($A29,'Return Data'!$B$7:$R$2700,5,0)</f>
        <v>3.6985999999999999</v>
      </c>
      <c r="E29" s="66">
        <f t="shared" si="0"/>
        <v>21</v>
      </c>
      <c r="F29" s="65">
        <f>VLOOKUP($A29,'Return Data'!$B$7:$R$2700,6,0)</f>
        <v>3.4649000000000001</v>
      </c>
      <c r="G29" s="66">
        <f t="shared" si="1"/>
        <v>21</v>
      </c>
      <c r="H29" s="65">
        <f>VLOOKUP($A29,'Return Data'!$B$7:$R$2700,7,0)</f>
        <v>3.3197999999999999</v>
      </c>
      <c r="I29" s="66">
        <f t="shared" si="2"/>
        <v>23</v>
      </c>
      <c r="J29" s="65">
        <f>VLOOKUP($A29,'Return Data'!$B$7:$R$2700,8,0)</f>
        <v>3.3130000000000002</v>
      </c>
      <c r="K29" s="66">
        <f t="shared" si="3"/>
        <v>24</v>
      </c>
      <c r="L29" s="65">
        <f>VLOOKUP($A29,'Return Data'!$B$7:$R$2700,9,0)</f>
        <v>3.3614999999999999</v>
      </c>
      <c r="M29" s="66">
        <f t="shared" si="4"/>
        <v>22</v>
      </c>
      <c r="N29" s="65">
        <f>VLOOKUP($A29,'Return Data'!$B$7:$R$2700,10,0)</f>
        <v>3.2002999999999999</v>
      </c>
      <c r="O29" s="66">
        <f t="shared" si="5"/>
        <v>18</v>
      </c>
      <c r="P29" s="65">
        <f>VLOOKUP($A29,'Return Data'!$B$7:$R$2700,11,0)</f>
        <v>3.7845</v>
      </c>
      <c r="Q29" s="66">
        <f t="shared" si="6"/>
        <v>15</v>
      </c>
      <c r="R29" s="65">
        <f>VLOOKUP($A29,'Return Data'!$B$7:$R$2700,12,0)</f>
        <v>4.5511999999999997</v>
      </c>
      <c r="S29" s="66">
        <f t="shared" si="7"/>
        <v>6</v>
      </c>
      <c r="T29" s="65">
        <f>VLOOKUP($A29,'Return Data'!$B$7:$R$2700,13,0)</f>
        <v>4.7556000000000003</v>
      </c>
      <c r="U29" s="66">
        <f t="shared" si="8"/>
        <v>7</v>
      </c>
      <c r="V29" s="65">
        <f>VLOOKUP($A29,'Return Data'!$B$7:$R$2700,17,0)</f>
        <v>5.8712999999999997</v>
      </c>
      <c r="W29" s="66">
        <f t="shared" si="8"/>
        <v>13</v>
      </c>
      <c r="X29" s="65">
        <f>VLOOKUP($A29,'Return Data'!$B$7:$R$2700,14,0)</f>
        <v>6.2687999999999997</v>
      </c>
      <c r="Y29" s="66">
        <f t="shared" si="9"/>
        <v>17</v>
      </c>
      <c r="Z29" s="65">
        <f>VLOOKUP($A29,'Return Data'!$B$7:$R$2700,16,0)</f>
        <v>7.2091000000000003</v>
      </c>
      <c r="AA29" s="67">
        <f t="shared" si="10"/>
        <v>23</v>
      </c>
    </row>
    <row r="30" spans="1:27" x14ac:dyDescent="0.3">
      <c r="A30" s="63" t="s">
        <v>438</v>
      </c>
      <c r="B30" s="64">
        <f>VLOOKUP($A30,'Return Data'!$B$7:$R$2700,3,0)</f>
        <v>44118</v>
      </c>
      <c r="C30" s="65">
        <f>VLOOKUP($A30,'Return Data'!$B$7:$R$2700,4,0)</f>
        <v>1310.2056</v>
      </c>
      <c r="D30" s="65">
        <f>VLOOKUP($A30,'Return Data'!$B$7:$R$2700,5,0)</f>
        <v>4.1959</v>
      </c>
      <c r="E30" s="66">
        <f t="shared" si="0"/>
        <v>5</v>
      </c>
      <c r="F30" s="65">
        <f>VLOOKUP($A30,'Return Data'!$B$7:$R$2700,6,0)</f>
        <v>3.7517999999999998</v>
      </c>
      <c r="G30" s="66">
        <f t="shared" si="1"/>
        <v>9</v>
      </c>
      <c r="H30" s="65">
        <f>VLOOKUP($A30,'Return Data'!$B$7:$R$2700,7,0)</f>
        <v>3.5870000000000002</v>
      </c>
      <c r="I30" s="66">
        <f t="shared" si="2"/>
        <v>3</v>
      </c>
      <c r="J30" s="65">
        <f>VLOOKUP($A30,'Return Data'!$B$7:$R$2700,8,0)</f>
        <v>3.5287999999999999</v>
      </c>
      <c r="K30" s="66">
        <f t="shared" si="3"/>
        <v>3</v>
      </c>
      <c r="L30" s="65">
        <f>VLOOKUP($A30,'Return Data'!$B$7:$R$2700,9,0)</f>
        <v>3.4578000000000002</v>
      </c>
      <c r="M30" s="66">
        <f t="shared" si="4"/>
        <v>7</v>
      </c>
      <c r="N30" s="65">
        <f>VLOOKUP($A30,'Return Data'!$B$7:$R$2700,10,0)</f>
        <v>3.3645999999999998</v>
      </c>
      <c r="O30" s="66">
        <f t="shared" si="5"/>
        <v>4</v>
      </c>
      <c r="P30" s="65">
        <f>VLOOKUP($A30,'Return Data'!$B$7:$R$2700,11,0)</f>
        <v>3.9491999999999998</v>
      </c>
      <c r="Q30" s="66">
        <f t="shared" si="6"/>
        <v>6</v>
      </c>
      <c r="R30" s="65">
        <f>VLOOKUP($A30,'Return Data'!$B$7:$R$2700,12,0)</f>
        <v>4.5231000000000003</v>
      </c>
      <c r="S30" s="66">
        <f t="shared" si="7"/>
        <v>10</v>
      </c>
      <c r="T30" s="65">
        <f>VLOOKUP($A30,'Return Data'!$B$7:$R$2700,13,0)</f>
        <v>4.7789999999999999</v>
      </c>
      <c r="U30" s="66">
        <f t="shared" si="8"/>
        <v>3</v>
      </c>
      <c r="V30" s="65">
        <f>VLOOKUP($A30,'Return Data'!$B$7:$R$2700,17,0)</f>
        <v>5.9859999999999998</v>
      </c>
      <c r="W30" s="66">
        <f t="shared" si="8"/>
        <v>3</v>
      </c>
      <c r="X30" s="65">
        <f>VLOOKUP($A30,'Return Data'!$B$7:$R$2700,14,0)</f>
        <v>6.3585000000000003</v>
      </c>
      <c r="Y30" s="66">
        <f t="shared" si="9"/>
        <v>6</v>
      </c>
      <c r="Z30" s="65">
        <f>VLOOKUP($A30,'Return Data'!$B$7:$R$2700,16,0)</f>
        <v>6.5087999999999999</v>
      </c>
      <c r="AA30" s="67">
        <f t="shared" si="10"/>
        <v>31</v>
      </c>
    </row>
    <row r="31" spans="1:27" x14ac:dyDescent="0.3">
      <c r="A31" s="63" t="s">
        <v>250</v>
      </c>
      <c r="B31" s="64">
        <f>VLOOKUP($A31,'Return Data'!$B$7:$R$2700,3,0)</f>
        <v>44118</v>
      </c>
      <c r="C31" s="65">
        <f>VLOOKUP($A31,'Return Data'!$B$7:$R$2700,4,0)</f>
        <v>2112.7359999999999</v>
      </c>
      <c r="D31" s="65">
        <f>VLOOKUP($A31,'Return Data'!$B$7:$R$2700,5,0)</f>
        <v>3.3984999999999999</v>
      </c>
      <c r="E31" s="66">
        <f t="shared" si="0"/>
        <v>31</v>
      </c>
      <c r="F31" s="65">
        <f>VLOOKUP($A31,'Return Data'!$B$7:$R$2700,6,0)</f>
        <v>3.3144999999999998</v>
      </c>
      <c r="G31" s="66">
        <f t="shared" si="1"/>
        <v>28</v>
      </c>
      <c r="H31" s="65">
        <f>VLOOKUP($A31,'Return Data'!$B$7:$R$2700,7,0)</f>
        <v>3.2993999999999999</v>
      </c>
      <c r="I31" s="66">
        <f t="shared" si="2"/>
        <v>24</v>
      </c>
      <c r="J31" s="65">
        <f>VLOOKUP($A31,'Return Data'!$B$7:$R$2700,8,0)</f>
        <v>3.3584000000000001</v>
      </c>
      <c r="K31" s="66">
        <f t="shared" si="3"/>
        <v>13</v>
      </c>
      <c r="L31" s="65">
        <f>VLOOKUP($A31,'Return Data'!$B$7:$R$2700,9,0)</f>
        <v>3.4916999999999998</v>
      </c>
      <c r="M31" s="66">
        <f t="shared" si="4"/>
        <v>5</v>
      </c>
      <c r="N31" s="65">
        <f>VLOOKUP($A31,'Return Data'!$B$7:$R$2700,10,0)</f>
        <v>3.2847</v>
      </c>
      <c r="O31" s="66">
        <f t="shared" si="5"/>
        <v>6</v>
      </c>
      <c r="P31" s="65">
        <f>VLOOKUP($A31,'Return Data'!$B$7:$R$2700,11,0)</f>
        <v>3.7294999999999998</v>
      </c>
      <c r="Q31" s="66">
        <f t="shared" si="6"/>
        <v>21</v>
      </c>
      <c r="R31" s="65">
        <f>VLOOKUP($A31,'Return Data'!$B$7:$R$2700,12,0)</f>
        <v>4.3887</v>
      </c>
      <c r="S31" s="66">
        <f t="shared" si="7"/>
        <v>16</v>
      </c>
      <c r="T31" s="65">
        <f>VLOOKUP($A31,'Return Data'!$B$7:$R$2700,13,0)</f>
        <v>4.6227</v>
      </c>
      <c r="U31" s="66">
        <f t="shared" si="8"/>
        <v>17</v>
      </c>
      <c r="V31" s="65">
        <f>VLOOKUP($A31,'Return Data'!$B$7:$R$2700,17,0)</f>
        <v>5.8441999999999998</v>
      </c>
      <c r="W31" s="66">
        <f t="shared" si="8"/>
        <v>17</v>
      </c>
      <c r="X31" s="65">
        <f>VLOOKUP($A31,'Return Data'!$B$7:$R$2700,14,0)</f>
        <v>6.2671000000000001</v>
      </c>
      <c r="Y31" s="66">
        <f t="shared" si="9"/>
        <v>18</v>
      </c>
      <c r="Z31" s="65">
        <f>VLOOKUP($A31,'Return Data'!$B$7:$R$2700,16,0)</f>
        <v>6.5660999999999996</v>
      </c>
      <c r="AA31" s="67">
        <f t="shared" si="10"/>
        <v>30</v>
      </c>
    </row>
    <row r="32" spans="1:27" x14ac:dyDescent="0.3">
      <c r="A32" s="63" t="s">
        <v>251</v>
      </c>
      <c r="B32" s="64">
        <f>VLOOKUP($A32,'Return Data'!$B$7:$R$2700,3,0)</f>
        <v>44118</v>
      </c>
      <c r="C32" s="65">
        <f>VLOOKUP($A32,'Return Data'!$B$7:$R$2700,4,0)</f>
        <v>10.8604</v>
      </c>
      <c r="D32" s="65">
        <f>VLOOKUP($A32,'Return Data'!$B$7:$R$2700,5,0)</f>
        <v>4.0334000000000003</v>
      </c>
      <c r="E32" s="66">
        <f t="shared" si="0"/>
        <v>8</v>
      </c>
      <c r="F32" s="65">
        <f>VLOOKUP($A32,'Return Data'!$B$7:$R$2700,6,0)</f>
        <v>3.3618000000000001</v>
      </c>
      <c r="G32" s="66">
        <f t="shared" si="1"/>
        <v>26</v>
      </c>
      <c r="H32" s="65">
        <f>VLOOKUP($A32,'Return Data'!$B$7:$R$2700,7,0)</f>
        <v>3.0746000000000002</v>
      </c>
      <c r="I32" s="66">
        <f t="shared" si="2"/>
        <v>36</v>
      </c>
      <c r="J32" s="65">
        <f>VLOOKUP($A32,'Return Data'!$B$7:$R$2700,8,0)</f>
        <v>2.9561000000000002</v>
      </c>
      <c r="K32" s="66">
        <f t="shared" si="3"/>
        <v>37</v>
      </c>
      <c r="L32" s="65">
        <f>VLOOKUP($A32,'Return Data'!$B$7:$R$2700,9,0)</f>
        <v>3.0209999999999999</v>
      </c>
      <c r="M32" s="66">
        <f t="shared" si="4"/>
        <v>36</v>
      </c>
      <c r="N32" s="65">
        <f>VLOOKUP($A32,'Return Data'!$B$7:$R$2700,10,0)</f>
        <v>2.8515000000000001</v>
      </c>
      <c r="O32" s="66">
        <f t="shared" si="5"/>
        <v>38</v>
      </c>
      <c r="P32" s="65">
        <f>VLOOKUP($A32,'Return Data'!$B$7:$R$2700,11,0)</f>
        <v>3.077</v>
      </c>
      <c r="Q32" s="66">
        <f t="shared" si="6"/>
        <v>37</v>
      </c>
      <c r="R32" s="65">
        <f>VLOOKUP($A32,'Return Data'!$B$7:$R$2700,12,0)</f>
        <v>3.4632999999999998</v>
      </c>
      <c r="S32" s="66">
        <f t="shared" si="7"/>
        <v>37</v>
      </c>
      <c r="T32" s="65">
        <f>VLOOKUP($A32,'Return Data'!$B$7:$R$2700,13,0)</f>
        <v>3.7561</v>
      </c>
      <c r="U32" s="66">
        <f t="shared" si="8"/>
        <v>37</v>
      </c>
      <c r="V32" s="65"/>
      <c r="W32" s="66"/>
      <c r="X32" s="65"/>
      <c r="Y32" s="66"/>
      <c r="Z32" s="65">
        <f>VLOOKUP($A32,'Return Data'!$B$7:$R$2700,16,0)</f>
        <v>4.6345000000000001</v>
      </c>
      <c r="AA32" s="67">
        <f t="shared" si="10"/>
        <v>36</v>
      </c>
    </row>
    <row r="33" spans="1:27" x14ac:dyDescent="0.3">
      <c r="A33" s="63" t="s">
        <v>252</v>
      </c>
      <c r="B33" s="64">
        <f>VLOOKUP($A33,'Return Data'!$B$7:$R$2700,3,0)</f>
        <v>44118</v>
      </c>
      <c r="C33" s="65">
        <f>VLOOKUP($A33,'Return Data'!$B$7:$R$2700,4,0)</f>
        <v>4928.3373000000001</v>
      </c>
      <c r="D33" s="65">
        <f>VLOOKUP($A33,'Return Data'!$B$7:$R$2700,5,0)</f>
        <v>3.7301000000000002</v>
      </c>
      <c r="E33" s="66">
        <f t="shared" si="0"/>
        <v>20</v>
      </c>
      <c r="F33" s="65">
        <f>VLOOKUP($A33,'Return Data'!$B$7:$R$2700,6,0)</f>
        <v>3.5646</v>
      </c>
      <c r="G33" s="66">
        <f t="shared" si="1"/>
        <v>17</v>
      </c>
      <c r="H33" s="65">
        <f>VLOOKUP($A33,'Return Data'!$B$7:$R$2700,7,0)</f>
        <v>3.3633999999999999</v>
      </c>
      <c r="I33" s="66">
        <f t="shared" si="2"/>
        <v>20</v>
      </c>
      <c r="J33" s="65">
        <f>VLOOKUP($A33,'Return Data'!$B$7:$R$2700,8,0)</f>
        <v>3.3721999999999999</v>
      </c>
      <c r="K33" s="66">
        <f t="shared" si="3"/>
        <v>10</v>
      </c>
      <c r="L33" s="65">
        <f>VLOOKUP($A33,'Return Data'!$B$7:$R$2700,9,0)</f>
        <v>3.4083999999999999</v>
      </c>
      <c r="M33" s="66">
        <f t="shared" si="4"/>
        <v>16</v>
      </c>
      <c r="N33" s="65">
        <f>VLOOKUP($A33,'Return Data'!$B$7:$R$2700,10,0)</f>
        <v>3.2263999999999999</v>
      </c>
      <c r="O33" s="66">
        <f t="shared" si="5"/>
        <v>14</v>
      </c>
      <c r="P33" s="65">
        <f>VLOOKUP($A33,'Return Data'!$B$7:$R$2700,11,0)</f>
        <v>3.9557000000000002</v>
      </c>
      <c r="Q33" s="66">
        <f t="shared" si="6"/>
        <v>5</v>
      </c>
      <c r="R33" s="65">
        <f>VLOOKUP($A33,'Return Data'!$B$7:$R$2700,12,0)</f>
        <v>4.5338000000000003</v>
      </c>
      <c r="S33" s="66">
        <f t="shared" si="7"/>
        <v>9</v>
      </c>
      <c r="T33" s="65">
        <f>VLOOKUP($A33,'Return Data'!$B$7:$R$2700,13,0)</f>
        <v>4.7408000000000001</v>
      </c>
      <c r="U33" s="66">
        <f t="shared" si="8"/>
        <v>10</v>
      </c>
      <c r="V33" s="65">
        <f>VLOOKUP($A33,'Return Data'!$B$7:$R$2700,17,0)</f>
        <v>5.9820000000000002</v>
      </c>
      <c r="W33" s="66">
        <f t="shared" si="8"/>
        <v>5</v>
      </c>
      <c r="X33" s="65">
        <f>VLOOKUP($A33,'Return Data'!$B$7:$R$2700,14,0)</f>
        <v>6.3724999999999996</v>
      </c>
      <c r="Y33" s="66">
        <f t="shared" si="9"/>
        <v>4</v>
      </c>
      <c r="Z33" s="65">
        <f>VLOOKUP($A33,'Return Data'!$B$7:$R$2700,16,0)</f>
        <v>7.2241</v>
      </c>
      <c r="AA33" s="67">
        <f t="shared" si="10"/>
        <v>21</v>
      </c>
    </row>
    <row r="34" spans="1:27" x14ac:dyDescent="0.3">
      <c r="A34" s="63" t="s">
        <v>253</v>
      </c>
      <c r="B34" s="64">
        <f>VLOOKUP($A34,'Return Data'!$B$7:$R$2700,3,0)</f>
        <v>44118</v>
      </c>
      <c r="C34" s="65">
        <f>VLOOKUP($A34,'Return Data'!$B$7:$R$2700,4,0)</f>
        <v>1134.354</v>
      </c>
      <c r="D34" s="65">
        <f>VLOOKUP($A34,'Return Data'!$B$7:$R$2700,5,0)</f>
        <v>3.8713000000000002</v>
      </c>
      <c r="E34" s="66">
        <f t="shared" si="0"/>
        <v>14</v>
      </c>
      <c r="F34" s="65">
        <f>VLOOKUP($A34,'Return Data'!$B$7:$R$2700,6,0)</f>
        <v>3.4203000000000001</v>
      </c>
      <c r="G34" s="66">
        <f t="shared" si="1"/>
        <v>23</v>
      </c>
      <c r="H34" s="65">
        <f>VLOOKUP($A34,'Return Data'!$B$7:$R$2700,7,0)</f>
        <v>3.2201</v>
      </c>
      <c r="I34" s="66">
        <f t="shared" si="2"/>
        <v>29</v>
      </c>
      <c r="J34" s="65">
        <f>VLOOKUP($A34,'Return Data'!$B$7:$R$2700,8,0)</f>
        <v>3.1833999999999998</v>
      </c>
      <c r="K34" s="66">
        <f t="shared" si="3"/>
        <v>29</v>
      </c>
      <c r="L34" s="65">
        <f>VLOOKUP($A34,'Return Data'!$B$7:$R$2700,9,0)</f>
        <v>3.2006999999999999</v>
      </c>
      <c r="M34" s="66">
        <f t="shared" si="4"/>
        <v>32</v>
      </c>
      <c r="N34" s="65">
        <f>VLOOKUP($A34,'Return Data'!$B$7:$R$2700,10,0)</f>
        <v>3.0021</v>
      </c>
      <c r="O34" s="66">
        <f t="shared" si="5"/>
        <v>32</v>
      </c>
      <c r="P34" s="65">
        <f>VLOOKUP($A34,'Return Data'!$B$7:$R$2700,11,0)</f>
        <v>3.2185000000000001</v>
      </c>
      <c r="Q34" s="66">
        <f t="shared" si="6"/>
        <v>32</v>
      </c>
      <c r="R34" s="65">
        <f>VLOOKUP($A34,'Return Data'!$B$7:$R$2700,12,0)</f>
        <v>3.7605</v>
      </c>
      <c r="S34" s="66">
        <f t="shared" si="7"/>
        <v>33</v>
      </c>
      <c r="T34" s="65">
        <f>VLOOKUP($A34,'Return Data'!$B$7:$R$2700,13,0)</f>
        <v>4.0377999999999998</v>
      </c>
      <c r="U34" s="66">
        <f t="shared" si="8"/>
        <v>34</v>
      </c>
      <c r="V34" s="65">
        <f>VLOOKUP($A34,'Return Data'!$B$7:$R$2700,17,0)</f>
        <v>5.1029</v>
      </c>
      <c r="W34" s="66">
        <f t="shared" si="8"/>
        <v>33</v>
      </c>
      <c r="X34" s="65"/>
      <c r="Y34" s="66"/>
      <c r="Z34" s="65">
        <f>VLOOKUP($A34,'Return Data'!$B$7:$R$2700,16,0)</f>
        <v>5.3243999999999998</v>
      </c>
      <c r="AA34" s="67">
        <f t="shared" si="10"/>
        <v>35</v>
      </c>
    </row>
    <row r="35" spans="1:27" x14ac:dyDescent="0.3">
      <c r="A35" s="63" t="s">
        <v>254</v>
      </c>
      <c r="B35" s="64">
        <f>VLOOKUP($A35,'Return Data'!$B$7:$R$2700,3,0)</f>
        <v>44118</v>
      </c>
      <c r="C35" s="65">
        <f>VLOOKUP($A35,'Return Data'!$B$7:$R$2700,4,0)</f>
        <v>262.54169999999999</v>
      </c>
      <c r="D35" s="65">
        <f>VLOOKUP($A35,'Return Data'!$B$7:$R$2700,5,0)</f>
        <v>3.4203000000000001</v>
      </c>
      <c r="E35" s="66">
        <f t="shared" si="0"/>
        <v>28</v>
      </c>
      <c r="F35" s="65">
        <f>VLOOKUP($A35,'Return Data'!$B$7:$R$2700,6,0)</f>
        <v>3.3235999999999999</v>
      </c>
      <c r="G35" s="66">
        <f t="shared" si="1"/>
        <v>27</v>
      </c>
      <c r="H35" s="65">
        <f>VLOOKUP($A35,'Return Data'!$B$7:$R$2700,7,0)</f>
        <v>3.2372999999999998</v>
      </c>
      <c r="I35" s="66">
        <f t="shared" si="2"/>
        <v>28</v>
      </c>
      <c r="J35" s="65">
        <f>VLOOKUP($A35,'Return Data'!$B$7:$R$2700,8,0)</f>
        <v>3.2193999999999998</v>
      </c>
      <c r="K35" s="66">
        <f t="shared" si="3"/>
        <v>28</v>
      </c>
      <c r="L35" s="65">
        <f>VLOOKUP($A35,'Return Data'!$B$7:$R$2700,9,0)</f>
        <v>3.2591000000000001</v>
      </c>
      <c r="M35" s="66">
        <f t="shared" si="4"/>
        <v>30</v>
      </c>
      <c r="N35" s="65">
        <f>VLOOKUP($A35,'Return Data'!$B$7:$R$2700,10,0)</f>
        <v>3.1690999999999998</v>
      </c>
      <c r="O35" s="66">
        <f t="shared" si="5"/>
        <v>24</v>
      </c>
      <c r="P35" s="65">
        <f>VLOOKUP($A35,'Return Data'!$B$7:$R$2700,11,0)</f>
        <v>3.8923999999999999</v>
      </c>
      <c r="Q35" s="66">
        <f t="shared" si="6"/>
        <v>8</v>
      </c>
      <c r="R35" s="65">
        <f>VLOOKUP($A35,'Return Data'!$B$7:$R$2700,12,0)</f>
        <v>4.4184000000000001</v>
      </c>
      <c r="S35" s="66">
        <f t="shared" si="7"/>
        <v>13</v>
      </c>
      <c r="T35" s="65">
        <f>VLOOKUP($A35,'Return Data'!$B$7:$R$2700,13,0)</f>
        <v>4.6765999999999996</v>
      </c>
      <c r="U35" s="66">
        <f t="shared" si="8"/>
        <v>12</v>
      </c>
      <c r="V35" s="65">
        <f>VLOOKUP($A35,'Return Data'!$B$7:$R$2700,17,0)</f>
        <v>5.9469000000000003</v>
      </c>
      <c r="W35" s="66">
        <f t="shared" si="8"/>
        <v>6</v>
      </c>
      <c r="X35" s="65">
        <f>VLOOKUP($A35,'Return Data'!$B$7:$R$2700,14,0)</f>
        <v>6.3532999999999999</v>
      </c>
      <c r="Y35" s="66">
        <f t="shared" si="9"/>
        <v>7</v>
      </c>
      <c r="Z35" s="65">
        <f>VLOOKUP($A35,'Return Data'!$B$7:$R$2700,16,0)</f>
        <v>7.6341000000000001</v>
      </c>
      <c r="AA35" s="67">
        <f t="shared" si="10"/>
        <v>6</v>
      </c>
    </row>
    <row r="36" spans="1:27" x14ac:dyDescent="0.3">
      <c r="A36" s="63" t="s">
        <v>255</v>
      </c>
      <c r="B36" s="64">
        <f>VLOOKUP($A36,'Return Data'!$B$7:$R$2700,3,0)</f>
        <v>44118</v>
      </c>
      <c r="C36" s="65">
        <f>VLOOKUP($A36,'Return Data'!$B$7:$R$2700,4,0)</f>
        <v>2850.9716800000001</v>
      </c>
      <c r="D36" s="65">
        <f>VLOOKUP($A36,'Return Data'!$B$7:$R$2700,5,0)</f>
        <v>3.3351000000000002</v>
      </c>
      <c r="E36" s="66">
        <f t="shared" si="0"/>
        <v>34</v>
      </c>
      <c r="F36" s="65">
        <f>VLOOKUP($A36,'Return Data'!$B$7:$R$2700,6,0)</f>
        <v>3.2223000000000002</v>
      </c>
      <c r="G36" s="66">
        <f t="shared" si="1"/>
        <v>33</v>
      </c>
      <c r="H36" s="65">
        <f>VLOOKUP($A36,'Return Data'!$B$7:$R$2700,7,0)</f>
        <v>3.1890000000000001</v>
      </c>
      <c r="I36" s="66">
        <f t="shared" si="2"/>
        <v>33</v>
      </c>
      <c r="J36" s="65">
        <f>VLOOKUP($A36,'Return Data'!$B$7:$R$2700,8,0)</f>
        <v>3.1023999999999998</v>
      </c>
      <c r="K36" s="66">
        <f t="shared" si="3"/>
        <v>31</v>
      </c>
      <c r="L36" s="65">
        <f>VLOOKUP($A36,'Return Data'!$B$7:$R$2700,9,0)</f>
        <v>3.2858000000000001</v>
      </c>
      <c r="M36" s="66">
        <f t="shared" si="4"/>
        <v>28</v>
      </c>
      <c r="N36" s="65">
        <f>VLOOKUP($A36,'Return Data'!$B$7:$R$2700,10,0)</f>
        <v>3.1543999999999999</v>
      </c>
      <c r="O36" s="66">
        <f t="shared" si="5"/>
        <v>26</v>
      </c>
      <c r="P36" s="65">
        <f>VLOOKUP($A36,'Return Data'!$B$7:$R$2700,11,0)</f>
        <v>3.3961000000000001</v>
      </c>
      <c r="Q36" s="66">
        <f t="shared" si="6"/>
        <v>29</v>
      </c>
      <c r="R36" s="65">
        <f>VLOOKUP($A36,'Return Data'!$B$7:$R$2700,12,0)</f>
        <v>3.9249000000000001</v>
      </c>
      <c r="S36" s="66">
        <f t="shared" si="7"/>
        <v>30</v>
      </c>
      <c r="T36" s="65">
        <f>VLOOKUP($A36,'Return Data'!$B$7:$R$2700,13,0)</f>
        <v>4.2194000000000003</v>
      </c>
      <c r="U36" s="66">
        <f t="shared" si="8"/>
        <v>29</v>
      </c>
      <c r="V36" s="65">
        <f>VLOOKUP($A36,'Return Data'!$B$7:$R$2700,17,0)</f>
        <v>5.3700999999999999</v>
      </c>
      <c r="W36" s="66">
        <f t="shared" si="8"/>
        <v>31</v>
      </c>
      <c r="X36" s="65">
        <f>VLOOKUP($A36,'Return Data'!$B$7:$R$2700,14,0)</f>
        <v>2.911</v>
      </c>
      <c r="Y36" s="66">
        <f t="shared" si="9"/>
        <v>34</v>
      </c>
      <c r="Z36" s="65">
        <f>VLOOKUP($A36,'Return Data'!$B$7:$R$2700,16,0)</f>
        <v>6.7088999999999999</v>
      </c>
      <c r="AA36" s="67">
        <f t="shared" si="10"/>
        <v>28</v>
      </c>
    </row>
    <row r="37" spans="1:27" x14ac:dyDescent="0.3">
      <c r="A37" s="63" t="s">
        <v>256</v>
      </c>
      <c r="B37" s="64">
        <f>VLOOKUP($A37,'Return Data'!$B$7:$R$2700,3,0)</f>
        <v>44118</v>
      </c>
      <c r="C37" s="65">
        <f>VLOOKUP($A37,'Return Data'!$B$7:$R$2700,4,0)</f>
        <v>31.829699999999999</v>
      </c>
      <c r="D37" s="65">
        <f>VLOOKUP($A37,'Return Data'!$B$7:$R$2700,5,0)</f>
        <v>3.3258000000000001</v>
      </c>
      <c r="E37" s="66">
        <f t="shared" si="0"/>
        <v>35</v>
      </c>
      <c r="F37" s="65">
        <f>VLOOKUP($A37,'Return Data'!$B$7:$R$2700,6,0)</f>
        <v>3.7471000000000001</v>
      </c>
      <c r="G37" s="66">
        <f t="shared" si="1"/>
        <v>10</v>
      </c>
      <c r="H37" s="65">
        <f>VLOOKUP($A37,'Return Data'!$B$7:$R$2700,7,0)</f>
        <v>4.6402000000000001</v>
      </c>
      <c r="I37" s="66">
        <f t="shared" si="2"/>
        <v>2</v>
      </c>
      <c r="J37" s="65">
        <f>VLOOKUP($A37,'Return Data'!$B$7:$R$2700,8,0)</f>
        <v>4.9485000000000001</v>
      </c>
      <c r="K37" s="66">
        <f t="shared" si="3"/>
        <v>2</v>
      </c>
      <c r="L37" s="65">
        <f>VLOOKUP($A37,'Return Data'!$B$7:$R$2700,9,0)</f>
        <v>5.5216000000000003</v>
      </c>
      <c r="M37" s="66">
        <f t="shared" si="4"/>
        <v>2</v>
      </c>
      <c r="N37" s="65">
        <f>VLOOKUP($A37,'Return Data'!$B$7:$R$2700,10,0)</f>
        <v>4.6597</v>
      </c>
      <c r="O37" s="66">
        <f t="shared" si="5"/>
        <v>2</v>
      </c>
      <c r="P37" s="65">
        <f>VLOOKUP($A37,'Return Data'!$B$7:$R$2700,11,0)</f>
        <v>4.6306000000000003</v>
      </c>
      <c r="Q37" s="66">
        <f t="shared" si="6"/>
        <v>1</v>
      </c>
      <c r="R37" s="65">
        <f>VLOOKUP($A37,'Return Data'!$B$7:$R$2700,12,0)</f>
        <v>5.0663</v>
      </c>
      <c r="S37" s="66">
        <f t="shared" si="7"/>
        <v>1</v>
      </c>
      <c r="T37" s="65">
        <f>VLOOKUP($A37,'Return Data'!$B$7:$R$2700,13,0)</f>
        <v>5.3844000000000003</v>
      </c>
      <c r="U37" s="66">
        <f t="shared" si="8"/>
        <v>1</v>
      </c>
      <c r="V37" s="65">
        <f>VLOOKUP($A37,'Return Data'!$B$7:$R$2700,17,0)</f>
        <v>6.3852000000000002</v>
      </c>
      <c r="W37" s="66">
        <f t="shared" si="8"/>
        <v>1</v>
      </c>
      <c r="X37" s="65">
        <f>VLOOKUP($A37,'Return Data'!$B$7:$R$2700,14,0)</f>
        <v>6.5452000000000004</v>
      </c>
      <c r="Y37" s="66">
        <f t="shared" si="9"/>
        <v>1</v>
      </c>
      <c r="Z37" s="65">
        <f>VLOOKUP($A37,'Return Data'!$B$7:$R$2700,16,0)</f>
        <v>7.9955999999999996</v>
      </c>
      <c r="AA37" s="67">
        <f t="shared" si="10"/>
        <v>1</v>
      </c>
    </row>
    <row r="38" spans="1:27" x14ac:dyDescent="0.3">
      <c r="A38" s="63" t="s">
        <v>257</v>
      </c>
      <c r="B38" s="64">
        <f>VLOOKUP($A38,'Return Data'!$B$7:$R$2700,3,0)</f>
        <v>44118</v>
      </c>
      <c r="C38" s="65">
        <f>VLOOKUP($A38,'Return Data'!$B$7:$R$2700,4,0)</f>
        <v>27.340499999999999</v>
      </c>
      <c r="D38" s="65">
        <f>VLOOKUP($A38,'Return Data'!$B$7:$R$2700,5,0)</f>
        <v>3.6049000000000002</v>
      </c>
      <c r="E38" s="66">
        <f t="shared" si="0"/>
        <v>24</v>
      </c>
      <c r="F38" s="65">
        <f>VLOOKUP($A38,'Return Data'!$B$7:$R$2700,6,0)</f>
        <v>3.383</v>
      </c>
      <c r="G38" s="66">
        <f t="shared" si="1"/>
        <v>25</v>
      </c>
      <c r="H38" s="65">
        <f>VLOOKUP($A38,'Return Data'!$B$7:$R$2700,7,0)</f>
        <v>3.206</v>
      </c>
      <c r="I38" s="66">
        <f t="shared" si="2"/>
        <v>31</v>
      </c>
      <c r="J38" s="65">
        <f>VLOOKUP($A38,'Return Data'!$B$7:$R$2700,8,0)</f>
        <v>3.0741999999999998</v>
      </c>
      <c r="K38" s="66">
        <f t="shared" si="3"/>
        <v>33</v>
      </c>
      <c r="L38" s="65">
        <f>VLOOKUP($A38,'Return Data'!$B$7:$R$2700,9,0)</f>
        <v>3.1766999999999999</v>
      </c>
      <c r="M38" s="66">
        <f t="shared" si="4"/>
        <v>33</v>
      </c>
      <c r="N38" s="65">
        <f>VLOOKUP($A38,'Return Data'!$B$7:$R$2700,10,0)</f>
        <v>2.9809999999999999</v>
      </c>
      <c r="O38" s="66">
        <f t="shared" si="5"/>
        <v>34</v>
      </c>
      <c r="P38" s="65">
        <f>VLOOKUP($A38,'Return Data'!$B$7:$R$2700,11,0)</f>
        <v>3.1200999999999999</v>
      </c>
      <c r="Q38" s="66">
        <f t="shared" si="6"/>
        <v>35</v>
      </c>
      <c r="R38" s="65">
        <f>VLOOKUP($A38,'Return Data'!$B$7:$R$2700,12,0)</f>
        <v>3.6846999999999999</v>
      </c>
      <c r="S38" s="66">
        <f t="shared" si="7"/>
        <v>35</v>
      </c>
      <c r="T38" s="65">
        <f>VLOOKUP($A38,'Return Data'!$B$7:$R$2700,13,0)</f>
        <v>3.9845000000000002</v>
      </c>
      <c r="U38" s="66">
        <f t="shared" si="8"/>
        <v>35</v>
      </c>
      <c r="V38" s="65">
        <f>VLOOKUP($A38,'Return Data'!$B$7:$R$2700,17,0)</f>
        <v>5.2134</v>
      </c>
      <c r="W38" s="66">
        <f t="shared" si="8"/>
        <v>32</v>
      </c>
      <c r="X38" s="65">
        <f>VLOOKUP($A38,'Return Data'!$B$7:$R$2700,14,0)</f>
        <v>5.5743999999999998</v>
      </c>
      <c r="Y38" s="66">
        <f t="shared" si="9"/>
        <v>31</v>
      </c>
      <c r="Z38" s="65">
        <f>VLOOKUP($A38,'Return Data'!$B$7:$R$2700,16,0)</f>
        <v>7.1260000000000003</v>
      </c>
      <c r="AA38" s="67">
        <f t="shared" si="10"/>
        <v>24</v>
      </c>
    </row>
    <row r="39" spans="1:27" x14ac:dyDescent="0.3">
      <c r="A39" s="63" t="s">
        <v>260</v>
      </c>
      <c r="B39" s="64">
        <f>VLOOKUP($A39,'Return Data'!$B$7:$R$2700,3,0)</f>
        <v>44118</v>
      </c>
      <c r="C39" s="65">
        <f>VLOOKUP($A39,'Return Data'!$B$7:$R$2700,4,0)</f>
        <v>3158.3029000000001</v>
      </c>
      <c r="D39" s="65">
        <f>VLOOKUP($A39,'Return Data'!$B$7:$R$2700,5,0)</f>
        <v>3.9771000000000001</v>
      </c>
      <c r="E39" s="66">
        <f t="shared" si="0"/>
        <v>10</v>
      </c>
      <c r="F39" s="65">
        <f>VLOOKUP($A39,'Return Data'!$B$7:$R$2700,6,0)</f>
        <v>3.6692</v>
      </c>
      <c r="G39" s="66">
        <f t="shared" si="1"/>
        <v>12</v>
      </c>
      <c r="H39" s="65">
        <f>VLOOKUP($A39,'Return Data'!$B$7:$R$2700,7,0)</f>
        <v>3.4051999999999998</v>
      </c>
      <c r="I39" s="66">
        <f t="shared" si="2"/>
        <v>12</v>
      </c>
      <c r="J39" s="65">
        <f>VLOOKUP($A39,'Return Data'!$B$7:$R$2700,8,0)</f>
        <v>3.3847999999999998</v>
      </c>
      <c r="K39" s="66">
        <f t="shared" si="3"/>
        <v>8</v>
      </c>
      <c r="L39" s="65">
        <f>VLOOKUP($A39,'Return Data'!$B$7:$R$2700,9,0)</f>
        <v>3.448</v>
      </c>
      <c r="M39" s="66">
        <f t="shared" si="4"/>
        <v>8</v>
      </c>
      <c r="N39" s="65">
        <f>VLOOKUP($A39,'Return Data'!$B$7:$R$2700,10,0)</f>
        <v>3.2202000000000002</v>
      </c>
      <c r="O39" s="66">
        <f t="shared" si="5"/>
        <v>15</v>
      </c>
      <c r="P39" s="65">
        <f>VLOOKUP($A39,'Return Data'!$B$7:$R$2700,11,0)</f>
        <v>3.7997999999999998</v>
      </c>
      <c r="Q39" s="66">
        <f t="shared" si="6"/>
        <v>14</v>
      </c>
      <c r="R39" s="65">
        <f>VLOOKUP($A39,'Return Data'!$B$7:$R$2700,12,0)</f>
        <v>4.4306000000000001</v>
      </c>
      <c r="S39" s="66">
        <f t="shared" si="7"/>
        <v>12</v>
      </c>
      <c r="T39" s="65">
        <f>VLOOKUP($A39,'Return Data'!$B$7:$R$2700,13,0)</f>
        <v>4.6393000000000004</v>
      </c>
      <c r="U39" s="66">
        <f t="shared" si="8"/>
        <v>13</v>
      </c>
      <c r="V39" s="65">
        <f>VLOOKUP($A39,'Return Data'!$B$7:$R$2700,17,0)</f>
        <v>5.8124000000000002</v>
      </c>
      <c r="W39" s="66">
        <f t="shared" si="8"/>
        <v>20</v>
      </c>
      <c r="X39" s="65">
        <f>VLOOKUP($A39,'Return Data'!$B$7:$R$2700,14,0)</f>
        <v>6.2302999999999997</v>
      </c>
      <c r="Y39" s="66">
        <f t="shared" si="9"/>
        <v>20</v>
      </c>
      <c r="Z39" s="65">
        <f>VLOOKUP($A39,'Return Data'!$B$7:$R$2700,16,0)</f>
        <v>7.1082000000000001</v>
      </c>
      <c r="AA39" s="67">
        <f t="shared" si="10"/>
        <v>26</v>
      </c>
    </row>
    <row r="40" spans="1:27" x14ac:dyDescent="0.3">
      <c r="A40" s="63" t="s">
        <v>261</v>
      </c>
      <c r="B40" s="64">
        <f>VLOOKUP($A40,'Return Data'!$B$7:$R$2700,3,0)</f>
        <v>44118</v>
      </c>
      <c r="C40" s="65">
        <f>VLOOKUP($A40,'Return Data'!$B$7:$R$2700,4,0)</f>
        <v>42.504100000000001</v>
      </c>
      <c r="D40" s="65">
        <f>VLOOKUP($A40,'Return Data'!$B$7:$R$2700,5,0)</f>
        <v>3.6930000000000001</v>
      </c>
      <c r="E40" s="66">
        <f t="shared" si="0"/>
        <v>22</v>
      </c>
      <c r="F40" s="65">
        <f>VLOOKUP($A40,'Return Data'!$B$7:$R$2700,6,0)</f>
        <v>3.4359000000000002</v>
      </c>
      <c r="G40" s="66">
        <f t="shared" si="1"/>
        <v>22</v>
      </c>
      <c r="H40" s="65">
        <f>VLOOKUP($A40,'Return Data'!$B$7:$R$2700,7,0)</f>
        <v>3.3635000000000002</v>
      </c>
      <c r="I40" s="66">
        <f t="shared" si="2"/>
        <v>19</v>
      </c>
      <c r="J40" s="65">
        <f>VLOOKUP($A40,'Return Data'!$B$7:$R$2700,8,0)</f>
        <v>3.4333</v>
      </c>
      <c r="K40" s="66">
        <f t="shared" si="3"/>
        <v>6</v>
      </c>
      <c r="L40" s="65">
        <f>VLOOKUP($A40,'Return Data'!$B$7:$R$2700,9,0)</f>
        <v>3.5023</v>
      </c>
      <c r="M40" s="66">
        <f t="shared" si="4"/>
        <v>4</v>
      </c>
      <c r="N40" s="65">
        <f>VLOOKUP($A40,'Return Data'!$B$7:$R$2700,10,0)</f>
        <v>3.2921999999999998</v>
      </c>
      <c r="O40" s="66">
        <f t="shared" si="5"/>
        <v>5</v>
      </c>
      <c r="P40" s="65">
        <f>VLOOKUP($A40,'Return Data'!$B$7:$R$2700,11,0)</f>
        <v>3.8085</v>
      </c>
      <c r="Q40" s="66">
        <f t="shared" si="6"/>
        <v>13</v>
      </c>
      <c r="R40" s="65">
        <f>VLOOKUP($A40,'Return Data'!$B$7:$R$2700,12,0)</f>
        <v>4.3811999999999998</v>
      </c>
      <c r="S40" s="66">
        <f t="shared" si="7"/>
        <v>17</v>
      </c>
      <c r="T40" s="65">
        <f>VLOOKUP($A40,'Return Data'!$B$7:$R$2700,13,0)</f>
        <v>4.6326000000000001</v>
      </c>
      <c r="U40" s="66">
        <f t="shared" si="8"/>
        <v>15</v>
      </c>
      <c r="V40" s="65">
        <f>VLOOKUP($A40,'Return Data'!$B$7:$R$2700,17,0)</f>
        <v>5.8734000000000002</v>
      </c>
      <c r="W40" s="66">
        <f t="shared" si="8"/>
        <v>12</v>
      </c>
      <c r="X40" s="65">
        <f>VLOOKUP($A40,'Return Data'!$B$7:$R$2700,14,0)</f>
        <v>6.2855999999999996</v>
      </c>
      <c r="Y40" s="66">
        <f t="shared" si="9"/>
        <v>15</v>
      </c>
      <c r="Z40" s="65">
        <f>VLOOKUP($A40,'Return Data'!$B$7:$R$2700,16,0)</f>
        <v>7.5145</v>
      </c>
      <c r="AA40" s="67">
        <f t="shared" si="10"/>
        <v>11</v>
      </c>
    </row>
    <row r="41" spans="1:27" x14ac:dyDescent="0.3">
      <c r="A41" s="63" t="s">
        <v>262</v>
      </c>
      <c r="B41" s="64">
        <f>VLOOKUP($A41,'Return Data'!$B$7:$R$2700,3,0)</f>
        <v>44118</v>
      </c>
      <c r="C41" s="65">
        <f>VLOOKUP($A41,'Return Data'!$B$7:$R$2700,4,0)</f>
        <v>3180.4141</v>
      </c>
      <c r="D41" s="65">
        <f>VLOOKUP($A41,'Return Data'!$B$7:$R$2700,5,0)</f>
        <v>3.9184999999999999</v>
      </c>
      <c r="E41" s="66">
        <f t="shared" si="0"/>
        <v>13</v>
      </c>
      <c r="F41" s="65">
        <f>VLOOKUP($A41,'Return Data'!$B$7:$R$2700,6,0)</f>
        <v>3.7888000000000002</v>
      </c>
      <c r="G41" s="66">
        <f t="shared" si="1"/>
        <v>7</v>
      </c>
      <c r="H41" s="65">
        <f>VLOOKUP($A41,'Return Data'!$B$7:$R$2700,7,0)</f>
        <v>3.5156999999999998</v>
      </c>
      <c r="I41" s="66">
        <f t="shared" si="2"/>
        <v>5</v>
      </c>
      <c r="J41" s="65">
        <f>VLOOKUP($A41,'Return Data'!$B$7:$R$2700,8,0)</f>
        <v>3.4750999999999999</v>
      </c>
      <c r="K41" s="66">
        <f t="shared" si="3"/>
        <v>5</v>
      </c>
      <c r="L41" s="65">
        <f>VLOOKUP($A41,'Return Data'!$B$7:$R$2700,9,0)</f>
        <v>3.4649999999999999</v>
      </c>
      <c r="M41" s="66">
        <f t="shared" si="4"/>
        <v>6</v>
      </c>
      <c r="N41" s="65">
        <f>VLOOKUP($A41,'Return Data'!$B$7:$R$2700,10,0)</f>
        <v>3.2562000000000002</v>
      </c>
      <c r="O41" s="66">
        <f t="shared" si="5"/>
        <v>8</v>
      </c>
      <c r="P41" s="65">
        <f>VLOOKUP($A41,'Return Data'!$B$7:$R$2700,11,0)</f>
        <v>3.8706999999999998</v>
      </c>
      <c r="Q41" s="66">
        <f t="shared" si="6"/>
        <v>9</v>
      </c>
      <c r="R41" s="65">
        <f>VLOOKUP($A41,'Return Data'!$B$7:$R$2700,12,0)</f>
        <v>4.5951000000000004</v>
      </c>
      <c r="S41" s="66">
        <f t="shared" si="7"/>
        <v>3</v>
      </c>
      <c r="T41" s="65">
        <f>VLOOKUP($A41,'Return Data'!$B$7:$R$2700,13,0)</f>
        <v>4.7778</v>
      </c>
      <c r="U41" s="66">
        <f t="shared" si="8"/>
        <v>4</v>
      </c>
      <c r="V41" s="65">
        <f>VLOOKUP($A41,'Return Data'!$B$7:$R$2700,17,0)</f>
        <v>5.9321999999999999</v>
      </c>
      <c r="W41" s="66">
        <f t="shared" si="8"/>
        <v>8</v>
      </c>
      <c r="X41" s="65">
        <f>VLOOKUP($A41,'Return Data'!$B$7:$R$2700,14,0)</f>
        <v>6.3409000000000004</v>
      </c>
      <c r="Y41" s="66">
        <f t="shared" si="9"/>
        <v>8</v>
      </c>
      <c r="Z41" s="65">
        <f>VLOOKUP($A41,'Return Data'!$B$7:$R$2700,16,0)</f>
        <v>7.4371999999999998</v>
      </c>
      <c r="AA41" s="67">
        <f t="shared" si="10"/>
        <v>15</v>
      </c>
    </row>
    <row r="42" spans="1:27" x14ac:dyDescent="0.3">
      <c r="A42" s="63" t="s">
        <v>428</v>
      </c>
      <c r="B42" s="64">
        <f>VLOOKUP($A42,'Return Data'!$B$7:$R$2700,3,0)</f>
        <v>44118</v>
      </c>
      <c r="C42" s="65">
        <f>VLOOKUP($A42,'Return Data'!$B$7:$R$2700,4,0)</f>
        <v>2333.8721</v>
      </c>
      <c r="D42" s="65">
        <f>VLOOKUP($A42,'Return Data'!$B$7:$R$2700,5,0)</f>
        <v>5.5137</v>
      </c>
      <c r="E42" s="66">
        <f t="shared" si="0"/>
        <v>1</v>
      </c>
      <c r="F42" s="65">
        <f>VLOOKUP($A42,'Return Data'!$B$7:$R$2700,6,0)</f>
        <v>5.5236999999999998</v>
      </c>
      <c r="G42" s="66">
        <f t="shared" si="1"/>
        <v>1</v>
      </c>
      <c r="H42" s="65">
        <f>VLOOKUP($A42,'Return Data'!$B$7:$R$2700,7,0)</f>
        <v>5.5899000000000001</v>
      </c>
      <c r="I42" s="66">
        <f t="shared" si="2"/>
        <v>1</v>
      </c>
      <c r="J42" s="65">
        <f>VLOOKUP($A42,'Return Data'!$B$7:$R$2700,8,0)</f>
        <v>5.61</v>
      </c>
      <c r="K42" s="66">
        <f t="shared" si="3"/>
        <v>1</v>
      </c>
      <c r="L42" s="65">
        <f>VLOOKUP($A42,'Return Data'!$B$7:$R$2700,9,0)</f>
        <v>5.6006999999999998</v>
      </c>
      <c r="M42" s="66">
        <f t="shared" si="4"/>
        <v>1</v>
      </c>
      <c r="N42" s="65">
        <f>VLOOKUP($A42,'Return Data'!$B$7:$R$2700,10,0)</f>
        <v>5.5235000000000003</v>
      </c>
      <c r="O42" s="66">
        <f t="shared" si="5"/>
        <v>1</v>
      </c>
      <c r="P42" s="65">
        <f>VLOOKUP($A42,'Return Data'!$B$7:$R$2700,11,0)</f>
        <v>4.3933</v>
      </c>
      <c r="Q42" s="66">
        <f t="shared" si="6"/>
        <v>2</v>
      </c>
      <c r="R42" s="65">
        <f>VLOOKUP($A42,'Return Data'!$B$7:$R$2700,12,0)</f>
        <v>4.1554000000000002</v>
      </c>
      <c r="S42" s="66">
        <f t="shared" si="7"/>
        <v>28</v>
      </c>
      <c r="T42" s="65">
        <f>VLOOKUP($A42,'Return Data'!$B$7:$R$2700,13,0)</f>
        <v>4.1859000000000002</v>
      </c>
      <c r="U42" s="66">
        <f t="shared" si="8"/>
        <v>30</v>
      </c>
      <c r="V42" s="65">
        <f>VLOOKUP($A42,'Return Data'!$B$7:$R$2700,17,0)</f>
        <v>4.8315000000000001</v>
      </c>
      <c r="W42" s="66">
        <f t="shared" si="8"/>
        <v>35</v>
      </c>
      <c r="X42" s="65">
        <f>VLOOKUP($A42,'Return Data'!$B$7:$R$2700,14,0)</f>
        <v>5.0122999999999998</v>
      </c>
      <c r="Y42" s="66">
        <f t="shared" si="9"/>
        <v>32</v>
      </c>
      <c r="Z42" s="65">
        <f>VLOOKUP($A42,'Return Data'!$B$7:$R$2700,16,0)</f>
        <v>6.1809000000000003</v>
      </c>
      <c r="AA42" s="67">
        <f t="shared" si="10"/>
        <v>32</v>
      </c>
    </row>
    <row r="43" spans="1:27" x14ac:dyDescent="0.3">
      <c r="A43" s="63" t="s">
        <v>263</v>
      </c>
      <c r="B43" s="64">
        <f>VLOOKUP($A43,'Return Data'!$B$7:$R$2700,3,0)</f>
        <v>44118</v>
      </c>
      <c r="C43" s="65">
        <f>VLOOKUP($A43,'Return Data'!$B$7:$R$2700,4,0)</f>
        <v>1938.3184000000001</v>
      </c>
      <c r="D43" s="65">
        <f>VLOOKUP($A43,'Return Data'!$B$7:$R$2700,5,0)</f>
        <v>4.2751000000000001</v>
      </c>
      <c r="E43" s="66">
        <f t="shared" si="0"/>
        <v>4</v>
      </c>
      <c r="F43" s="65">
        <f>VLOOKUP($A43,'Return Data'!$B$7:$R$2700,6,0)</f>
        <v>3.7906</v>
      </c>
      <c r="G43" s="66">
        <f t="shared" si="1"/>
        <v>6</v>
      </c>
      <c r="H43" s="65">
        <f>VLOOKUP($A43,'Return Data'!$B$7:$R$2700,7,0)</f>
        <v>3.4695999999999998</v>
      </c>
      <c r="I43" s="66">
        <f t="shared" si="2"/>
        <v>9</v>
      </c>
      <c r="J43" s="65">
        <f>VLOOKUP($A43,'Return Data'!$B$7:$R$2700,8,0)</f>
        <v>3.3475999999999999</v>
      </c>
      <c r="K43" s="66">
        <f t="shared" si="3"/>
        <v>16</v>
      </c>
      <c r="L43" s="65">
        <f>VLOOKUP($A43,'Return Data'!$B$7:$R$2700,9,0)</f>
        <v>3.3540999999999999</v>
      </c>
      <c r="M43" s="66">
        <f t="shared" si="4"/>
        <v>24</v>
      </c>
      <c r="N43" s="65">
        <f>VLOOKUP($A43,'Return Data'!$B$7:$R$2700,10,0)</f>
        <v>3.2502</v>
      </c>
      <c r="O43" s="66">
        <f t="shared" si="5"/>
        <v>10</v>
      </c>
      <c r="P43" s="65">
        <f>VLOOKUP($A43,'Return Data'!$B$7:$R$2700,11,0)</f>
        <v>3.8563999999999998</v>
      </c>
      <c r="Q43" s="66">
        <f t="shared" si="6"/>
        <v>10</v>
      </c>
      <c r="R43" s="65">
        <f>VLOOKUP($A43,'Return Data'!$B$7:$R$2700,12,0)</f>
        <v>4.5884999999999998</v>
      </c>
      <c r="S43" s="66">
        <f t="shared" si="7"/>
        <v>4</v>
      </c>
      <c r="T43" s="65">
        <f>VLOOKUP($A43,'Return Data'!$B$7:$R$2700,13,0)</f>
        <v>4.7598000000000003</v>
      </c>
      <c r="U43" s="66">
        <f t="shared" si="8"/>
        <v>6</v>
      </c>
      <c r="V43" s="65">
        <f>VLOOKUP($A43,'Return Data'!$B$7:$R$2700,17,0)</f>
        <v>5.7721999999999998</v>
      </c>
      <c r="W43" s="66">
        <f t="shared" si="8"/>
        <v>24</v>
      </c>
      <c r="X43" s="65">
        <f>VLOOKUP($A43,'Return Data'!$B$7:$R$2700,14,0)</f>
        <v>4.9955999999999996</v>
      </c>
      <c r="Y43" s="66">
        <f t="shared" si="9"/>
        <v>33</v>
      </c>
      <c r="Z43" s="65">
        <f>VLOOKUP($A43,'Return Data'!$B$7:$R$2700,16,0)</f>
        <v>7.3411</v>
      </c>
      <c r="AA43" s="67">
        <f t="shared" si="10"/>
        <v>18</v>
      </c>
    </row>
    <row r="44" spans="1:27" x14ac:dyDescent="0.3">
      <c r="A44" s="63" t="s">
        <v>264</v>
      </c>
      <c r="B44" s="64">
        <f>VLOOKUP($A44,'Return Data'!$B$7:$R$2700,3,0)</f>
        <v>44118</v>
      </c>
      <c r="C44" s="65">
        <f>VLOOKUP($A44,'Return Data'!$B$7:$R$2700,4,0)</f>
        <v>3305.9335000000001</v>
      </c>
      <c r="D44" s="65">
        <f>VLOOKUP($A44,'Return Data'!$B$7:$R$2700,5,0)</f>
        <v>3.7631000000000001</v>
      </c>
      <c r="E44" s="66">
        <f t="shared" si="0"/>
        <v>18</v>
      </c>
      <c r="F44" s="65">
        <f>VLOOKUP($A44,'Return Data'!$B$7:$R$2700,6,0)</f>
        <v>3.5779000000000001</v>
      </c>
      <c r="G44" s="66">
        <f t="shared" si="1"/>
        <v>16</v>
      </c>
      <c r="H44" s="65">
        <f>VLOOKUP($A44,'Return Data'!$B$7:$R$2700,7,0)</f>
        <v>3.3841000000000001</v>
      </c>
      <c r="I44" s="66">
        <f t="shared" si="2"/>
        <v>17</v>
      </c>
      <c r="J44" s="65">
        <f>VLOOKUP($A44,'Return Data'!$B$7:$R$2700,8,0)</f>
        <v>3.3542000000000001</v>
      </c>
      <c r="K44" s="66">
        <f t="shared" si="3"/>
        <v>15</v>
      </c>
      <c r="L44" s="65">
        <f>VLOOKUP($A44,'Return Data'!$B$7:$R$2700,9,0)</f>
        <v>3.4375</v>
      </c>
      <c r="M44" s="66">
        <f t="shared" si="4"/>
        <v>11</v>
      </c>
      <c r="N44" s="65">
        <f>VLOOKUP($A44,'Return Data'!$B$7:$R$2700,10,0)</f>
        <v>3.2412000000000001</v>
      </c>
      <c r="O44" s="66">
        <f t="shared" si="5"/>
        <v>12</v>
      </c>
      <c r="P44" s="65">
        <f>VLOOKUP($A44,'Return Data'!$B$7:$R$2700,11,0)</f>
        <v>3.8260999999999998</v>
      </c>
      <c r="Q44" s="66">
        <f t="shared" si="6"/>
        <v>12</v>
      </c>
      <c r="R44" s="65">
        <f>VLOOKUP($A44,'Return Data'!$B$7:$R$2700,12,0)</f>
        <v>4.4143999999999997</v>
      </c>
      <c r="S44" s="66">
        <f t="shared" si="7"/>
        <v>14</v>
      </c>
      <c r="T44" s="65">
        <f>VLOOKUP($A44,'Return Data'!$B$7:$R$2700,13,0)</f>
        <v>4.6353</v>
      </c>
      <c r="U44" s="66">
        <f t="shared" si="8"/>
        <v>14</v>
      </c>
      <c r="V44" s="65">
        <f>VLOOKUP($A44,'Return Data'!$B$7:$R$2700,17,0)</f>
        <v>5.8857999999999997</v>
      </c>
      <c r="W44" s="66">
        <f t="shared" si="8"/>
        <v>10</v>
      </c>
      <c r="X44" s="65">
        <f>VLOOKUP($A44,'Return Data'!$B$7:$R$2700,14,0)</f>
        <v>6.3146000000000004</v>
      </c>
      <c r="Y44" s="66">
        <f t="shared" si="9"/>
        <v>10</v>
      </c>
      <c r="Z44" s="65">
        <f>VLOOKUP($A44,'Return Data'!$B$7:$R$2700,16,0)</f>
        <v>7.2096999999999998</v>
      </c>
      <c r="AA44" s="67">
        <f t="shared" si="10"/>
        <v>22</v>
      </c>
    </row>
    <row r="45" spans="1:27" x14ac:dyDescent="0.3">
      <c r="A45" s="63" t="s">
        <v>265</v>
      </c>
      <c r="B45" s="64">
        <f>VLOOKUP($A45,'Return Data'!$B$7:$R$2700,3,0)</f>
        <v>44118</v>
      </c>
      <c r="C45" s="65">
        <f>VLOOKUP($A45,'Return Data'!$B$7:$R$2700,4,0)</f>
        <v>1095.3381999999999</v>
      </c>
      <c r="D45" s="65">
        <f>VLOOKUP($A45,'Return Data'!$B$7:$R$2700,5,0)</f>
        <v>3.3858999999999999</v>
      </c>
      <c r="E45" s="66">
        <f t="shared" si="0"/>
        <v>33</v>
      </c>
      <c r="F45" s="65">
        <f>VLOOKUP($A45,'Return Data'!$B$7:$R$2700,6,0)</f>
        <v>3.0375999999999999</v>
      </c>
      <c r="G45" s="66">
        <f t="shared" si="1"/>
        <v>37</v>
      </c>
      <c r="H45" s="65">
        <f>VLOOKUP($A45,'Return Data'!$B$7:$R$2700,7,0)</f>
        <v>3.1133000000000002</v>
      </c>
      <c r="I45" s="66">
        <f t="shared" si="2"/>
        <v>35</v>
      </c>
      <c r="J45" s="65">
        <f>VLOOKUP($A45,'Return Data'!$B$7:$R$2700,8,0)</f>
        <v>3.0480999999999998</v>
      </c>
      <c r="K45" s="66">
        <f t="shared" si="3"/>
        <v>35</v>
      </c>
      <c r="L45" s="65">
        <f>VLOOKUP($A45,'Return Data'!$B$7:$R$2700,9,0)</f>
        <v>2.9582000000000002</v>
      </c>
      <c r="M45" s="66">
        <f t="shared" si="4"/>
        <v>37</v>
      </c>
      <c r="N45" s="65">
        <f>VLOOKUP($A45,'Return Data'!$B$7:$R$2700,10,0)</f>
        <v>2.8628999999999998</v>
      </c>
      <c r="O45" s="66">
        <f t="shared" si="5"/>
        <v>37</v>
      </c>
      <c r="P45" s="65">
        <f>VLOOKUP($A45,'Return Data'!$B$7:$R$2700,11,0)</f>
        <v>3.1840999999999999</v>
      </c>
      <c r="Q45" s="66">
        <f t="shared" si="6"/>
        <v>33</v>
      </c>
      <c r="R45" s="65">
        <f>VLOOKUP($A45,'Return Data'!$B$7:$R$2700,12,0)</f>
        <v>3.69</v>
      </c>
      <c r="S45" s="66">
        <f t="shared" si="7"/>
        <v>34</v>
      </c>
      <c r="T45" s="65">
        <f>VLOOKUP($A45,'Return Data'!$B$7:$R$2700,13,0)</f>
        <v>4.1054000000000004</v>
      </c>
      <c r="U45" s="66">
        <f t="shared" si="8"/>
        <v>32</v>
      </c>
      <c r="V45" s="65"/>
      <c r="W45" s="66"/>
      <c r="X45" s="65"/>
      <c r="Y45" s="66"/>
      <c r="Z45" s="65">
        <f>VLOOKUP($A45,'Return Data'!$B$7:$R$2700,16,0)</f>
        <v>5.3433000000000002</v>
      </c>
      <c r="AA45" s="67">
        <f t="shared" si="10"/>
        <v>34</v>
      </c>
    </row>
    <row r="46" spans="1:27" x14ac:dyDescent="0.3">
      <c r="A46" s="69"/>
      <c r="B46" s="70"/>
      <c r="C46" s="70"/>
      <c r="D46" s="70"/>
      <c r="E46" s="70"/>
      <c r="F46" s="70"/>
      <c r="G46" s="70"/>
      <c r="H46" s="70"/>
      <c r="I46" s="70"/>
      <c r="J46" s="70"/>
      <c r="K46" s="70"/>
      <c r="L46" s="70"/>
      <c r="M46" s="70"/>
      <c r="N46" s="70"/>
      <c r="O46" s="70"/>
      <c r="P46" s="70"/>
      <c r="Q46" s="70"/>
      <c r="R46" s="70"/>
      <c r="S46" s="70"/>
      <c r="T46" s="70"/>
      <c r="U46" s="70"/>
      <c r="V46" s="70"/>
      <c r="W46" s="70"/>
      <c r="X46" s="70"/>
      <c r="Y46" s="70"/>
      <c r="Z46" s="70"/>
      <c r="AA46" s="72"/>
    </row>
    <row r="47" spans="1:27" x14ac:dyDescent="0.3">
      <c r="A47" s="73" t="s">
        <v>27</v>
      </c>
      <c r="B47" s="74"/>
      <c r="C47" s="74"/>
      <c r="D47" s="75">
        <f>AVERAGE(D8:D45)</f>
        <v>3.7590447368421054</v>
      </c>
      <c r="E47" s="65"/>
      <c r="F47" s="75">
        <f>AVERAGE(F8:F45)</f>
        <v>3.5377894736842106</v>
      </c>
      <c r="G47" s="65"/>
      <c r="H47" s="75">
        <f>AVERAGE(H8:H45)</f>
        <v>3.4153394736842109</v>
      </c>
      <c r="I47" s="65"/>
      <c r="J47" s="75">
        <f>AVERAGE(J8:J45)</f>
        <v>3.3781447368421063</v>
      </c>
      <c r="K47" s="65"/>
      <c r="L47" s="75">
        <f>AVERAGE(L8:L45)</f>
        <v>3.4442657894736852</v>
      </c>
      <c r="M47" s="65"/>
      <c r="N47" s="75">
        <f>AVERAGE(N8:N45)</f>
        <v>3.260197368421053</v>
      </c>
      <c r="O47" s="65"/>
      <c r="P47" s="75">
        <f>AVERAGE(P8:P45)</f>
        <v>3.6591657894736844</v>
      </c>
      <c r="Q47" s="65"/>
      <c r="R47" s="75">
        <f>AVERAGE(R8:R45)</f>
        <v>4.2476973684210515</v>
      </c>
      <c r="S47" s="65"/>
      <c r="T47" s="75">
        <f>AVERAGE(T8:T45)</f>
        <v>4.4935421052631579</v>
      </c>
      <c r="U47" s="65"/>
      <c r="V47" s="75">
        <f>AVERAGE(V8:V45)</f>
        <v>5.7438485714285719</v>
      </c>
      <c r="W47" s="65"/>
      <c r="X47" s="75">
        <f>AVERAGE(X8:X45)</f>
        <v>6.0608352941176467</v>
      </c>
      <c r="Y47" s="65"/>
      <c r="Z47" s="75">
        <f>AVERAGE(Z8:Z45)</f>
        <v>6.9239447368421061</v>
      </c>
      <c r="AA47" s="76"/>
    </row>
    <row r="48" spans="1:27" x14ac:dyDescent="0.3">
      <c r="A48" s="73" t="s">
        <v>28</v>
      </c>
      <c r="B48" s="74"/>
      <c r="C48" s="74"/>
      <c r="D48" s="75">
        <f>MIN(D8:D45)</f>
        <v>2.8346</v>
      </c>
      <c r="E48" s="65"/>
      <c r="F48" s="75">
        <f>MIN(F8:F45)</f>
        <v>2.8824000000000001</v>
      </c>
      <c r="G48" s="65"/>
      <c r="H48" s="75">
        <f>MIN(H8:H45)</f>
        <v>2.9306000000000001</v>
      </c>
      <c r="I48" s="65"/>
      <c r="J48" s="75">
        <f>MIN(J8:J45)</f>
        <v>2.9024999999999999</v>
      </c>
      <c r="K48" s="65"/>
      <c r="L48" s="75">
        <f>MIN(L8:L45)</f>
        <v>2.9426999999999999</v>
      </c>
      <c r="M48" s="65"/>
      <c r="N48" s="75">
        <f>MIN(N8:N45)</f>
        <v>2.8515000000000001</v>
      </c>
      <c r="O48" s="65"/>
      <c r="P48" s="75">
        <f>MIN(P8:P45)</f>
        <v>2.8340999999999998</v>
      </c>
      <c r="Q48" s="65"/>
      <c r="R48" s="75">
        <f>MIN(R8:R45)</f>
        <v>3.2772000000000001</v>
      </c>
      <c r="S48" s="65"/>
      <c r="T48" s="75">
        <f>MIN(T8:T45)</f>
        <v>3.6044</v>
      </c>
      <c r="U48" s="65"/>
      <c r="V48" s="75">
        <f>MIN(V8:V45)</f>
        <v>4.8315000000000001</v>
      </c>
      <c r="W48" s="65"/>
      <c r="X48" s="75">
        <f>MIN(X8:X45)</f>
        <v>2.911</v>
      </c>
      <c r="Y48" s="65"/>
      <c r="Z48" s="75">
        <f>MIN(Z8:Z45)</f>
        <v>4.2770999999999999</v>
      </c>
      <c r="AA48" s="76"/>
    </row>
    <row r="49" spans="1:27" ht="15" thickBot="1" x14ac:dyDescent="0.35">
      <c r="A49" s="77" t="s">
        <v>29</v>
      </c>
      <c r="B49" s="78"/>
      <c r="C49" s="78"/>
      <c r="D49" s="79">
        <f>MAX(D8:D45)</f>
        <v>5.5137</v>
      </c>
      <c r="E49" s="95"/>
      <c r="F49" s="79">
        <f>MAX(F8:F45)</f>
        <v>5.5236999999999998</v>
      </c>
      <c r="G49" s="95"/>
      <c r="H49" s="79">
        <f>MAX(H8:H45)</f>
        <v>5.5899000000000001</v>
      </c>
      <c r="I49" s="95"/>
      <c r="J49" s="79">
        <f>MAX(J8:J45)</f>
        <v>5.61</v>
      </c>
      <c r="K49" s="95"/>
      <c r="L49" s="79">
        <f>MAX(L8:L45)</f>
        <v>5.6006999999999998</v>
      </c>
      <c r="M49" s="95"/>
      <c r="N49" s="79">
        <f>MAX(N8:N45)</f>
        <v>5.5235000000000003</v>
      </c>
      <c r="O49" s="95"/>
      <c r="P49" s="79">
        <f>MAX(P8:P45)</f>
        <v>4.6306000000000003</v>
      </c>
      <c r="Q49" s="95"/>
      <c r="R49" s="79">
        <f>MAX(R8:R45)</f>
        <v>5.0663</v>
      </c>
      <c r="S49" s="95"/>
      <c r="T49" s="79">
        <f>MAX(T8:T45)</f>
        <v>5.3844000000000003</v>
      </c>
      <c r="U49" s="95"/>
      <c r="V49" s="79">
        <f>MAX(V8:V45)</f>
        <v>6.3852000000000002</v>
      </c>
      <c r="W49" s="95"/>
      <c r="X49" s="79">
        <f>MAX(X8:X45)</f>
        <v>6.5452000000000004</v>
      </c>
      <c r="Y49" s="95"/>
      <c r="Z49" s="79">
        <f>MAX(Z8:Z45)</f>
        <v>7.9955999999999996</v>
      </c>
      <c r="AA49" s="80"/>
    </row>
    <row r="50" spans="1:27" x14ac:dyDescent="0.3">
      <c r="A50" s="112" t="s">
        <v>434</v>
      </c>
    </row>
    <row r="51" spans="1:27" x14ac:dyDescent="0.3">
      <c r="A51" s="14" t="s">
        <v>340</v>
      </c>
    </row>
  </sheetData>
  <sheetProtection algorithmName="SHA-512" hashValue="eGbGtDqh1zvWryJW2Z/Sxo1TuQJu6fBCW1XtBZCf1h0OX43DnSFqHcDDWdefk7mMKspxt0GHDZz/sVH9dns8OQ==" saltValue="G5XrrX1LhpI+VeJ2ux8USA==" spinCount="100000" sheet="1" objects="1" scenarios="1"/>
  <mergeCells count="15">
    <mergeCell ref="A2:A3"/>
    <mergeCell ref="R5:S5"/>
    <mergeCell ref="T5:U5"/>
    <mergeCell ref="L5:M5"/>
    <mergeCell ref="N5:O5"/>
    <mergeCell ref="P5:Q5"/>
    <mergeCell ref="D5:E5"/>
    <mergeCell ref="F5:G5"/>
    <mergeCell ref="H5:I5"/>
    <mergeCell ref="J5:K5"/>
    <mergeCell ref="Z5:AA5"/>
    <mergeCell ref="X5:Y5"/>
    <mergeCell ref="V5:W5"/>
    <mergeCell ref="C5:C6"/>
    <mergeCell ref="B5:B6"/>
  </mergeCells>
  <hyperlinks>
    <hyperlink ref="A2" location="Index!A1" display="Back To Index" xr:uid="{00000000-0004-0000-0A00-000000000000}"/>
  </hyperlinks>
  <pageMargins left="0.7" right="0.7" top="0.75" bottom="0.75" header="0.3" footer="0.3"/>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S1765"/>
  <sheetViews>
    <sheetView workbookViewId="0">
      <pane xSplit="2" ySplit="5" topLeftCell="C1743" activePane="bottomRight" state="frozen"/>
      <selection pane="topRight" activeCell="B1" sqref="B1"/>
      <selection pane="bottomLeft" activeCell="A6" sqref="A6"/>
      <selection pane="bottomRight" activeCell="A5" sqref="A5:R1765"/>
    </sheetView>
  </sheetViews>
  <sheetFormatPr defaultRowHeight="14.4" x14ac:dyDescent="0.3"/>
  <cols>
    <col min="1" max="1" width="8.88671875" style="99"/>
    <col min="2" max="2" width="32.88671875" customWidth="1"/>
    <col min="3" max="3" width="9.88671875" style="99" bestFit="1" customWidth="1"/>
    <col min="4" max="4" width="11.88671875" bestFit="1" customWidth="1"/>
    <col min="5" max="5" width="14.33203125" bestFit="1" customWidth="1"/>
    <col min="6" max="6" width="10.33203125" bestFit="1" customWidth="1"/>
    <col min="7" max="10" width="9.33203125" bestFit="1" customWidth="1"/>
    <col min="14" max="14" width="8.33203125" bestFit="1" customWidth="1"/>
    <col min="15" max="16" width="7.5546875" bestFit="1" customWidth="1"/>
    <col min="17" max="17" width="16.44140625" bestFit="1" customWidth="1"/>
    <col min="18" max="18" width="8.33203125" bestFit="1" customWidth="1"/>
  </cols>
  <sheetData>
    <row r="1" spans="1:19" s="60" customFormat="1" x14ac:dyDescent="0.3">
      <c r="A1" s="110" t="b">
        <f>EXACT(A2,A5)</f>
        <v>1</v>
      </c>
      <c r="B1" s="113" t="b">
        <f t="shared" ref="B1:R1" si="0">EXACT(B2,B5)</f>
        <v>1</v>
      </c>
      <c r="C1" s="113" t="b">
        <f t="shared" si="0"/>
        <v>1</v>
      </c>
      <c r="D1" s="113" t="b">
        <f t="shared" si="0"/>
        <v>1</v>
      </c>
      <c r="E1" s="113" t="b">
        <f t="shared" si="0"/>
        <v>1</v>
      </c>
      <c r="F1" s="113" t="b">
        <f t="shared" si="0"/>
        <v>1</v>
      </c>
      <c r="G1" s="113" t="b">
        <f t="shared" si="0"/>
        <v>1</v>
      </c>
      <c r="H1" s="113" t="b">
        <f t="shared" si="0"/>
        <v>1</v>
      </c>
      <c r="I1" s="113" t="b">
        <f t="shared" si="0"/>
        <v>1</v>
      </c>
      <c r="J1" s="113" t="b">
        <f t="shared" si="0"/>
        <v>1</v>
      </c>
      <c r="K1" s="113" t="b">
        <f t="shared" si="0"/>
        <v>1</v>
      </c>
      <c r="L1" s="113" t="b">
        <f t="shared" si="0"/>
        <v>1</v>
      </c>
      <c r="M1" s="113" t="b">
        <f t="shared" si="0"/>
        <v>1</v>
      </c>
      <c r="N1" s="113" t="b">
        <f t="shared" si="0"/>
        <v>1</v>
      </c>
      <c r="O1" s="113" t="b">
        <f t="shared" si="0"/>
        <v>1</v>
      </c>
      <c r="P1" s="113" t="b">
        <f t="shared" si="0"/>
        <v>1</v>
      </c>
      <c r="Q1" s="113" t="b">
        <f t="shared" si="0"/>
        <v>1</v>
      </c>
      <c r="R1" s="113" t="b">
        <f t="shared" si="0"/>
        <v>1</v>
      </c>
    </row>
    <row r="2" spans="1:19" s="60" customFormat="1" x14ac:dyDescent="0.3">
      <c r="A2" s="111" t="s">
        <v>355</v>
      </c>
      <c r="B2" s="98" t="s">
        <v>7</v>
      </c>
      <c r="C2" s="108" t="s">
        <v>381</v>
      </c>
      <c r="D2" s="98" t="s">
        <v>8</v>
      </c>
      <c r="E2" s="98" t="s">
        <v>9</v>
      </c>
      <c r="F2" s="106" t="s">
        <v>115</v>
      </c>
      <c r="G2" s="106" t="s">
        <v>116</v>
      </c>
      <c r="H2" s="106" t="s">
        <v>117</v>
      </c>
      <c r="I2" s="106" t="s">
        <v>47</v>
      </c>
      <c r="J2" s="106" t="s">
        <v>48</v>
      </c>
      <c r="K2" s="106" t="s">
        <v>1</v>
      </c>
      <c r="L2" s="106" t="s">
        <v>2</v>
      </c>
      <c r="M2" s="106" t="s">
        <v>3</v>
      </c>
      <c r="N2" s="106" t="s">
        <v>4</v>
      </c>
      <c r="O2" s="106" t="s">
        <v>5</v>
      </c>
      <c r="P2" s="106" t="s">
        <v>6</v>
      </c>
      <c r="Q2" s="106" t="s">
        <v>46</v>
      </c>
      <c r="R2" s="98" t="s">
        <v>382</v>
      </c>
    </row>
    <row r="3" spans="1:19" s="60" customFormat="1" x14ac:dyDescent="0.3">
      <c r="A3" s="99"/>
      <c r="C3" s="99"/>
    </row>
    <row r="4" spans="1:19" x14ac:dyDescent="0.3">
      <c r="B4" s="156"/>
      <c r="C4" s="156"/>
      <c r="D4" s="156"/>
      <c r="E4" s="156"/>
      <c r="F4" s="156" t="s">
        <v>0</v>
      </c>
      <c r="G4" s="156"/>
      <c r="H4" s="156"/>
      <c r="I4" s="156"/>
      <c r="J4" s="156"/>
      <c r="K4" s="156"/>
      <c r="L4" s="156"/>
      <c r="M4" s="156"/>
      <c r="N4" s="156"/>
      <c r="O4" s="156"/>
      <c r="P4" s="156"/>
      <c r="Q4" s="156"/>
      <c r="R4" s="156"/>
    </row>
    <row r="5" spans="1:19" x14ac:dyDescent="0.3">
      <c r="A5" s="174" t="s">
        <v>355</v>
      </c>
      <c r="B5" s="174" t="s">
        <v>7</v>
      </c>
      <c r="C5" s="174" t="s">
        <v>381</v>
      </c>
      <c r="D5" s="174" t="s">
        <v>8</v>
      </c>
      <c r="E5" s="174" t="s">
        <v>9</v>
      </c>
      <c r="F5" s="174" t="s">
        <v>115</v>
      </c>
      <c r="G5" s="174" t="s">
        <v>116</v>
      </c>
      <c r="H5" s="174" t="s">
        <v>117</v>
      </c>
      <c r="I5" s="174" t="s">
        <v>47</v>
      </c>
      <c r="J5" s="174" t="s">
        <v>48</v>
      </c>
      <c r="K5" s="174" t="s">
        <v>1</v>
      </c>
      <c r="L5" s="174" t="s">
        <v>2</v>
      </c>
      <c r="M5" s="174" t="s">
        <v>3</v>
      </c>
      <c r="N5" s="174" t="s">
        <v>4</v>
      </c>
      <c r="O5" s="174" t="s">
        <v>5</v>
      </c>
      <c r="P5" s="174" t="s">
        <v>6</v>
      </c>
      <c r="Q5" s="174" t="s">
        <v>46</v>
      </c>
      <c r="R5" s="174" t="s">
        <v>382</v>
      </c>
      <c r="S5" s="119" t="s">
        <v>1871</v>
      </c>
    </row>
    <row r="6" spans="1:19" x14ac:dyDescent="0.3">
      <c r="A6" s="175" t="s">
        <v>479</v>
      </c>
      <c r="B6" s="175"/>
      <c r="C6" s="175"/>
      <c r="D6" s="175"/>
      <c r="E6" s="175"/>
      <c r="F6" s="175"/>
      <c r="G6" s="175"/>
      <c r="H6" s="175"/>
      <c r="I6" s="175"/>
      <c r="J6" s="175"/>
      <c r="K6" s="175"/>
      <c r="L6" s="175"/>
      <c r="M6" s="175"/>
      <c r="N6" s="175"/>
      <c r="O6" s="175"/>
      <c r="P6" s="175"/>
      <c r="Q6" s="175"/>
      <c r="R6" s="175"/>
      <c r="S6" s="120"/>
    </row>
    <row r="7" spans="1:19" x14ac:dyDescent="0.3">
      <c r="A7" s="173" t="s">
        <v>480</v>
      </c>
      <c r="B7" s="173" t="s">
        <v>481</v>
      </c>
      <c r="C7" s="173">
        <v>103155</v>
      </c>
      <c r="D7" s="176">
        <v>44118</v>
      </c>
      <c r="E7" s="177">
        <v>749.09</v>
      </c>
      <c r="F7" s="177">
        <v>0.39939999999999998</v>
      </c>
      <c r="G7" s="177">
        <v>0.41689999999999999</v>
      </c>
      <c r="H7" s="177">
        <v>1.5150999999999999</v>
      </c>
      <c r="I7" s="177">
        <v>4.0012999999999996</v>
      </c>
      <c r="J7" s="177">
        <v>3.6701999999999999</v>
      </c>
      <c r="K7" s="177">
        <v>11.2813</v>
      </c>
      <c r="L7" s="177">
        <v>25.217700000000001</v>
      </c>
      <c r="M7" s="177">
        <v>-4.2599</v>
      </c>
      <c r="N7" s="177">
        <v>1.9656</v>
      </c>
      <c r="O7" s="177">
        <v>5.91E-2</v>
      </c>
      <c r="P7" s="177">
        <v>5.8803000000000001</v>
      </c>
      <c r="Q7" s="177">
        <v>18.292899999999999</v>
      </c>
      <c r="R7" s="177">
        <v>2.7940999999999998</v>
      </c>
      <c r="S7" s="118" t="s">
        <v>1872</v>
      </c>
    </row>
    <row r="8" spans="1:19" x14ac:dyDescent="0.3">
      <c r="A8" s="173" t="s">
        <v>480</v>
      </c>
      <c r="B8" s="173" t="s">
        <v>482</v>
      </c>
      <c r="C8" s="173">
        <v>120517</v>
      </c>
      <c r="D8" s="176">
        <v>44118</v>
      </c>
      <c r="E8" s="177">
        <v>808.43</v>
      </c>
      <c r="F8" s="177">
        <v>0.40239999999999998</v>
      </c>
      <c r="G8" s="177">
        <v>0.42859999999999998</v>
      </c>
      <c r="H8" s="177">
        <v>1.5335000000000001</v>
      </c>
      <c r="I8" s="177">
        <v>4.0343</v>
      </c>
      <c r="J8" s="177">
        <v>3.742</v>
      </c>
      <c r="K8" s="177">
        <v>11.5153</v>
      </c>
      <c r="L8" s="177">
        <v>25.741499999999998</v>
      </c>
      <c r="M8" s="177">
        <v>-3.6907000000000001</v>
      </c>
      <c r="N8" s="177">
        <v>2.7934999999999999</v>
      </c>
      <c r="O8" s="177">
        <v>0.99790000000000001</v>
      </c>
      <c r="P8" s="177">
        <v>7.0057999999999998</v>
      </c>
      <c r="Q8" s="177">
        <v>11.391</v>
      </c>
      <c r="R8" s="177">
        <v>3.6023000000000001</v>
      </c>
      <c r="S8" s="118" t="s">
        <v>1872</v>
      </c>
    </row>
    <row r="9" spans="1:19" x14ac:dyDescent="0.3">
      <c r="A9" s="173" t="s">
        <v>480</v>
      </c>
      <c r="B9" s="173" t="s">
        <v>483</v>
      </c>
      <c r="C9" s="173">
        <v>144394</v>
      </c>
      <c r="D9" s="176">
        <v>44118</v>
      </c>
      <c r="E9" s="177">
        <v>11.63</v>
      </c>
      <c r="F9" s="177">
        <v>0.51859999999999995</v>
      </c>
      <c r="G9" s="177">
        <v>0.2586</v>
      </c>
      <c r="H9" s="177">
        <v>1.2184999999999999</v>
      </c>
      <c r="I9" s="177">
        <v>4.0250000000000004</v>
      </c>
      <c r="J9" s="177">
        <v>3.0114999999999998</v>
      </c>
      <c r="K9" s="177">
        <v>8.9971999999999994</v>
      </c>
      <c r="L9" s="177">
        <v>23.199200000000001</v>
      </c>
      <c r="M9" s="177">
        <v>-0.17169999999999999</v>
      </c>
      <c r="N9" s="177">
        <v>6.1131000000000002</v>
      </c>
      <c r="O9" s="177"/>
      <c r="P9" s="177"/>
      <c r="Q9" s="177">
        <v>7.1601999999999997</v>
      </c>
      <c r="R9" s="177">
        <v>11.0063</v>
      </c>
      <c r="S9" s="118" t="s">
        <v>1872</v>
      </c>
    </row>
    <row r="10" spans="1:19" x14ac:dyDescent="0.3">
      <c r="A10" s="173" t="s">
        <v>480</v>
      </c>
      <c r="B10" s="173" t="s">
        <v>484</v>
      </c>
      <c r="C10" s="173">
        <v>144393</v>
      </c>
      <c r="D10" s="176">
        <v>44118</v>
      </c>
      <c r="E10" s="177">
        <v>11.25</v>
      </c>
      <c r="F10" s="177">
        <v>0.44640000000000002</v>
      </c>
      <c r="G10" s="177">
        <v>0.26740000000000003</v>
      </c>
      <c r="H10" s="177">
        <v>1.1691</v>
      </c>
      <c r="I10" s="177">
        <v>3.9741</v>
      </c>
      <c r="J10" s="177">
        <v>2.9277000000000002</v>
      </c>
      <c r="K10" s="177">
        <v>8.5907</v>
      </c>
      <c r="L10" s="177">
        <v>22.282599999999999</v>
      </c>
      <c r="M10" s="177">
        <v>-1.1424000000000001</v>
      </c>
      <c r="N10" s="177">
        <v>4.7485999999999997</v>
      </c>
      <c r="O10" s="177"/>
      <c r="P10" s="177"/>
      <c r="Q10" s="177">
        <v>5.5422000000000002</v>
      </c>
      <c r="R10" s="177">
        <v>9.3584999999999994</v>
      </c>
      <c r="S10" s="118" t="s">
        <v>1872</v>
      </c>
    </row>
    <row r="11" spans="1:19" x14ac:dyDescent="0.3">
      <c r="A11" s="173" t="s">
        <v>480</v>
      </c>
      <c r="B11" s="173" t="s">
        <v>485</v>
      </c>
      <c r="C11" s="173">
        <v>101912</v>
      </c>
      <c r="D11" s="176">
        <v>44118</v>
      </c>
      <c r="E11" s="177">
        <v>57.37</v>
      </c>
      <c r="F11" s="177">
        <v>0.24460000000000001</v>
      </c>
      <c r="G11" s="177">
        <v>0.2621</v>
      </c>
      <c r="H11" s="177">
        <v>1.3425</v>
      </c>
      <c r="I11" s="177">
        <v>4.1764999999999999</v>
      </c>
      <c r="J11" s="177">
        <v>3.0722</v>
      </c>
      <c r="K11" s="177">
        <v>11.031499999999999</v>
      </c>
      <c r="L11" s="177">
        <v>25.043600000000001</v>
      </c>
      <c r="M11" s="177">
        <v>1.5758000000000001</v>
      </c>
      <c r="N11" s="177">
        <v>7.8788999999999998</v>
      </c>
      <c r="O11" s="177">
        <v>1.1633</v>
      </c>
      <c r="P11" s="177">
        <v>6.1372</v>
      </c>
      <c r="Q11" s="177">
        <v>10.7552</v>
      </c>
      <c r="R11" s="177">
        <v>4.8650000000000002</v>
      </c>
      <c r="S11" s="118" t="s">
        <v>1872</v>
      </c>
    </row>
    <row r="12" spans="1:19" x14ac:dyDescent="0.3">
      <c r="A12" s="173" t="s">
        <v>480</v>
      </c>
      <c r="B12" s="173" t="s">
        <v>486</v>
      </c>
      <c r="C12" s="173">
        <v>119326</v>
      </c>
      <c r="D12" s="176">
        <v>44118</v>
      </c>
      <c r="E12" s="177">
        <v>62.41</v>
      </c>
      <c r="F12" s="177">
        <v>0.25700000000000001</v>
      </c>
      <c r="G12" s="177">
        <v>0.27310000000000001</v>
      </c>
      <c r="H12" s="177">
        <v>1.3643000000000001</v>
      </c>
      <c r="I12" s="177">
        <v>4.2077</v>
      </c>
      <c r="J12" s="177">
        <v>3.14</v>
      </c>
      <c r="K12" s="177">
        <v>11.2279</v>
      </c>
      <c r="L12" s="177">
        <v>25.447199999999999</v>
      </c>
      <c r="M12" s="177">
        <v>2.0771999999999999</v>
      </c>
      <c r="N12" s="177">
        <v>8.6146999999999991</v>
      </c>
      <c r="O12" s="177">
        <v>2.2400000000000002</v>
      </c>
      <c r="P12" s="177">
        <v>7.3449999999999998</v>
      </c>
      <c r="Q12" s="177">
        <v>9.7627000000000006</v>
      </c>
      <c r="R12" s="177">
        <v>5.7236000000000002</v>
      </c>
      <c r="S12" s="118" t="s">
        <v>1872</v>
      </c>
    </row>
    <row r="13" spans="1:19" x14ac:dyDescent="0.3">
      <c r="A13" s="173" t="s">
        <v>480</v>
      </c>
      <c r="B13" s="173" t="s">
        <v>487</v>
      </c>
      <c r="C13" s="173">
        <v>141006</v>
      </c>
      <c r="D13" s="176">
        <v>44118</v>
      </c>
      <c r="E13" s="177">
        <v>13.957800000000001</v>
      </c>
      <c r="F13" s="177">
        <v>8.9599999999999999E-2</v>
      </c>
      <c r="G13" s="177">
        <v>-0.1852</v>
      </c>
      <c r="H13" s="177">
        <v>1.2873000000000001</v>
      </c>
      <c r="I13" s="177">
        <v>3.5284</v>
      </c>
      <c r="J13" s="177">
        <v>1.7828999999999999</v>
      </c>
      <c r="K13" s="177">
        <v>6.8319000000000001</v>
      </c>
      <c r="L13" s="177">
        <v>19.1874</v>
      </c>
      <c r="M13" s="177">
        <v>0.64390000000000003</v>
      </c>
      <c r="N13" s="177">
        <v>8.9848999999999997</v>
      </c>
      <c r="O13" s="177">
        <v>8.9297000000000004</v>
      </c>
      <c r="P13" s="177"/>
      <c r="Q13" s="177">
        <v>9.9266000000000005</v>
      </c>
      <c r="R13" s="177">
        <v>13.2224</v>
      </c>
      <c r="S13" s="118" t="s">
        <v>1872</v>
      </c>
    </row>
    <row r="14" spans="1:19" x14ac:dyDescent="0.3">
      <c r="A14" s="173" t="s">
        <v>480</v>
      </c>
      <c r="B14" s="173" t="s">
        <v>488</v>
      </c>
      <c r="C14" s="173">
        <v>141004</v>
      </c>
      <c r="D14" s="176">
        <v>44118</v>
      </c>
      <c r="E14" s="177">
        <v>13.2119</v>
      </c>
      <c r="F14" s="177">
        <v>8.5599999999999996E-2</v>
      </c>
      <c r="G14" s="177">
        <v>-0.2077</v>
      </c>
      <c r="H14" s="177">
        <v>1.2538</v>
      </c>
      <c r="I14" s="177">
        <v>3.4613</v>
      </c>
      <c r="J14" s="177">
        <v>1.6511</v>
      </c>
      <c r="K14" s="177">
        <v>6.3948999999999998</v>
      </c>
      <c r="L14" s="177">
        <v>18.166</v>
      </c>
      <c r="M14" s="177">
        <v>-0.58389999999999997</v>
      </c>
      <c r="N14" s="177">
        <v>7.2263999999999999</v>
      </c>
      <c r="O14" s="177">
        <v>7.2503000000000002</v>
      </c>
      <c r="P14" s="177"/>
      <c r="Q14" s="177">
        <v>8.2263999999999999</v>
      </c>
      <c r="R14" s="177">
        <v>11.513199999999999</v>
      </c>
      <c r="S14" s="118" t="s">
        <v>1872</v>
      </c>
    </row>
    <row r="15" spans="1:19" x14ac:dyDescent="0.3">
      <c r="A15" s="173" t="s">
        <v>480</v>
      </c>
      <c r="B15" s="173" t="s">
        <v>489</v>
      </c>
      <c r="C15" s="173">
        <v>139527</v>
      </c>
      <c r="D15" s="176">
        <v>44118</v>
      </c>
      <c r="E15" s="177">
        <v>14.35</v>
      </c>
      <c r="F15" s="177">
        <v>-0.13919999999999999</v>
      </c>
      <c r="G15" s="177">
        <v>-0.62329999999999997</v>
      </c>
      <c r="H15" s="177">
        <v>-0.62329999999999997</v>
      </c>
      <c r="I15" s="177">
        <v>-6.9599999999999995E-2</v>
      </c>
      <c r="J15" s="177">
        <v>0.77249999999999996</v>
      </c>
      <c r="K15" s="177">
        <v>18.3993</v>
      </c>
      <c r="L15" s="177">
        <v>28.125</v>
      </c>
      <c r="M15" s="177">
        <v>13.438700000000001</v>
      </c>
      <c r="N15" s="177">
        <v>20.893000000000001</v>
      </c>
      <c r="O15" s="177">
        <v>1.9771000000000001</v>
      </c>
      <c r="P15" s="177"/>
      <c r="Q15" s="177">
        <v>8.8948999999999998</v>
      </c>
      <c r="R15" s="177">
        <v>6.7324999999999999</v>
      </c>
      <c r="S15" s="118" t="s">
        <v>1873</v>
      </c>
    </row>
    <row r="16" spans="1:19" x14ac:dyDescent="0.3">
      <c r="A16" s="173" t="s">
        <v>480</v>
      </c>
      <c r="B16" s="173" t="s">
        <v>490</v>
      </c>
      <c r="C16" s="173">
        <v>139529</v>
      </c>
      <c r="D16" s="176">
        <v>44118</v>
      </c>
      <c r="E16" s="177">
        <v>13.83</v>
      </c>
      <c r="F16" s="177">
        <v>-0.1444</v>
      </c>
      <c r="G16" s="177">
        <v>-0.64659999999999995</v>
      </c>
      <c r="H16" s="177">
        <v>-0.57509999999999994</v>
      </c>
      <c r="I16" s="177">
        <v>-7.2300000000000003E-2</v>
      </c>
      <c r="J16" s="177">
        <v>0.72829999999999995</v>
      </c>
      <c r="K16" s="177">
        <v>18.104199999999999</v>
      </c>
      <c r="L16" s="177">
        <v>27.582999999999998</v>
      </c>
      <c r="M16" s="177">
        <v>12.713900000000001</v>
      </c>
      <c r="N16" s="177">
        <v>19.844000000000001</v>
      </c>
      <c r="O16" s="177">
        <v>1.1067</v>
      </c>
      <c r="P16" s="177"/>
      <c r="Q16" s="177">
        <v>7.9507000000000003</v>
      </c>
      <c r="R16" s="177">
        <v>5.7553000000000001</v>
      </c>
      <c r="S16" s="118" t="s">
        <v>1873</v>
      </c>
    </row>
    <row r="17" spans="1:19" x14ac:dyDescent="0.3">
      <c r="A17" s="173" t="s">
        <v>480</v>
      </c>
      <c r="B17" s="173" t="s">
        <v>491</v>
      </c>
      <c r="C17" s="173">
        <v>118272</v>
      </c>
      <c r="D17" s="176">
        <v>44118</v>
      </c>
      <c r="E17" s="177">
        <v>192.21</v>
      </c>
      <c r="F17" s="177">
        <v>0.27650000000000002</v>
      </c>
      <c r="G17" s="177">
        <v>0.30270000000000002</v>
      </c>
      <c r="H17" s="177">
        <v>1.1951000000000001</v>
      </c>
      <c r="I17" s="177">
        <v>3.5057</v>
      </c>
      <c r="J17" s="177">
        <v>2.8795999999999999</v>
      </c>
      <c r="K17" s="177">
        <v>9.8216999999999999</v>
      </c>
      <c r="L17" s="177">
        <v>21.906500000000001</v>
      </c>
      <c r="M17" s="177">
        <v>6.1230000000000002</v>
      </c>
      <c r="N17" s="177">
        <v>13.814500000000001</v>
      </c>
      <c r="O17" s="177">
        <v>9.1473999999999993</v>
      </c>
      <c r="P17" s="177">
        <v>10.803000000000001</v>
      </c>
      <c r="Q17" s="177">
        <v>13.5025</v>
      </c>
      <c r="R17" s="177">
        <v>12.7715</v>
      </c>
      <c r="S17" s="118" t="s">
        <v>1872</v>
      </c>
    </row>
    <row r="18" spans="1:19" x14ac:dyDescent="0.3">
      <c r="A18" s="173" t="s">
        <v>480</v>
      </c>
      <c r="B18" s="173" t="s">
        <v>492</v>
      </c>
      <c r="C18" s="173">
        <v>106166</v>
      </c>
      <c r="D18" s="176">
        <v>44118</v>
      </c>
      <c r="E18" s="177">
        <v>179.64</v>
      </c>
      <c r="F18" s="177">
        <v>0.27350000000000002</v>
      </c>
      <c r="G18" s="177">
        <v>0.28470000000000001</v>
      </c>
      <c r="H18" s="177">
        <v>1.1771</v>
      </c>
      <c r="I18" s="177">
        <v>3.4613999999999998</v>
      </c>
      <c r="J18" s="177">
        <v>2.7806000000000002</v>
      </c>
      <c r="K18" s="177">
        <v>9.5099</v>
      </c>
      <c r="L18" s="177">
        <v>21.181899999999999</v>
      </c>
      <c r="M18" s="177">
        <v>5.2126000000000001</v>
      </c>
      <c r="N18" s="177">
        <v>12.507</v>
      </c>
      <c r="O18" s="177">
        <v>7.8201000000000001</v>
      </c>
      <c r="P18" s="177">
        <v>9.5010999999999992</v>
      </c>
      <c r="Q18" s="177">
        <v>10.982900000000001</v>
      </c>
      <c r="R18" s="177">
        <v>11.467700000000001</v>
      </c>
      <c r="S18" s="118" t="s">
        <v>1872</v>
      </c>
    </row>
    <row r="19" spans="1:19" x14ac:dyDescent="0.3">
      <c r="A19" s="173" t="s">
        <v>480</v>
      </c>
      <c r="B19" s="173" t="s">
        <v>493</v>
      </c>
      <c r="C19" s="173">
        <v>119019</v>
      </c>
      <c r="D19" s="176">
        <v>44118</v>
      </c>
      <c r="E19" s="177">
        <v>176.19399999999999</v>
      </c>
      <c r="F19" s="177">
        <v>0.4269</v>
      </c>
      <c r="G19" s="177">
        <v>-9.9199999999999997E-2</v>
      </c>
      <c r="H19" s="177">
        <v>0.7278</v>
      </c>
      <c r="I19" s="177">
        <v>2.5499000000000001</v>
      </c>
      <c r="J19" s="177">
        <v>1.3973</v>
      </c>
      <c r="K19" s="177">
        <v>6.6600999999999999</v>
      </c>
      <c r="L19" s="177">
        <v>20.045200000000001</v>
      </c>
      <c r="M19" s="177">
        <v>-0.42780000000000001</v>
      </c>
      <c r="N19" s="177">
        <v>6.3446999999999996</v>
      </c>
      <c r="O19" s="177">
        <v>5.8472999999999997</v>
      </c>
      <c r="P19" s="177">
        <v>9.5846</v>
      </c>
      <c r="Q19" s="177">
        <v>12.118499999999999</v>
      </c>
      <c r="R19" s="177">
        <v>10.5732</v>
      </c>
      <c r="S19" s="118" t="s">
        <v>1872</v>
      </c>
    </row>
    <row r="20" spans="1:19" x14ac:dyDescent="0.3">
      <c r="A20" s="173" t="s">
        <v>480</v>
      </c>
      <c r="B20" s="173" t="s">
        <v>494</v>
      </c>
      <c r="C20" s="173">
        <v>100081</v>
      </c>
      <c r="D20" s="176">
        <v>44118</v>
      </c>
      <c r="E20" s="177">
        <v>164.608</v>
      </c>
      <c r="F20" s="177">
        <v>0.42459999999999998</v>
      </c>
      <c r="G20" s="177">
        <v>-0.1129</v>
      </c>
      <c r="H20" s="177">
        <v>0.70850000000000002</v>
      </c>
      <c r="I20" s="177">
        <v>2.5103</v>
      </c>
      <c r="J20" s="177">
        <v>1.3122</v>
      </c>
      <c r="K20" s="177">
        <v>6.3916000000000004</v>
      </c>
      <c r="L20" s="177">
        <v>19.444700000000001</v>
      </c>
      <c r="M20" s="177">
        <v>-1.1457999999999999</v>
      </c>
      <c r="N20" s="177">
        <v>5.3221999999999996</v>
      </c>
      <c r="O20" s="177">
        <v>4.7701000000000002</v>
      </c>
      <c r="P20" s="177">
        <v>8.4666999999999994</v>
      </c>
      <c r="Q20" s="177">
        <v>13.9839</v>
      </c>
      <c r="R20" s="177">
        <v>9.4823000000000004</v>
      </c>
      <c r="S20" s="118" t="s">
        <v>1872</v>
      </c>
    </row>
    <row r="21" spans="1:19" x14ac:dyDescent="0.3">
      <c r="A21" s="173" t="s">
        <v>480</v>
      </c>
      <c r="B21" s="173" t="s">
        <v>495</v>
      </c>
      <c r="C21" s="173">
        <v>118624</v>
      </c>
      <c r="D21" s="176">
        <v>44118</v>
      </c>
      <c r="E21" s="177">
        <v>27.82</v>
      </c>
      <c r="F21" s="177">
        <v>0.21609999999999999</v>
      </c>
      <c r="G21" s="177">
        <v>-0.14360000000000001</v>
      </c>
      <c r="H21" s="177">
        <v>0.72409999999999997</v>
      </c>
      <c r="I21" s="177">
        <v>2.8845999999999998</v>
      </c>
      <c r="J21" s="177">
        <v>1.7928999999999999</v>
      </c>
      <c r="K21" s="177">
        <v>8.2911999999999999</v>
      </c>
      <c r="L21" s="177">
        <v>19.862100000000002</v>
      </c>
      <c r="M21" s="177">
        <v>-2.7612999999999999</v>
      </c>
      <c r="N21" s="177">
        <v>4.6257999999999999</v>
      </c>
      <c r="O21" s="177">
        <v>4.7763999999999998</v>
      </c>
      <c r="P21" s="177">
        <v>7.1059000000000001</v>
      </c>
      <c r="Q21" s="177">
        <v>10.4261</v>
      </c>
      <c r="R21" s="177">
        <v>6.7279999999999998</v>
      </c>
      <c r="S21" s="118" t="s">
        <v>1872</v>
      </c>
    </row>
    <row r="22" spans="1:19" x14ac:dyDescent="0.3">
      <c r="A22" s="173" t="s">
        <v>480</v>
      </c>
      <c r="B22" s="173" t="s">
        <v>496</v>
      </c>
      <c r="C22" s="173">
        <v>112108</v>
      </c>
      <c r="D22" s="176">
        <v>44118</v>
      </c>
      <c r="E22" s="177">
        <v>26.31</v>
      </c>
      <c r="F22" s="177">
        <v>0.19040000000000001</v>
      </c>
      <c r="G22" s="177">
        <v>-0.15179999999999999</v>
      </c>
      <c r="H22" s="177">
        <v>0.72740000000000005</v>
      </c>
      <c r="I22" s="177">
        <v>2.8136000000000001</v>
      </c>
      <c r="J22" s="177">
        <v>1.6615</v>
      </c>
      <c r="K22" s="177">
        <v>7.7836999999999996</v>
      </c>
      <c r="L22" s="177">
        <v>18.780999999999999</v>
      </c>
      <c r="M22" s="177">
        <v>-3.8729</v>
      </c>
      <c r="N22" s="177">
        <v>2.9746000000000001</v>
      </c>
      <c r="O22" s="177">
        <v>3.4647000000000001</v>
      </c>
      <c r="P22" s="177">
        <v>6.1234000000000002</v>
      </c>
      <c r="Q22" s="177">
        <v>9.0350000000000001</v>
      </c>
      <c r="R22" s="177">
        <v>5.1853999999999996</v>
      </c>
      <c r="S22" s="118" t="s">
        <v>1872</v>
      </c>
    </row>
    <row r="23" spans="1:19" x14ac:dyDescent="0.3">
      <c r="A23" s="173" t="s">
        <v>480</v>
      </c>
      <c r="B23" s="173" t="s">
        <v>497</v>
      </c>
      <c r="C23" s="173">
        <v>143163</v>
      </c>
      <c r="D23" s="176">
        <v>44118</v>
      </c>
      <c r="E23" s="177">
        <v>11.148400000000001</v>
      </c>
      <c r="F23" s="177">
        <v>0.3402</v>
      </c>
      <c r="G23" s="177">
        <v>0.58009999999999995</v>
      </c>
      <c r="H23" s="177">
        <v>1.2165999999999999</v>
      </c>
      <c r="I23" s="177">
        <v>3.2115999999999998</v>
      </c>
      <c r="J23" s="177">
        <v>1.9459</v>
      </c>
      <c r="K23" s="177">
        <v>8.1990999999999996</v>
      </c>
      <c r="L23" s="177">
        <v>21.478000000000002</v>
      </c>
      <c r="M23" s="177">
        <v>-3.2911999999999999</v>
      </c>
      <c r="N23" s="177">
        <v>3.9352</v>
      </c>
      <c r="O23" s="177"/>
      <c r="P23" s="177"/>
      <c r="Q23" s="177">
        <v>4.5176999999999996</v>
      </c>
      <c r="R23" s="177">
        <v>7.7839999999999998</v>
      </c>
      <c r="S23" s="118" t="s">
        <v>1872</v>
      </c>
    </row>
    <row r="24" spans="1:19" x14ac:dyDescent="0.3">
      <c r="A24" s="173" t="s">
        <v>480</v>
      </c>
      <c r="B24" s="173" t="s">
        <v>498</v>
      </c>
      <c r="C24" s="173">
        <v>143162</v>
      </c>
      <c r="D24" s="176">
        <v>44118</v>
      </c>
      <c r="E24" s="177">
        <v>10.6921</v>
      </c>
      <c r="F24" s="177">
        <v>0.33600000000000002</v>
      </c>
      <c r="G24" s="177">
        <v>0.55489999999999995</v>
      </c>
      <c r="H24" s="177">
        <v>1.181</v>
      </c>
      <c r="I24" s="177">
        <v>3.1368999999999998</v>
      </c>
      <c r="J24" s="177">
        <v>1.7985</v>
      </c>
      <c r="K24" s="177">
        <v>7.6726000000000001</v>
      </c>
      <c r="L24" s="177">
        <v>20.357700000000001</v>
      </c>
      <c r="M24" s="177">
        <v>-4.5152000000000001</v>
      </c>
      <c r="N24" s="177">
        <v>2.2033</v>
      </c>
      <c r="O24" s="177"/>
      <c r="P24" s="177"/>
      <c r="Q24" s="177">
        <v>2.7574000000000001</v>
      </c>
      <c r="R24" s="177">
        <v>5.8365</v>
      </c>
      <c r="S24" s="118" t="s">
        <v>1872</v>
      </c>
    </row>
    <row r="25" spans="1:19" x14ac:dyDescent="0.3">
      <c r="A25" s="173" t="s">
        <v>480</v>
      </c>
      <c r="B25" s="173" t="s">
        <v>499</v>
      </c>
      <c r="C25" s="173">
        <v>100550</v>
      </c>
      <c r="D25" s="176">
        <v>44118</v>
      </c>
      <c r="E25" s="177">
        <v>121.2323</v>
      </c>
      <c r="F25" s="177">
        <v>-0.16569999999999999</v>
      </c>
      <c r="G25" s="177">
        <v>-0.54520000000000002</v>
      </c>
      <c r="H25" s="177">
        <v>0.89890000000000003</v>
      </c>
      <c r="I25" s="177">
        <v>3.5123000000000002</v>
      </c>
      <c r="J25" s="177">
        <v>2.3056999999999999</v>
      </c>
      <c r="K25" s="177">
        <v>8.2713999999999999</v>
      </c>
      <c r="L25" s="177">
        <v>18.592099999999999</v>
      </c>
      <c r="M25" s="177">
        <v>-3.9531000000000001</v>
      </c>
      <c r="N25" s="177">
        <v>1.5669999999999999</v>
      </c>
      <c r="O25" s="177">
        <v>2.3700999999999999</v>
      </c>
      <c r="P25" s="177">
        <v>5.8272000000000004</v>
      </c>
      <c r="Q25" s="177">
        <v>12.7059</v>
      </c>
      <c r="R25" s="177">
        <v>4.3262999999999998</v>
      </c>
      <c r="S25" s="118" t="s">
        <v>1872</v>
      </c>
    </row>
    <row r="26" spans="1:19" x14ac:dyDescent="0.3">
      <c r="A26" s="173" t="s">
        <v>480</v>
      </c>
      <c r="B26" s="173" t="s">
        <v>500</v>
      </c>
      <c r="C26" s="173">
        <v>118546</v>
      </c>
      <c r="D26" s="176">
        <v>44118</v>
      </c>
      <c r="E26" s="177">
        <v>131.87049999999999</v>
      </c>
      <c r="F26" s="177">
        <v>-0.16309999999999999</v>
      </c>
      <c r="G26" s="177">
        <v>-0.53149999999999997</v>
      </c>
      <c r="H26" s="177">
        <v>0.91830000000000001</v>
      </c>
      <c r="I26" s="177">
        <v>3.5518999999999998</v>
      </c>
      <c r="J26" s="177">
        <v>2.3895</v>
      </c>
      <c r="K26" s="177">
        <v>8.5437999999999992</v>
      </c>
      <c r="L26" s="177">
        <v>19.191700000000001</v>
      </c>
      <c r="M26" s="177">
        <v>-3.2343000000000002</v>
      </c>
      <c r="N26" s="177">
        <v>2.6011000000000002</v>
      </c>
      <c r="O26" s="177">
        <v>3.5291000000000001</v>
      </c>
      <c r="P26" s="177">
        <v>7.1856999999999998</v>
      </c>
      <c r="Q26" s="177">
        <v>11.841699999999999</v>
      </c>
      <c r="R26" s="177">
        <v>5.4340000000000002</v>
      </c>
      <c r="S26" s="118" t="s">
        <v>1872</v>
      </c>
    </row>
    <row r="27" spans="1:19" x14ac:dyDescent="0.3">
      <c r="A27" s="173" t="s">
        <v>480</v>
      </c>
      <c r="B27" s="173" t="s">
        <v>501</v>
      </c>
      <c r="C27" s="173">
        <v>102948</v>
      </c>
      <c r="D27" s="176">
        <v>44118</v>
      </c>
      <c r="E27" s="177">
        <v>54.191000000000003</v>
      </c>
      <c r="F27" s="177">
        <v>0.28870000000000001</v>
      </c>
      <c r="G27" s="177">
        <v>-1.11E-2</v>
      </c>
      <c r="H27" s="177">
        <v>1.3807</v>
      </c>
      <c r="I27" s="177">
        <v>4.2034000000000002</v>
      </c>
      <c r="J27" s="177">
        <v>2.4752999999999998</v>
      </c>
      <c r="K27" s="177">
        <v>8.8478999999999992</v>
      </c>
      <c r="L27" s="177">
        <v>24.254200000000001</v>
      </c>
      <c r="M27" s="177">
        <v>-3.3167</v>
      </c>
      <c r="N27" s="177">
        <v>3.1267</v>
      </c>
      <c r="O27" s="177">
        <v>1.1578999999999999</v>
      </c>
      <c r="P27" s="177">
        <v>5.0423999999999998</v>
      </c>
      <c r="Q27" s="177">
        <v>11.4925</v>
      </c>
      <c r="R27" s="177">
        <v>5.1173999999999999</v>
      </c>
      <c r="S27" s="118"/>
    </row>
    <row r="28" spans="1:19" x14ac:dyDescent="0.3">
      <c r="A28" s="173" t="s">
        <v>480</v>
      </c>
      <c r="B28" s="173" t="s">
        <v>502</v>
      </c>
      <c r="C28" s="173"/>
      <c r="D28" s="176">
        <v>44118</v>
      </c>
      <c r="E28" s="177">
        <v>56.982999999999997</v>
      </c>
      <c r="F28" s="177">
        <v>0.28860000000000002</v>
      </c>
      <c r="G28" s="177">
        <v>-5.3E-3</v>
      </c>
      <c r="H28" s="177">
        <v>1.3914</v>
      </c>
      <c r="I28" s="177">
        <v>4.2270000000000003</v>
      </c>
      <c r="J28" s="177">
        <v>2.5261</v>
      </c>
      <c r="K28" s="177">
        <v>9.0207999999999995</v>
      </c>
      <c r="L28" s="177">
        <v>24.6511</v>
      </c>
      <c r="M28" s="177">
        <v>-2.8572000000000002</v>
      </c>
      <c r="N28" s="177">
        <v>3.7885</v>
      </c>
      <c r="O28" s="177">
        <v>3.5981000000000001</v>
      </c>
      <c r="P28" s="177">
        <v>8.4305000000000003</v>
      </c>
      <c r="Q28" s="177">
        <v>12.9603</v>
      </c>
      <c r="R28" s="177">
        <v>5.8362999999999996</v>
      </c>
      <c r="S28" s="118"/>
    </row>
    <row r="29" spans="1:19" x14ac:dyDescent="0.3">
      <c r="A29" s="173" t="s">
        <v>480</v>
      </c>
      <c r="B29" s="173" t="s">
        <v>503</v>
      </c>
      <c r="C29" s="173">
        <v>145228</v>
      </c>
      <c r="D29" s="176">
        <v>44118</v>
      </c>
      <c r="E29" s="177">
        <v>12.1058</v>
      </c>
      <c r="F29" s="177">
        <v>0.43469999999999998</v>
      </c>
      <c r="G29" s="177">
        <v>0.67859999999999998</v>
      </c>
      <c r="H29" s="177">
        <v>1.7209000000000001</v>
      </c>
      <c r="I29" s="177">
        <v>4.2488999999999999</v>
      </c>
      <c r="J29" s="177">
        <v>3.5409000000000002</v>
      </c>
      <c r="K29" s="177">
        <v>10.0998</v>
      </c>
      <c r="L29" s="177">
        <v>23.441700000000001</v>
      </c>
      <c r="M29" s="177">
        <v>2.2751999999999999</v>
      </c>
      <c r="N29" s="177">
        <v>11.202199999999999</v>
      </c>
      <c r="O29" s="177"/>
      <c r="P29" s="177"/>
      <c r="Q29" s="177">
        <v>10.1282</v>
      </c>
      <c r="R29" s="177"/>
      <c r="S29" s="118" t="s">
        <v>1874</v>
      </c>
    </row>
    <row r="30" spans="1:19" x14ac:dyDescent="0.3">
      <c r="A30" s="173" t="s">
        <v>480</v>
      </c>
      <c r="B30" s="173" t="s">
        <v>504</v>
      </c>
      <c r="C30" s="173">
        <v>145227</v>
      </c>
      <c r="D30" s="176">
        <v>44118</v>
      </c>
      <c r="E30" s="177">
        <v>11.775700000000001</v>
      </c>
      <c r="F30" s="177">
        <v>0.43070000000000003</v>
      </c>
      <c r="G30" s="177">
        <v>0.65820000000000001</v>
      </c>
      <c r="H30" s="177">
        <v>1.6917</v>
      </c>
      <c r="I30" s="177">
        <v>4.1913</v>
      </c>
      <c r="J30" s="177">
        <v>3.4154</v>
      </c>
      <c r="K30" s="177">
        <v>9.6934000000000005</v>
      </c>
      <c r="L30" s="177">
        <v>22.538499999999999</v>
      </c>
      <c r="M30" s="177">
        <v>1.1589</v>
      </c>
      <c r="N30" s="177">
        <v>9.5944000000000003</v>
      </c>
      <c r="O30" s="177"/>
      <c r="P30" s="177"/>
      <c r="Q30" s="177">
        <v>8.6018000000000008</v>
      </c>
      <c r="R30" s="177"/>
      <c r="S30" s="118" t="s">
        <v>1874</v>
      </c>
    </row>
    <row r="31" spans="1:19" x14ac:dyDescent="0.3">
      <c r="A31" s="173" t="s">
        <v>480</v>
      </c>
      <c r="B31" s="173" t="s">
        <v>505</v>
      </c>
      <c r="C31" s="173">
        <v>100356</v>
      </c>
      <c r="D31" s="176">
        <v>44118</v>
      </c>
      <c r="E31" s="177">
        <v>124.66</v>
      </c>
      <c r="F31" s="177">
        <v>-0.55840000000000001</v>
      </c>
      <c r="G31" s="177">
        <v>-1.8425</v>
      </c>
      <c r="H31" s="177">
        <v>-1.3453999999999999</v>
      </c>
      <c r="I31" s="177">
        <v>-0.63770000000000004</v>
      </c>
      <c r="J31" s="177">
        <v>-3.2744</v>
      </c>
      <c r="K31" s="177">
        <v>0.28960000000000002</v>
      </c>
      <c r="L31" s="177">
        <v>10.5044</v>
      </c>
      <c r="M31" s="177">
        <v>-12.439399999999999</v>
      </c>
      <c r="N31" s="177">
        <v>-4.4751000000000003</v>
      </c>
      <c r="O31" s="177">
        <v>0.34670000000000001</v>
      </c>
      <c r="P31" s="177">
        <v>6.3289999999999997</v>
      </c>
      <c r="Q31" s="177">
        <v>12.7906</v>
      </c>
      <c r="R31" s="177">
        <v>0.26069999999999999</v>
      </c>
      <c r="S31" s="118" t="s">
        <v>1872</v>
      </c>
    </row>
    <row r="32" spans="1:19" x14ac:dyDescent="0.3">
      <c r="A32" s="173" t="s">
        <v>480</v>
      </c>
      <c r="B32" s="173" t="s">
        <v>506</v>
      </c>
      <c r="C32" s="173">
        <v>120251</v>
      </c>
      <c r="D32" s="176">
        <v>44118</v>
      </c>
      <c r="E32" s="177">
        <v>134.71</v>
      </c>
      <c r="F32" s="177">
        <v>-0.55369999999999997</v>
      </c>
      <c r="G32" s="177">
        <v>-1.8363</v>
      </c>
      <c r="H32" s="177">
        <v>-1.333</v>
      </c>
      <c r="I32" s="177">
        <v>-0.61970000000000003</v>
      </c>
      <c r="J32" s="177">
        <v>-3.2256</v>
      </c>
      <c r="K32" s="177">
        <v>0.4249</v>
      </c>
      <c r="L32" s="177">
        <v>10.8086</v>
      </c>
      <c r="M32" s="177">
        <v>-12.0921</v>
      </c>
      <c r="N32" s="177">
        <v>-3.9775</v>
      </c>
      <c r="O32" s="177">
        <v>1.2119</v>
      </c>
      <c r="P32" s="177">
        <v>7.4671000000000003</v>
      </c>
      <c r="Q32" s="177">
        <v>11.885300000000001</v>
      </c>
      <c r="R32" s="177">
        <v>0.90300000000000002</v>
      </c>
      <c r="S32" s="118" t="s">
        <v>1872</v>
      </c>
    </row>
    <row r="33" spans="1:19" x14ac:dyDescent="0.3">
      <c r="A33" s="173" t="s">
        <v>480</v>
      </c>
      <c r="B33" s="173" t="s">
        <v>507</v>
      </c>
      <c r="C33" s="173">
        <v>139969</v>
      </c>
      <c r="D33" s="176">
        <v>44118</v>
      </c>
      <c r="E33" s="177">
        <v>11.905900000000001</v>
      </c>
      <c r="F33" s="177">
        <v>0.28549999999999998</v>
      </c>
      <c r="G33" s="177">
        <v>-0.19869999999999999</v>
      </c>
      <c r="H33" s="177">
        <v>-0.13089999999999999</v>
      </c>
      <c r="I33" s="177">
        <v>1.3233999999999999</v>
      </c>
      <c r="J33" s="177">
        <v>2.1000000000000001E-2</v>
      </c>
      <c r="K33" s="177">
        <v>6.8761999999999999</v>
      </c>
      <c r="L33" s="177">
        <v>20.021599999999999</v>
      </c>
      <c r="M33" s="177">
        <v>2.8650000000000002</v>
      </c>
      <c r="N33" s="177">
        <v>6.9250999999999996</v>
      </c>
      <c r="O33" s="177">
        <v>0.44069999999999998</v>
      </c>
      <c r="P33" s="177"/>
      <c r="Q33" s="177">
        <v>4.4859999999999998</v>
      </c>
      <c r="R33" s="177">
        <v>3.7717000000000001</v>
      </c>
      <c r="S33" s="118" t="s">
        <v>1872</v>
      </c>
    </row>
    <row r="34" spans="1:19" x14ac:dyDescent="0.3">
      <c r="A34" s="173" t="s">
        <v>480</v>
      </c>
      <c r="B34" s="173" t="s">
        <v>508</v>
      </c>
      <c r="C34" s="173">
        <v>139971</v>
      </c>
      <c r="D34" s="176">
        <v>44118</v>
      </c>
      <c r="E34" s="177">
        <v>12.670299999999999</v>
      </c>
      <c r="F34" s="177">
        <v>0.28810000000000002</v>
      </c>
      <c r="G34" s="177">
        <v>-0.1875</v>
      </c>
      <c r="H34" s="177">
        <v>-0.1143</v>
      </c>
      <c r="I34" s="177">
        <v>1.3559000000000001</v>
      </c>
      <c r="J34" s="177">
        <v>9.3200000000000005E-2</v>
      </c>
      <c r="K34" s="177">
        <v>7.1104000000000003</v>
      </c>
      <c r="L34" s="177">
        <v>20.482500000000002</v>
      </c>
      <c r="M34" s="177">
        <v>3.4826000000000001</v>
      </c>
      <c r="N34" s="177">
        <v>7.8094000000000001</v>
      </c>
      <c r="O34" s="177">
        <v>1.998</v>
      </c>
      <c r="P34" s="177"/>
      <c r="Q34" s="177">
        <v>6.1344000000000003</v>
      </c>
      <c r="R34" s="177">
        <v>4.9874000000000001</v>
      </c>
      <c r="S34" s="118" t="s">
        <v>1872</v>
      </c>
    </row>
    <row r="35" spans="1:19" x14ac:dyDescent="0.3">
      <c r="A35" s="173" t="s">
        <v>480</v>
      </c>
      <c r="B35" s="173" t="s">
        <v>509</v>
      </c>
      <c r="C35" s="173">
        <v>140382</v>
      </c>
      <c r="D35" s="176">
        <v>44118</v>
      </c>
      <c r="E35" s="177">
        <v>12.53</v>
      </c>
      <c r="F35" s="177">
        <v>0.32029999999999997</v>
      </c>
      <c r="G35" s="177">
        <v>7.9899999999999999E-2</v>
      </c>
      <c r="H35" s="177">
        <v>0.64259999999999995</v>
      </c>
      <c r="I35" s="177">
        <v>2.4529999999999998</v>
      </c>
      <c r="J35" s="177">
        <v>2.2856999999999998</v>
      </c>
      <c r="K35" s="177">
        <v>13.4964</v>
      </c>
      <c r="L35" s="177">
        <v>26.437899999999999</v>
      </c>
      <c r="M35" s="177">
        <v>-0.31819999999999998</v>
      </c>
      <c r="N35" s="177">
        <v>6.8201000000000001</v>
      </c>
      <c r="O35" s="177">
        <v>2.6905999999999999</v>
      </c>
      <c r="P35" s="177"/>
      <c r="Q35" s="177">
        <v>6.1285999999999996</v>
      </c>
      <c r="R35" s="177">
        <v>5.9352999999999998</v>
      </c>
      <c r="S35" s="118"/>
    </row>
    <row r="36" spans="1:19" x14ac:dyDescent="0.3">
      <c r="A36" s="173" t="s">
        <v>480</v>
      </c>
      <c r="B36" s="173" t="s">
        <v>510</v>
      </c>
      <c r="C36" s="173">
        <v>140381</v>
      </c>
      <c r="D36" s="176">
        <v>44118</v>
      </c>
      <c r="E36" s="177">
        <v>11.79</v>
      </c>
      <c r="F36" s="177">
        <v>0.25509999999999999</v>
      </c>
      <c r="G36" s="177">
        <v>0</v>
      </c>
      <c r="H36" s="177">
        <v>0.59730000000000005</v>
      </c>
      <c r="I36" s="177">
        <v>2.3437999999999999</v>
      </c>
      <c r="J36" s="177">
        <v>2.1663999999999999</v>
      </c>
      <c r="K36" s="177">
        <v>13.1478</v>
      </c>
      <c r="L36" s="177">
        <v>25.559100000000001</v>
      </c>
      <c r="M36" s="177">
        <v>-1.3389</v>
      </c>
      <c r="N36" s="177">
        <v>5.3619000000000003</v>
      </c>
      <c r="O36" s="177">
        <v>1.1494</v>
      </c>
      <c r="P36" s="177"/>
      <c r="Q36" s="177">
        <v>4.4383999999999997</v>
      </c>
      <c r="R36" s="177">
        <v>4.4641000000000002</v>
      </c>
      <c r="S36" s="118"/>
    </row>
    <row r="37" spans="1:19" x14ac:dyDescent="0.3">
      <c r="A37" s="173" t="s">
        <v>480</v>
      </c>
      <c r="B37" s="173" t="s">
        <v>511</v>
      </c>
      <c r="C37" s="173">
        <v>145599</v>
      </c>
      <c r="D37" s="176">
        <v>44118</v>
      </c>
      <c r="E37" s="177">
        <v>11.3781</v>
      </c>
      <c r="F37" s="177">
        <v>0.73219999999999996</v>
      </c>
      <c r="G37" s="177">
        <v>0.46360000000000001</v>
      </c>
      <c r="H37" s="177">
        <v>1.7983</v>
      </c>
      <c r="I37" s="177">
        <v>5.0891000000000002</v>
      </c>
      <c r="J37" s="177">
        <v>4.1188000000000002</v>
      </c>
      <c r="K37" s="177">
        <v>11.137</v>
      </c>
      <c r="L37" s="177">
        <v>23.489799999999999</v>
      </c>
      <c r="M37" s="177">
        <v>-0.33289999999999997</v>
      </c>
      <c r="N37" s="177">
        <v>5.6776</v>
      </c>
      <c r="O37" s="177"/>
      <c r="P37" s="177"/>
      <c r="Q37" s="177">
        <v>7.2752999999999997</v>
      </c>
      <c r="R37" s="177"/>
      <c r="S37" s="118" t="s">
        <v>1872</v>
      </c>
    </row>
    <row r="38" spans="1:19" x14ac:dyDescent="0.3">
      <c r="A38" s="173" t="s">
        <v>480</v>
      </c>
      <c r="B38" s="173" t="s">
        <v>512</v>
      </c>
      <c r="C38" s="173">
        <v>145605</v>
      </c>
      <c r="D38" s="176">
        <v>44118</v>
      </c>
      <c r="E38" s="177">
        <v>10.958500000000001</v>
      </c>
      <c r="F38" s="177">
        <v>0.72709999999999997</v>
      </c>
      <c r="G38" s="177">
        <v>0.43630000000000002</v>
      </c>
      <c r="H38" s="177">
        <v>1.7597</v>
      </c>
      <c r="I38" s="177">
        <v>5.0087000000000002</v>
      </c>
      <c r="J38" s="177">
        <v>3.9508999999999999</v>
      </c>
      <c r="K38" s="177">
        <v>10.583600000000001</v>
      </c>
      <c r="L38" s="177">
        <v>22.2624</v>
      </c>
      <c r="M38" s="177">
        <v>-1.8258000000000001</v>
      </c>
      <c r="N38" s="177">
        <v>3.5520999999999998</v>
      </c>
      <c r="O38" s="177"/>
      <c r="P38" s="177"/>
      <c r="Q38" s="177">
        <v>5.1050000000000004</v>
      </c>
      <c r="R38" s="177"/>
      <c r="S38" s="118" t="s">
        <v>1872</v>
      </c>
    </row>
    <row r="39" spans="1:19" x14ac:dyDescent="0.3">
      <c r="A39" s="173" t="s">
        <v>480</v>
      </c>
      <c r="B39" s="173" t="s">
        <v>513</v>
      </c>
      <c r="C39" s="173">
        <v>143537</v>
      </c>
      <c r="D39" s="176">
        <v>44118</v>
      </c>
      <c r="E39" s="177">
        <v>11.455299999999999</v>
      </c>
      <c r="F39" s="177">
        <v>0.50449999999999995</v>
      </c>
      <c r="G39" s="177">
        <v>0.30120000000000002</v>
      </c>
      <c r="H39" s="177">
        <v>1.0399</v>
      </c>
      <c r="I39" s="177">
        <v>2.5798999999999999</v>
      </c>
      <c r="J39" s="177">
        <v>2.9948999999999999</v>
      </c>
      <c r="K39" s="177">
        <v>9.7692999999999994</v>
      </c>
      <c r="L39" s="177">
        <v>21.9453</v>
      </c>
      <c r="M39" s="177">
        <v>2.1000000000000001E-2</v>
      </c>
      <c r="N39" s="177">
        <v>6.1029999999999998</v>
      </c>
      <c r="O39" s="177"/>
      <c r="P39" s="177"/>
      <c r="Q39" s="177">
        <v>6.0964999999999998</v>
      </c>
      <c r="R39" s="177">
        <v>8.2903000000000002</v>
      </c>
      <c r="S39" s="118" t="s">
        <v>1872</v>
      </c>
    </row>
    <row r="40" spans="1:19" x14ac:dyDescent="0.3">
      <c r="A40" s="173" t="s">
        <v>480</v>
      </c>
      <c r="B40" s="173" t="s">
        <v>514</v>
      </c>
      <c r="C40" s="173">
        <v>143536</v>
      </c>
      <c r="D40" s="176">
        <v>44118</v>
      </c>
      <c r="E40" s="177">
        <v>11.0745</v>
      </c>
      <c r="F40" s="177">
        <v>0.49909999999999999</v>
      </c>
      <c r="G40" s="177">
        <v>0.27800000000000002</v>
      </c>
      <c r="H40" s="177">
        <v>1.0078</v>
      </c>
      <c r="I40" s="177">
        <v>2.5150999999999999</v>
      </c>
      <c r="J40" s="177">
        <v>2.8569</v>
      </c>
      <c r="K40" s="177">
        <v>9.3302999999999994</v>
      </c>
      <c r="L40" s="177">
        <v>21.010300000000001</v>
      </c>
      <c r="M40" s="177">
        <v>-1.0817000000000001</v>
      </c>
      <c r="N40" s="177">
        <v>4.5761000000000003</v>
      </c>
      <c r="O40" s="177"/>
      <c r="P40" s="177"/>
      <c r="Q40" s="177">
        <v>4.5456000000000003</v>
      </c>
      <c r="R40" s="177">
        <v>6.7260999999999997</v>
      </c>
      <c r="S40" s="118" t="s">
        <v>1872</v>
      </c>
    </row>
    <row r="41" spans="1:19" x14ac:dyDescent="0.3">
      <c r="A41" s="173" t="s">
        <v>480</v>
      </c>
      <c r="B41" s="173" t="s">
        <v>515</v>
      </c>
      <c r="C41" s="173">
        <v>100221</v>
      </c>
      <c r="D41" s="176">
        <v>44118</v>
      </c>
      <c r="E41" s="177">
        <v>139.64837566680799</v>
      </c>
      <c r="F41" s="177">
        <v>0.63739999999999997</v>
      </c>
      <c r="G41" s="177">
        <v>-0.31659999999999999</v>
      </c>
      <c r="H41" s="177">
        <v>0.79849999999999999</v>
      </c>
      <c r="I41" s="177">
        <v>3.4929000000000001</v>
      </c>
      <c r="J41" s="177">
        <v>2.0594000000000001</v>
      </c>
      <c r="K41" s="177">
        <v>6.1906999999999996</v>
      </c>
      <c r="L41" s="177">
        <v>39.487000000000002</v>
      </c>
      <c r="M41" s="177">
        <v>11.346399999999999</v>
      </c>
      <c r="N41" s="177">
        <v>18.0579</v>
      </c>
      <c r="O41" s="177">
        <v>1.8504</v>
      </c>
      <c r="P41" s="177">
        <v>4.6464999999999996</v>
      </c>
      <c r="Q41" s="177">
        <v>10.867599999999999</v>
      </c>
      <c r="R41" s="177">
        <v>2.1844000000000001</v>
      </c>
      <c r="S41" s="118" t="s">
        <v>1872</v>
      </c>
    </row>
    <row r="42" spans="1:19" x14ac:dyDescent="0.3">
      <c r="A42" s="173" t="s">
        <v>480</v>
      </c>
      <c r="B42" s="173" t="s">
        <v>516</v>
      </c>
      <c r="C42" s="173">
        <v>120484</v>
      </c>
      <c r="D42" s="176">
        <v>44118</v>
      </c>
      <c r="E42" s="177">
        <v>50.566099999999999</v>
      </c>
      <c r="F42" s="177">
        <v>0.63970000000000005</v>
      </c>
      <c r="G42" s="177">
        <v>-0.30599999999999999</v>
      </c>
      <c r="H42" s="177">
        <v>0.81359999999999999</v>
      </c>
      <c r="I42" s="177">
        <v>3.5238</v>
      </c>
      <c r="J42" s="177">
        <v>2.1248999999999998</v>
      </c>
      <c r="K42" s="177">
        <v>6.3997999999999999</v>
      </c>
      <c r="L42" s="177">
        <v>40.036200000000001</v>
      </c>
      <c r="M42" s="177">
        <v>11.9993</v>
      </c>
      <c r="N42" s="177">
        <v>18.9956</v>
      </c>
      <c r="O42" s="177">
        <v>2.6745000000000001</v>
      </c>
      <c r="P42" s="177">
        <v>5.4763999999999999</v>
      </c>
      <c r="Q42" s="177">
        <v>9.4636999999999993</v>
      </c>
      <c r="R42" s="177">
        <v>3.3087</v>
      </c>
      <c r="S42" s="118" t="s">
        <v>1872</v>
      </c>
    </row>
    <row r="43" spans="1:19" x14ac:dyDescent="0.3">
      <c r="A43" s="173" t="s">
        <v>480</v>
      </c>
      <c r="B43" s="173" t="s">
        <v>517</v>
      </c>
      <c r="C43" s="173">
        <v>100286</v>
      </c>
      <c r="D43" s="176">
        <v>44118</v>
      </c>
      <c r="E43" s="177">
        <v>105.64619332517501</v>
      </c>
      <c r="F43" s="177">
        <v>0.26500000000000001</v>
      </c>
      <c r="G43" s="177">
        <v>0.1071</v>
      </c>
      <c r="H43" s="177">
        <v>1.2423</v>
      </c>
      <c r="I43" s="177">
        <v>3.6052</v>
      </c>
      <c r="J43" s="177">
        <v>2.6865999999999999</v>
      </c>
      <c r="K43" s="177">
        <v>11.8871</v>
      </c>
      <c r="L43" s="177">
        <v>28.512699999999999</v>
      </c>
      <c r="M43" s="177">
        <v>-1.1056999999999999</v>
      </c>
      <c r="N43" s="177">
        <v>7.5685000000000002</v>
      </c>
      <c r="O43" s="177">
        <v>4.1562000000000001</v>
      </c>
      <c r="P43" s="177">
        <v>7.5702999999999996</v>
      </c>
      <c r="Q43" s="177">
        <v>11.9399</v>
      </c>
      <c r="R43" s="177">
        <v>9.0884999999999998</v>
      </c>
      <c r="S43" s="118"/>
    </row>
    <row r="44" spans="1:19" x14ac:dyDescent="0.3">
      <c r="A44" s="173" t="s">
        <v>480</v>
      </c>
      <c r="B44" s="173" t="s">
        <v>518</v>
      </c>
      <c r="C44" s="173">
        <v>119767</v>
      </c>
      <c r="D44" s="176">
        <v>44118</v>
      </c>
      <c r="E44" s="177">
        <v>51.810833681034801</v>
      </c>
      <c r="F44" s="177">
        <v>0.26929999999999998</v>
      </c>
      <c r="G44" s="177">
        <v>0.12620000000000001</v>
      </c>
      <c r="H44" s="177">
        <v>1.2654000000000001</v>
      </c>
      <c r="I44" s="177">
        <v>3.6528</v>
      </c>
      <c r="J44" s="177">
        <v>2.7934999999999999</v>
      </c>
      <c r="K44" s="177">
        <v>12.244199999999999</v>
      </c>
      <c r="L44" s="177">
        <v>29.336600000000001</v>
      </c>
      <c r="M44" s="177">
        <v>-0.1343</v>
      </c>
      <c r="N44" s="177">
        <v>8.9559999999999995</v>
      </c>
      <c r="O44" s="177">
        <v>5.5667999999999997</v>
      </c>
      <c r="P44" s="177">
        <v>9.2365999999999993</v>
      </c>
      <c r="Q44" s="177">
        <v>10.7432</v>
      </c>
      <c r="R44" s="177">
        <v>10.569900000000001</v>
      </c>
      <c r="S44" s="118"/>
    </row>
    <row r="45" spans="1:19" x14ac:dyDescent="0.3">
      <c r="A45" s="173" t="s">
        <v>480</v>
      </c>
      <c r="B45" s="173" t="s">
        <v>519</v>
      </c>
      <c r="C45" s="173">
        <v>119347</v>
      </c>
      <c r="D45" s="176">
        <v>44118</v>
      </c>
      <c r="E45" s="177">
        <v>29.866</v>
      </c>
      <c r="F45" s="177">
        <v>0.19120000000000001</v>
      </c>
      <c r="G45" s="177">
        <v>0.43719999999999998</v>
      </c>
      <c r="H45" s="177">
        <v>1.4262999999999999</v>
      </c>
      <c r="I45" s="177">
        <v>3.9215</v>
      </c>
      <c r="J45" s="177">
        <v>3.0750999999999999</v>
      </c>
      <c r="K45" s="177">
        <v>10.2799</v>
      </c>
      <c r="L45" s="177">
        <v>25.119399999999999</v>
      </c>
      <c r="M45" s="177">
        <v>0.82030000000000003</v>
      </c>
      <c r="N45" s="177">
        <v>8.4380000000000006</v>
      </c>
      <c r="O45" s="177">
        <v>3.7523</v>
      </c>
      <c r="P45" s="177">
        <v>8.1929999999999996</v>
      </c>
      <c r="Q45" s="177">
        <v>12.9884</v>
      </c>
      <c r="R45" s="177">
        <v>7.0625999999999998</v>
      </c>
      <c r="S45" s="118" t="s">
        <v>1872</v>
      </c>
    </row>
    <row r="46" spans="1:19" x14ac:dyDescent="0.3">
      <c r="A46" s="173" t="s">
        <v>480</v>
      </c>
      <c r="B46" s="173" t="s">
        <v>520</v>
      </c>
      <c r="C46" s="173">
        <v>118191</v>
      </c>
      <c r="D46" s="176">
        <v>44118</v>
      </c>
      <c r="E46" s="177">
        <v>27.603000000000002</v>
      </c>
      <c r="F46" s="177">
        <v>0.18870000000000001</v>
      </c>
      <c r="G46" s="177">
        <v>0.42199999999999999</v>
      </c>
      <c r="H46" s="177">
        <v>1.4071</v>
      </c>
      <c r="I46" s="177">
        <v>3.88</v>
      </c>
      <c r="J46" s="177">
        <v>2.9809000000000001</v>
      </c>
      <c r="K46" s="177">
        <v>9.9809000000000001</v>
      </c>
      <c r="L46" s="177">
        <v>24.4724</v>
      </c>
      <c r="M46" s="177">
        <v>-1.4500000000000001E-2</v>
      </c>
      <c r="N46" s="177">
        <v>7.2419000000000002</v>
      </c>
      <c r="O46" s="177">
        <v>2.6718000000000002</v>
      </c>
      <c r="P46" s="177">
        <v>7.0525000000000002</v>
      </c>
      <c r="Q46" s="177">
        <v>11.0464</v>
      </c>
      <c r="R46" s="177">
        <v>5.9565999999999999</v>
      </c>
      <c r="S46" s="118" t="s">
        <v>1872</v>
      </c>
    </row>
    <row r="47" spans="1:19" x14ac:dyDescent="0.3">
      <c r="A47" s="173" t="s">
        <v>480</v>
      </c>
      <c r="B47" s="173" t="s">
        <v>521</v>
      </c>
      <c r="C47" s="173">
        <v>100323</v>
      </c>
      <c r="D47" s="176">
        <v>44118</v>
      </c>
      <c r="E47" s="177">
        <v>106.0694</v>
      </c>
      <c r="F47" s="177">
        <v>0.35199999999999998</v>
      </c>
      <c r="G47" s="177">
        <v>-0.24959999999999999</v>
      </c>
      <c r="H47" s="177">
        <v>0.88319999999999999</v>
      </c>
      <c r="I47" s="177">
        <v>3.5678000000000001</v>
      </c>
      <c r="J47" s="177">
        <v>2.3513000000000002</v>
      </c>
      <c r="K47" s="177">
        <v>6.5430999999999999</v>
      </c>
      <c r="L47" s="177">
        <v>16.995799999999999</v>
      </c>
      <c r="M47" s="177">
        <v>-4.8628</v>
      </c>
      <c r="N47" s="177">
        <v>2.1040999999999999</v>
      </c>
      <c r="O47" s="177">
        <v>4.343</v>
      </c>
      <c r="P47" s="177">
        <v>5.1479999999999997</v>
      </c>
      <c r="Q47" s="177">
        <v>8.2454000000000001</v>
      </c>
      <c r="R47" s="177">
        <v>7.6475999999999997</v>
      </c>
      <c r="S47" s="118" t="s">
        <v>1872</v>
      </c>
    </row>
    <row r="48" spans="1:19" x14ac:dyDescent="0.3">
      <c r="A48" s="173" t="s">
        <v>480</v>
      </c>
      <c r="B48" s="173" t="s">
        <v>522</v>
      </c>
      <c r="C48" s="173">
        <v>120261</v>
      </c>
      <c r="D48" s="176">
        <v>44118</v>
      </c>
      <c r="E48" s="177">
        <v>114.1891</v>
      </c>
      <c r="F48" s="177">
        <v>0.3553</v>
      </c>
      <c r="G48" s="177">
        <v>-0.23350000000000001</v>
      </c>
      <c r="H48" s="177">
        <v>0.90590000000000004</v>
      </c>
      <c r="I48" s="177">
        <v>3.6145</v>
      </c>
      <c r="J48" s="177">
        <v>2.4502000000000002</v>
      </c>
      <c r="K48" s="177">
        <v>6.8586999999999998</v>
      </c>
      <c r="L48" s="177">
        <v>17.690000000000001</v>
      </c>
      <c r="M48" s="177">
        <v>-4.0206</v>
      </c>
      <c r="N48" s="177">
        <v>3.2614999999999998</v>
      </c>
      <c r="O48" s="177">
        <v>5.6642000000000001</v>
      </c>
      <c r="P48" s="177">
        <v>6.3388</v>
      </c>
      <c r="Q48" s="177">
        <v>8.6397999999999993</v>
      </c>
      <c r="R48" s="177">
        <v>8.7453000000000003</v>
      </c>
      <c r="S48" s="118" t="s">
        <v>1872</v>
      </c>
    </row>
    <row r="49" spans="1:19" x14ac:dyDescent="0.3">
      <c r="A49" s="173" t="s">
        <v>480</v>
      </c>
      <c r="B49" s="173" t="s">
        <v>523</v>
      </c>
      <c r="C49" s="173">
        <v>147446</v>
      </c>
      <c r="D49" s="176">
        <v>44118</v>
      </c>
      <c r="E49" s="177">
        <v>11.548500000000001</v>
      </c>
      <c r="F49" s="177">
        <v>0.41210000000000002</v>
      </c>
      <c r="G49" s="177">
        <v>0.42699999999999999</v>
      </c>
      <c r="H49" s="177">
        <v>1.2414000000000001</v>
      </c>
      <c r="I49" s="177">
        <v>2.8736999999999999</v>
      </c>
      <c r="J49" s="177">
        <v>1.7148000000000001</v>
      </c>
      <c r="K49" s="177">
        <v>8.3867999999999991</v>
      </c>
      <c r="L49" s="177">
        <v>22.721900000000002</v>
      </c>
      <c r="M49" s="177">
        <v>2.7921999999999998</v>
      </c>
      <c r="N49" s="177">
        <v>10.569100000000001</v>
      </c>
      <c r="O49" s="177"/>
      <c r="P49" s="177"/>
      <c r="Q49" s="177">
        <v>12.299899999999999</v>
      </c>
      <c r="R49" s="177"/>
      <c r="S49" s="118"/>
    </row>
    <row r="50" spans="1:19" x14ac:dyDescent="0.3">
      <c r="A50" s="173" t="s">
        <v>480</v>
      </c>
      <c r="B50" s="173" t="s">
        <v>524</v>
      </c>
      <c r="C50" s="173">
        <v>147447</v>
      </c>
      <c r="D50" s="176">
        <v>44118</v>
      </c>
      <c r="E50" s="177">
        <v>11.2875</v>
      </c>
      <c r="F50" s="177">
        <v>0.40739999999999998</v>
      </c>
      <c r="G50" s="177">
        <v>0.40210000000000001</v>
      </c>
      <c r="H50" s="177">
        <v>1.2069000000000001</v>
      </c>
      <c r="I50" s="177">
        <v>2.8024</v>
      </c>
      <c r="J50" s="177">
        <v>1.5638000000000001</v>
      </c>
      <c r="K50" s="177">
        <v>7.8914999999999997</v>
      </c>
      <c r="L50" s="177">
        <v>21.610299999999999</v>
      </c>
      <c r="M50" s="177">
        <v>1.3858999999999999</v>
      </c>
      <c r="N50" s="177">
        <v>8.5419999999999998</v>
      </c>
      <c r="O50" s="177"/>
      <c r="P50" s="177"/>
      <c r="Q50" s="177">
        <v>10.250400000000001</v>
      </c>
      <c r="R50" s="177"/>
      <c r="S50" s="118"/>
    </row>
    <row r="51" spans="1:19" x14ac:dyDescent="0.3">
      <c r="A51" s="173" t="s">
        <v>480</v>
      </c>
      <c r="B51" s="173" t="s">
        <v>525</v>
      </c>
      <c r="C51" s="173"/>
      <c r="D51" s="176"/>
      <c r="E51" s="177"/>
      <c r="F51" s="177"/>
      <c r="G51" s="177"/>
      <c r="H51" s="177"/>
      <c r="I51" s="177"/>
      <c r="J51" s="177"/>
      <c r="K51" s="177"/>
      <c r="L51" s="177"/>
      <c r="M51" s="177"/>
      <c r="N51" s="177"/>
      <c r="O51" s="177"/>
      <c r="P51" s="177"/>
      <c r="Q51" s="177"/>
      <c r="R51" s="177"/>
      <c r="S51" s="118"/>
    </row>
    <row r="52" spans="1:19" x14ac:dyDescent="0.3">
      <c r="A52" s="173" t="s">
        <v>480</v>
      </c>
      <c r="B52" s="173" t="s">
        <v>526</v>
      </c>
      <c r="C52" s="173">
        <v>134813</v>
      </c>
      <c r="D52" s="176">
        <v>44118</v>
      </c>
      <c r="E52" s="177">
        <v>17.27</v>
      </c>
      <c r="F52" s="177">
        <v>0.2205</v>
      </c>
      <c r="G52" s="177">
        <v>-3.4700000000000002E-2</v>
      </c>
      <c r="H52" s="177">
        <v>1.0769</v>
      </c>
      <c r="I52" s="177">
        <v>3.6427999999999998</v>
      </c>
      <c r="J52" s="177">
        <v>2.0686</v>
      </c>
      <c r="K52" s="177">
        <v>8.5412999999999997</v>
      </c>
      <c r="L52" s="177">
        <v>24.396699999999999</v>
      </c>
      <c r="M52" s="177">
        <v>0.63519999999999999</v>
      </c>
      <c r="N52" s="177">
        <v>10.1333</v>
      </c>
      <c r="O52" s="177">
        <v>7.601</v>
      </c>
      <c r="P52" s="177">
        <v>11.7941</v>
      </c>
      <c r="Q52" s="177">
        <v>11.0425</v>
      </c>
      <c r="R52" s="177">
        <v>10.248799999999999</v>
      </c>
      <c r="S52" s="118" t="s">
        <v>1872</v>
      </c>
    </row>
    <row r="53" spans="1:19" x14ac:dyDescent="0.3">
      <c r="A53" s="173" t="s">
        <v>480</v>
      </c>
      <c r="B53" s="173" t="s">
        <v>527</v>
      </c>
      <c r="C53" s="173">
        <v>134815</v>
      </c>
      <c r="D53" s="176">
        <v>44118</v>
      </c>
      <c r="E53" s="177">
        <v>15.805999999999999</v>
      </c>
      <c r="F53" s="177">
        <v>0.21560000000000001</v>
      </c>
      <c r="G53" s="177">
        <v>-5.6899999999999999E-2</v>
      </c>
      <c r="H53" s="177">
        <v>1.0485</v>
      </c>
      <c r="I53" s="177">
        <v>3.5848</v>
      </c>
      <c r="J53" s="177">
        <v>1.9413</v>
      </c>
      <c r="K53" s="177">
        <v>8.1343999999999994</v>
      </c>
      <c r="L53" s="177">
        <v>23.445799999999998</v>
      </c>
      <c r="M53" s="177">
        <v>-0.46600000000000003</v>
      </c>
      <c r="N53" s="177">
        <v>8.4832000000000001</v>
      </c>
      <c r="O53" s="177">
        <v>5.9383999999999997</v>
      </c>
      <c r="P53" s="177">
        <v>9.8909000000000002</v>
      </c>
      <c r="Q53" s="177">
        <v>9.1728000000000005</v>
      </c>
      <c r="R53" s="177">
        <v>8.4978999999999996</v>
      </c>
      <c r="S53" s="118" t="s">
        <v>1872</v>
      </c>
    </row>
    <row r="54" spans="1:19" x14ac:dyDescent="0.3">
      <c r="A54" s="173" t="s">
        <v>480</v>
      </c>
      <c r="B54" s="173" t="s">
        <v>528</v>
      </c>
      <c r="C54" s="173">
        <v>144681</v>
      </c>
      <c r="D54" s="176">
        <v>44118</v>
      </c>
      <c r="E54" s="177">
        <v>12.2776</v>
      </c>
      <c r="F54" s="177">
        <v>0.2949</v>
      </c>
      <c r="G54" s="177">
        <v>0.1525</v>
      </c>
      <c r="H54" s="177">
        <v>0.87590000000000001</v>
      </c>
      <c r="I54" s="177">
        <v>3.7625999999999999</v>
      </c>
      <c r="J54" s="177">
        <v>3.2911999999999999</v>
      </c>
      <c r="K54" s="177">
        <v>8.1593</v>
      </c>
      <c r="L54" s="177">
        <v>19.748799999999999</v>
      </c>
      <c r="M54" s="177">
        <v>3.0562</v>
      </c>
      <c r="N54" s="177">
        <v>9.9700000000000006</v>
      </c>
      <c r="O54" s="177"/>
      <c r="P54" s="177"/>
      <c r="Q54" s="177">
        <v>10.3422</v>
      </c>
      <c r="R54" s="177">
        <v>13.2841</v>
      </c>
      <c r="S54" s="118" t="s">
        <v>1872</v>
      </c>
    </row>
    <row r="55" spans="1:19" x14ac:dyDescent="0.3">
      <c r="A55" s="173" t="s">
        <v>480</v>
      </c>
      <c r="B55" s="173" t="s">
        <v>529</v>
      </c>
      <c r="C55" s="173">
        <v>144730</v>
      </c>
      <c r="D55" s="176">
        <v>44118</v>
      </c>
      <c r="E55" s="177">
        <v>11.871700000000001</v>
      </c>
      <c r="F55" s="177">
        <v>0.29060000000000002</v>
      </c>
      <c r="G55" s="177">
        <v>0.13070000000000001</v>
      </c>
      <c r="H55" s="177">
        <v>0.84519999999999995</v>
      </c>
      <c r="I55" s="177">
        <v>3.6983999999999999</v>
      </c>
      <c r="J55" s="177">
        <v>3.1415999999999999</v>
      </c>
      <c r="K55" s="177">
        <v>7.6563999999999997</v>
      </c>
      <c r="L55" s="177">
        <v>18.646999999999998</v>
      </c>
      <c r="M55" s="177">
        <v>1.6935</v>
      </c>
      <c r="N55" s="177">
        <v>8.0670000000000002</v>
      </c>
      <c r="O55" s="177"/>
      <c r="P55" s="177"/>
      <c r="Q55" s="177">
        <v>8.5771999999999995</v>
      </c>
      <c r="R55" s="177">
        <v>11.468500000000001</v>
      </c>
      <c r="S55" s="118" t="s">
        <v>1872</v>
      </c>
    </row>
    <row r="56" spans="1:19" x14ac:dyDescent="0.3">
      <c r="A56" s="173" t="s">
        <v>480</v>
      </c>
      <c r="B56" s="173" t="s">
        <v>530</v>
      </c>
      <c r="C56" s="173">
        <v>112936</v>
      </c>
      <c r="D56" s="176">
        <v>44118</v>
      </c>
      <c r="E56" s="177">
        <v>44.959200000000003</v>
      </c>
      <c r="F56" s="177">
        <v>0.36120000000000002</v>
      </c>
      <c r="G56" s="177">
        <v>0.17599999999999999</v>
      </c>
      <c r="H56" s="177">
        <v>1.4457</v>
      </c>
      <c r="I56" s="177">
        <v>4.0517000000000003</v>
      </c>
      <c r="J56" s="177">
        <v>2.0541</v>
      </c>
      <c r="K56" s="177">
        <v>6.9057000000000004</v>
      </c>
      <c r="L56" s="177">
        <v>22.110399999999998</v>
      </c>
      <c r="M56" s="177">
        <v>-18.810300000000002</v>
      </c>
      <c r="N56" s="177">
        <v>-13.1462</v>
      </c>
      <c r="O56" s="177">
        <v>-5.6303000000000001</v>
      </c>
      <c r="P56" s="177">
        <v>2.2282999999999999</v>
      </c>
      <c r="Q56" s="177">
        <v>10.283799999999999</v>
      </c>
      <c r="R56" s="177">
        <v>-6.9076000000000004</v>
      </c>
      <c r="S56" s="118" t="s">
        <v>1872</v>
      </c>
    </row>
    <row r="57" spans="1:19" x14ac:dyDescent="0.3">
      <c r="A57" s="173" t="s">
        <v>480</v>
      </c>
      <c r="B57" s="173" t="s">
        <v>531</v>
      </c>
      <c r="C57" s="173">
        <v>118794</v>
      </c>
      <c r="D57" s="176">
        <v>44118</v>
      </c>
      <c r="E57" s="177">
        <v>48.799199999999999</v>
      </c>
      <c r="F57" s="177">
        <v>0.36320000000000002</v>
      </c>
      <c r="G57" s="177">
        <v>0.1862</v>
      </c>
      <c r="H57" s="177">
        <v>1.4603999999999999</v>
      </c>
      <c r="I57" s="177">
        <v>4.0819000000000001</v>
      </c>
      <c r="J57" s="177">
        <v>2.1164000000000001</v>
      </c>
      <c r="K57" s="177">
        <v>7.109</v>
      </c>
      <c r="L57" s="177">
        <v>22.579599999999999</v>
      </c>
      <c r="M57" s="177">
        <v>-18.332599999999999</v>
      </c>
      <c r="N57" s="177">
        <v>-12.467599999999999</v>
      </c>
      <c r="O57" s="177">
        <v>-4.6715</v>
      </c>
      <c r="P57" s="177">
        <v>3.4447999999999999</v>
      </c>
      <c r="Q57" s="177">
        <v>8.5338999999999992</v>
      </c>
      <c r="R57" s="177">
        <v>-6.1565000000000003</v>
      </c>
      <c r="S57" s="118" t="s">
        <v>1872</v>
      </c>
    </row>
    <row r="58" spans="1:19" x14ac:dyDescent="0.3">
      <c r="A58" s="173" t="s">
        <v>480</v>
      </c>
      <c r="B58" s="173" t="s">
        <v>532</v>
      </c>
      <c r="C58" s="173">
        <v>147685</v>
      </c>
      <c r="D58" s="176">
        <v>44118</v>
      </c>
      <c r="E58" s="177">
        <v>5.1799999999999999E-2</v>
      </c>
      <c r="F58" s="177">
        <v>0</v>
      </c>
      <c r="G58" s="177">
        <v>0</v>
      </c>
      <c r="H58" s="177">
        <v>0</v>
      </c>
      <c r="I58" s="177">
        <v>0</v>
      </c>
      <c r="J58" s="177">
        <v>0</v>
      </c>
      <c r="K58" s="177">
        <v>0</v>
      </c>
      <c r="L58" s="177">
        <v>0</v>
      </c>
      <c r="M58" s="177">
        <v>0</v>
      </c>
      <c r="N58" s="177">
        <v>0</v>
      </c>
      <c r="O58" s="177"/>
      <c r="P58" s="177"/>
      <c r="Q58" s="177">
        <v>0</v>
      </c>
      <c r="R58" s="177"/>
      <c r="S58" s="118" t="s">
        <v>1872</v>
      </c>
    </row>
    <row r="59" spans="1:19" x14ac:dyDescent="0.3">
      <c r="A59" s="173" t="s">
        <v>480</v>
      </c>
      <c r="B59" s="173" t="s">
        <v>533</v>
      </c>
      <c r="C59" s="173">
        <v>147689</v>
      </c>
      <c r="D59" s="176">
        <v>44118</v>
      </c>
      <c r="E59" s="177">
        <v>5.5800000000000002E-2</v>
      </c>
      <c r="F59" s="177">
        <v>0</v>
      </c>
      <c r="G59" s="177">
        <v>0</v>
      </c>
      <c r="H59" s="177">
        <v>0</v>
      </c>
      <c r="I59" s="177">
        <v>0</v>
      </c>
      <c r="J59" s="177">
        <v>0</v>
      </c>
      <c r="K59" s="177">
        <v>0</v>
      </c>
      <c r="L59" s="177">
        <v>0</v>
      </c>
      <c r="M59" s="177">
        <v>0</v>
      </c>
      <c r="N59" s="177">
        <v>0</v>
      </c>
      <c r="O59" s="177"/>
      <c r="P59" s="177"/>
      <c r="Q59" s="177">
        <v>0</v>
      </c>
      <c r="R59" s="177"/>
      <c r="S59" s="118" t="s">
        <v>1872</v>
      </c>
    </row>
    <row r="60" spans="1:19" x14ac:dyDescent="0.3">
      <c r="A60" s="173" t="s">
        <v>480</v>
      </c>
      <c r="B60" s="173" t="s">
        <v>534</v>
      </c>
      <c r="C60" s="173">
        <v>148271</v>
      </c>
      <c r="D60" s="176"/>
      <c r="E60" s="177"/>
      <c r="F60" s="177"/>
      <c r="G60" s="177"/>
      <c r="H60" s="177"/>
      <c r="I60" s="177"/>
      <c r="J60" s="177"/>
      <c r="K60" s="177"/>
      <c r="L60" s="177"/>
      <c r="M60" s="177"/>
      <c r="N60" s="177"/>
      <c r="O60" s="177"/>
      <c r="P60" s="177"/>
      <c r="Q60" s="177"/>
      <c r="R60" s="177"/>
      <c r="S60" s="118" t="s">
        <v>1872</v>
      </c>
    </row>
    <row r="61" spans="1:19" x14ac:dyDescent="0.3">
      <c r="A61" s="173" t="s">
        <v>480</v>
      </c>
      <c r="B61" s="173" t="s">
        <v>535</v>
      </c>
      <c r="C61" s="173">
        <v>148265</v>
      </c>
      <c r="D61" s="176"/>
      <c r="E61" s="177"/>
      <c r="F61" s="177"/>
      <c r="G61" s="177"/>
      <c r="H61" s="177"/>
      <c r="I61" s="177"/>
      <c r="J61" s="177"/>
      <c r="K61" s="177"/>
      <c r="L61" s="177"/>
      <c r="M61" s="177"/>
      <c r="N61" s="177"/>
      <c r="O61" s="177"/>
      <c r="P61" s="177"/>
      <c r="Q61" s="177"/>
      <c r="R61" s="177"/>
      <c r="S61" s="118" t="s">
        <v>1872</v>
      </c>
    </row>
    <row r="62" spans="1:19" x14ac:dyDescent="0.3">
      <c r="A62" s="173" t="s">
        <v>480</v>
      </c>
      <c r="B62" s="173" t="s">
        <v>536</v>
      </c>
      <c r="C62" s="173">
        <v>138382</v>
      </c>
      <c r="D62" s="176">
        <v>44118</v>
      </c>
      <c r="E62" s="177">
        <v>70.94</v>
      </c>
      <c r="F62" s="177">
        <v>0.127</v>
      </c>
      <c r="G62" s="177">
        <v>0.39629999999999999</v>
      </c>
      <c r="H62" s="177">
        <v>1.4588000000000001</v>
      </c>
      <c r="I62" s="177">
        <v>4.0480999999999998</v>
      </c>
      <c r="J62" s="177">
        <v>3.7437999999999998</v>
      </c>
      <c r="K62" s="177">
        <v>10.4468</v>
      </c>
      <c r="L62" s="177">
        <v>25.38</v>
      </c>
      <c r="M62" s="177">
        <v>-1.8946000000000001</v>
      </c>
      <c r="N62" s="177">
        <v>5.0651999999999999</v>
      </c>
      <c r="O62" s="177">
        <v>2.8944000000000001</v>
      </c>
      <c r="P62" s="177">
        <v>4.6852</v>
      </c>
      <c r="Q62" s="177">
        <v>12.446899999999999</v>
      </c>
      <c r="R62" s="177">
        <v>5.2519999999999998</v>
      </c>
      <c r="S62" s="118" t="s">
        <v>1872</v>
      </c>
    </row>
    <row r="63" spans="1:19" x14ac:dyDescent="0.3">
      <c r="A63" s="173" t="s">
        <v>480</v>
      </c>
      <c r="B63" s="173" t="s">
        <v>537</v>
      </c>
      <c r="C63" s="173">
        <v>138386</v>
      </c>
      <c r="D63" s="176">
        <v>44118</v>
      </c>
      <c r="E63" s="177">
        <v>78.41</v>
      </c>
      <c r="F63" s="177">
        <v>0.12770000000000001</v>
      </c>
      <c r="G63" s="177">
        <v>0.4098</v>
      </c>
      <c r="H63" s="177">
        <v>1.4884999999999999</v>
      </c>
      <c r="I63" s="177">
        <v>4.1025</v>
      </c>
      <c r="J63" s="177">
        <v>3.8681000000000001</v>
      </c>
      <c r="K63" s="177">
        <v>10.8895</v>
      </c>
      <c r="L63" s="177">
        <v>26.406600000000001</v>
      </c>
      <c r="M63" s="177">
        <v>-0.70909999999999995</v>
      </c>
      <c r="N63" s="177">
        <v>6.7674000000000003</v>
      </c>
      <c r="O63" s="177">
        <v>4.4462999999999999</v>
      </c>
      <c r="P63" s="177">
        <v>6.2122999999999999</v>
      </c>
      <c r="Q63" s="177">
        <v>10.1721</v>
      </c>
      <c r="R63" s="177">
        <v>6.8742999999999999</v>
      </c>
      <c r="S63" s="118" t="s">
        <v>1872</v>
      </c>
    </row>
    <row r="64" spans="1:19" x14ac:dyDescent="0.3">
      <c r="A64" s="173" t="s">
        <v>480</v>
      </c>
      <c r="B64" s="173" t="s">
        <v>538</v>
      </c>
      <c r="C64" s="173">
        <v>101265</v>
      </c>
      <c r="D64" s="176">
        <v>44118</v>
      </c>
      <c r="E64" s="177">
        <v>78.81</v>
      </c>
      <c r="F64" s="177">
        <v>0.39489999999999997</v>
      </c>
      <c r="G64" s="177">
        <v>0.49730000000000002</v>
      </c>
      <c r="H64" s="177">
        <v>1.5330999999999999</v>
      </c>
      <c r="I64" s="177">
        <v>3.8477000000000001</v>
      </c>
      <c r="J64" s="177">
        <v>2.8180000000000001</v>
      </c>
      <c r="K64" s="177">
        <v>9.1249000000000002</v>
      </c>
      <c r="L64" s="177">
        <v>22.9102</v>
      </c>
      <c r="M64" s="177">
        <v>0.85740000000000005</v>
      </c>
      <c r="N64" s="177">
        <v>7.4438000000000004</v>
      </c>
      <c r="O64" s="177">
        <v>2.6509999999999998</v>
      </c>
      <c r="P64" s="177">
        <v>9.2255000000000003</v>
      </c>
      <c r="Q64" s="177">
        <v>10.4533</v>
      </c>
      <c r="R64" s="177">
        <v>3.8656999999999999</v>
      </c>
      <c r="S64" s="118" t="s">
        <v>1872</v>
      </c>
    </row>
    <row r="65" spans="1:19" x14ac:dyDescent="0.3">
      <c r="A65" s="173" t="s">
        <v>480</v>
      </c>
      <c r="B65" s="173" t="s">
        <v>539</v>
      </c>
      <c r="C65" s="173">
        <v>119484</v>
      </c>
      <c r="D65" s="176">
        <v>44118</v>
      </c>
      <c r="E65" s="177">
        <v>85.36</v>
      </c>
      <c r="F65" s="177">
        <v>0.3881</v>
      </c>
      <c r="G65" s="177">
        <v>0.5181</v>
      </c>
      <c r="H65" s="177">
        <v>1.5586</v>
      </c>
      <c r="I65" s="177">
        <v>3.8948</v>
      </c>
      <c r="J65" s="177">
        <v>2.9178000000000002</v>
      </c>
      <c r="K65" s="177">
        <v>9.4498999999999995</v>
      </c>
      <c r="L65" s="177">
        <v>23.656400000000001</v>
      </c>
      <c r="M65" s="177">
        <v>1.8008</v>
      </c>
      <c r="N65" s="177">
        <v>8.7942999999999998</v>
      </c>
      <c r="O65" s="177">
        <v>3.9218999999999999</v>
      </c>
      <c r="P65" s="177">
        <v>10.4809</v>
      </c>
      <c r="Q65" s="177">
        <v>12.363300000000001</v>
      </c>
      <c r="R65" s="177">
        <v>5.1441999999999997</v>
      </c>
      <c r="S65" s="118" t="s">
        <v>1872</v>
      </c>
    </row>
    <row r="66" spans="1:19" x14ac:dyDescent="0.3">
      <c r="A66" s="173" t="s">
        <v>480</v>
      </c>
      <c r="B66" s="173" t="s">
        <v>540</v>
      </c>
      <c r="C66" s="173">
        <v>101070</v>
      </c>
      <c r="D66" s="176">
        <v>44118</v>
      </c>
      <c r="E66" s="177">
        <v>160.17789999999999</v>
      </c>
      <c r="F66" s="177">
        <v>-0.378</v>
      </c>
      <c r="G66" s="177">
        <v>-0.75409999999999999</v>
      </c>
      <c r="H66" s="177">
        <v>-0.48830000000000001</v>
      </c>
      <c r="I66" s="177">
        <v>0.67910000000000004</v>
      </c>
      <c r="J66" s="177">
        <v>1.4709000000000001</v>
      </c>
      <c r="K66" s="177">
        <v>15.3817</v>
      </c>
      <c r="L66" s="177">
        <v>36.130499999999998</v>
      </c>
      <c r="M66" s="177">
        <v>12.5465</v>
      </c>
      <c r="N66" s="177">
        <v>19.685400000000001</v>
      </c>
      <c r="O66" s="177">
        <v>8.1419999999999995</v>
      </c>
      <c r="P66" s="177">
        <v>9.9611000000000001</v>
      </c>
      <c r="Q66" s="177">
        <v>15.2155</v>
      </c>
      <c r="R66" s="177">
        <v>13.8596</v>
      </c>
      <c r="S66" s="118"/>
    </row>
    <row r="67" spans="1:19" x14ac:dyDescent="0.3">
      <c r="A67" s="173" t="s">
        <v>480</v>
      </c>
      <c r="B67" s="173" t="s">
        <v>541</v>
      </c>
      <c r="C67" s="173">
        <v>120819</v>
      </c>
      <c r="D67" s="176">
        <v>44118</v>
      </c>
      <c r="E67" s="177">
        <v>165.53739999999999</v>
      </c>
      <c r="F67" s="177">
        <v>-0.37759999999999999</v>
      </c>
      <c r="G67" s="177">
        <v>-0.75280000000000002</v>
      </c>
      <c r="H67" s="177">
        <v>-0.48680000000000001</v>
      </c>
      <c r="I67" s="177">
        <v>0.68230000000000002</v>
      </c>
      <c r="J67" s="177">
        <v>1.4786999999999999</v>
      </c>
      <c r="K67" s="177">
        <v>15.447900000000001</v>
      </c>
      <c r="L67" s="177">
        <v>36.819299999999998</v>
      </c>
      <c r="M67" s="177">
        <v>13.6046</v>
      </c>
      <c r="N67" s="177">
        <v>21.340499999999999</v>
      </c>
      <c r="O67" s="177">
        <v>9.1882999999999999</v>
      </c>
      <c r="P67" s="177">
        <v>10.596500000000001</v>
      </c>
      <c r="Q67" s="177">
        <v>13.119300000000001</v>
      </c>
      <c r="R67" s="177">
        <v>15.1937</v>
      </c>
      <c r="S67" s="118"/>
    </row>
    <row r="68" spans="1:19" x14ac:dyDescent="0.3">
      <c r="A68" s="173" t="s">
        <v>480</v>
      </c>
      <c r="B68" s="173" t="s">
        <v>542</v>
      </c>
      <c r="C68" s="173">
        <v>119604</v>
      </c>
      <c r="D68" s="176">
        <v>44118</v>
      </c>
      <c r="E68" s="177">
        <v>67.742465759864302</v>
      </c>
      <c r="F68" s="177">
        <v>0.1215</v>
      </c>
      <c r="G68" s="177">
        <v>-9.7500000000000003E-2</v>
      </c>
      <c r="H68" s="177">
        <v>0.99029999999999996</v>
      </c>
      <c r="I68" s="177">
        <v>2.7949999999999999</v>
      </c>
      <c r="J68" s="177">
        <v>1.0246999999999999</v>
      </c>
      <c r="K68" s="177">
        <v>5.9880000000000004</v>
      </c>
      <c r="L68" s="177">
        <v>16.818300000000001</v>
      </c>
      <c r="M68" s="177">
        <v>-3.2462</v>
      </c>
      <c r="N68" s="177">
        <v>3.0977000000000001</v>
      </c>
      <c r="O68" s="177">
        <v>6.1077000000000004</v>
      </c>
      <c r="P68" s="177">
        <v>9.2819000000000003</v>
      </c>
      <c r="Q68" s="177">
        <v>13.4101</v>
      </c>
      <c r="R68" s="177">
        <v>8.8325999999999993</v>
      </c>
      <c r="S68" s="118" t="s">
        <v>1872</v>
      </c>
    </row>
    <row r="69" spans="1:19" x14ac:dyDescent="0.3">
      <c r="A69" s="173" t="s">
        <v>480</v>
      </c>
      <c r="B69" s="173" t="s">
        <v>543</v>
      </c>
      <c r="C69" s="173">
        <v>101551</v>
      </c>
      <c r="D69" s="176">
        <v>44118</v>
      </c>
      <c r="E69" s="177">
        <v>305.796180647889</v>
      </c>
      <c r="F69" s="177">
        <v>0.1201</v>
      </c>
      <c r="G69" s="177">
        <v>-0.1056</v>
      </c>
      <c r="H69" s="177">
        <v>0.97850000000000004</v>
      </c>
      <c r="I69" s="177">
        <v>2.7711999999999999</v>
      </c>
      <c r="J69" s="177">
        <v>0.97419999999999995</v>
      </c>
      <c r="K69" s="177">
        <v>5.8226000000000004</v>
      </c>
      <c r="L69" s="177">
        <v>16.433199999999999</v>
      </c>
      <c r="M69" s="177">
        <v>-3.7124000000000001</v>
      </c>
      <c r="N69" s="177">
        <v>2.4296000000000002</v>
      </c>
      <c r="O69" s="177">
        <v>5.2831000000000001</v>
      </c>
      <c r="P69" s="177">
        <v>8.2539999999999996</v>
      </c>
      <c r="Q69" s="177">
        <v>14.7845</v>
      </c>
      <c r="R69" s="177">
        <v>8.1094000000000008</v>
      </c>
      <c r="S69" s="118" t="s">
        <v>1872</v>
      </c>
    </row>
    <row r="70" spans="1:19" x14ac:dyDescent="0.3">
      <c r="A70" s="173" t="s">
        <v>480</v>
      </c>
      <c r="B70" s="173" t="s">
        <v>544</v>
      </c>
      <c r="C70" s="173">
        <v>125711</v>
      </c>
      <c r="D70" s="176">
        <v>44118</v>
      </c>
      <c r="E70" s="177">
        <v>18.7211</v>
      </c>
      <c r="F70" s="177">
        <v>0.56730000000000003</v>
      </c>
      <c r="G70" s="177">
        <v>0.22</v>
      </c>
      <c r="H70" s="177">
        <v>1.1853</v>
      </c>
      <c r="I70" s="177">
        <v>3.5482</v>
      </c>
      <c r="J70" s="177">
        <v>2.4074</v>
      </c>
      <c r="K70" s="177">
        <v>7.4351000000000003</v>
      </c>
      <c r="L70" s="177">
        <v>20.4193</v>
      </c>
      <c r="M70" s="177">
        <v>0.27750000000000002</v>
      </c>
      <c r="N70" s="177">
        <v>6.1425000000000001</v>
      </c>
      <c r="O70" s="177">
        <v>5.0856000000000003</v>
      </c>
      <c r="P70" s="177">
        <v>7.0683999999999996</v>
      </c>
      <c r="Q70" s="177">
        <v>9.5803999999999991</v>
      </c>
      <c r="R70" s="177">
        <v>7.6576000000000004</v>
      </c>
      <c r="S70" s="118" t="s">
        <v>1875</v>
      </c>
    </row>
    <row r="71" spans="1:19" x14ac:dyDescent="0.3">
      <c r="A71" s="173" t="s">
        <v>480</v>
      </c>
      <c r="B71" s="173" t="s">
        <v>545</v>
      </c>
      <c r="C71" s="173">
        <v>125713</v>
      </c>
      <c r="D71" s="176">
        <v>44118</v>
      </c>
      <c r="E71" s="177">
        <v>17.6328</v>
      </c>
      <c r="F71" s="177">
        <v>0.5635</v>
      </c>
      <c r="G71" s="177">
        <v>0.19950000000000001</v>
      </c>
      <c r="H71" s="177">
        <v>1.1559999999999999</v>
      </c>
      <c r="I71" s="177">
        <v>3.4868000000000001</v>
      </c>
      <c r="J71" s="177">
        <v>2.2766000000000002</v>
      </c>
      <c r="K71" s="177">
        <v>7.0185000000000004</v>
      </c>
      <c r="L71" s="177">
        <v>19.490100000000002</v>
      </c>
      <c r="M71" s="177">
        <v>-0.86250000000000004</v>
      </c>
      <c r="N71" s="177">
        <v>4.5384000000000002</v>
      </c>
      <c r="O71" s="177">
        <v>3.7978999999999998</v>
      </c>
      <c r="P71" s="177">
        <v>6.0141</v>
      </c>
      <c r="Q71" s="177">
        <v>8.6296999999999997</v>
      </c>
      <c r="R71" s="177">
        <v>6.0286999999999997</v>
      </c>
      <c r="S71" s="118" t="s">
        <v>1875</v>
      </c>
    </row>
    <row r="72" spans="1:19" x14ac:dyDescent="0.3">
      <c r="A72" s="173" t="s">
        <v>480</v>
      </c>
      <c r="B72" s="173" t="s">
        <v>546</v>
      </c>
      <c r="C72" s="173">
        <v>100617</v>
      </c>
      <c r="D72" s="176">
        <v>44118</v>
      </c>
      <c r="E72" s="177">
        <v>94.2654</v>
      </c>
      <c r="F72" s="177">
        <v>0.17469999999999999</v>
      </c>
      <c r="G72" s="177">
        <v>0.26569999999999999</v>
      </c>
      <c r="H72" s="177">
        <v>1.0204</v>
      </c>
      <c r="I72" s="177">
        <v>2.8178999999999998</v>
      </c>
      <c r="J72" s="177">
        <v>0.99990000000000001</v>
      </c>
      <c r="K72" s="177">
        <v>6.2545999999999999</v>
      </c>
      <c r="L72" s="177">
        <v>18.4313</v>
      </c>
      <c r="M72" s="177">
        <v>-3.4220999999999999</v>
      </c>
      <c r="N72" s="177">
        <v>3.2263000000000002</v>
      </c>
      <c r="O72" s="177">
        <v>5.4002999999999997</v>
      </c>
      <c r="P72" s="177">
        <v>8.2401999999999997</v>
      </c>
      <c r="Q72" s="177">
        <v>11.658300000000001</v>
      </c>
      <c r="R72" s="177">
        <v>6.0986000000000002</v>
      </c>
      <c r="S72" s="118" t="s">
        <v>1872</v>
      </c>
    </row>
    <row r="73" spans="1:19" x14ac:dyDescent="0.3">
      <c r="A73" s="173" t="s">
        <v>480</v>
      </c>
      <c r="B73" s="173" t="s">
        <v>547</v>
      </c>
      <c r="C73" s="173">
        <v>119542</v>
      </c>
      <c r="D73" s="176">
        <v>44118</v>
      </c>
      <c r="E73" s="177">
        <v>100.5337</v>
      </c>
      <c r="F73" s="177">
        <v>0.17760000000000001</v>
      </c>
      <c r="G73" s="177">
        <v>0.28029999999999999</v>
      </c>
      <c r="H73" s="177">
        <v>1.0410999999999999</v>
      </c>
      <c r="I73" s="177">
        <v>2.8601999999999999</v>
      </c>
      <c r="J73" s="177">
        <v>1.0895999999999999</v>
      </c>
      <c r="K73" s="177">
        <v>6.5461</v>
      </c>
      <c r="L73" s="177">
        <v>19.0627</v>
      </c>
      <c r="M73" s="177">
        <v>-2.6566000000000001</v>
      </c>
      <c r="N73" s="177">
        <v>4.2634999999999996</v>
      </c>
      <c r="O73" s="177">
        <v>6.7538</v>
      </c>
      <c r="P73" s="177">
        <v>9.3324999999999996</v>
      </c>
      <c r="Q73" s="177">
        <v>9.3056999999999999</v>
      </c>
      <c r="R73" s="177">
        <v>7.1741999999999999</v>
      </c>
      <c r="S73" s="118" t="s">
        <v>1872</v>
      </c>
    </row>
    <row r="74" spans="1:19" x14ac:dyDescent="0.3">
      <c r="A74" s="173" t="s">
        <v>480</v>
      </c>
      <c r="B74" s="173" t="s">
        <v>548</v>
      </c>
      <c r="C74" s="173">
        <v>119053</v>
      </c>
      <c r="D74" s="176">
        <v>44118</v>
      </c>
      <c r="E74" s="177">
        <v>230.4734</v>
      </c>
      <c r="F74" s="177">
        <v>0.29599999999999999</v>
      </c>
      <c r="G74" s="177">
        <v>0.2036</v>
      </c>
      <c r="H74" s="177">
        <v>1.411</v>
      </c>
      <c r="I74" s="177">
        <v>3.9737</v>
      </c>
      <c r="J74" s="177">
        <v>2.8551000000000002</v>
      </c>
      <c r="K74" s="177">
        <v>7.9203000000000001</v>
      </c>
      <c r="L74" s="177">
        <v>23.483899999999998</v>
      </c>
      <c r="M74" s="177">
        <v>-2.4817</v>
      </c>
      <c r="N74" s="177">
        <v>3.9950999999999999</v>
      </c>
      <c r="O74" s="177">
        <v>3.2256</v>
      </c>
      <c r="P74" s="177">
        <v>5.9382999999999999</v>
      </c>
      <c r="Q74" s="177">
        <v>11.429500000000001</v>
      </c>
      <c r="R74" s="177">
        <v>6.0644</v>
      </c>
      <c r="S74" s="118"/>
    </row>
    <row r="75" spans="1:19" x14ac:dyDescent="0.3">
      <c r="A75" s="173" t="s">
        <v>480</v>
      </c>
      <c r="B75" s="173" t="s">
        <v>549</v>
      </c>
      <c r="C75" s="173">
        <v>100414</v>
      </c>
      <c r="D75" s="176">
        <v>44118</v>
      </c>
      <c r="E75" s="177">
        <v>292.74463139726703</v>
      </c>
      <c r="F75" s="177">
        <v>0.29320000000000002</v>
      </c>
      <c r="G75" s="177">
        <v>0.18940000000000001</v>
      </c>
      <c r="H75" s="177">
        <v>1.391</v>
      </c>
      <c r="I75" s="177">
        <v>3.9329999999999998</v>
      </c>
      <c r="J75" s="177">
        <v>2.7686999999999999</v>
      </c>
      <c r="K75" s="177">
        <v>7.6380999999999997</v>
      </c>
      <c r="L75" s="177">
        <v>22.839700000000001</v>
      </c>
      <c r="M75" s="177">
        <v>-3.2486000000000002</v>
      </c>
      <c r="N75" s="177">
        <v>2.9077000000000002</v>
      </c>
      <c r="O75" s="177">
        <v>1.9087000000000001</v>
      </c>
      <c r="P75" s="177">
        <v>4.8013000000000003</v>
      </c>
      <c r="Q75" s="177">
        <v>14.439500000000001</v>
      </c>
      <c r="R75" s="177">
        <v>4.8593000000000002</v>
      </c>
      <c r="S75" s="118"/>
    </row>
    <row r="76" spans="1:19" x14ac:dyDescent="0.3">
      <c r="A76" s="173" t="s">
        <v>480</v>
      </c>
      <c r="B76" s="173" t="s">
        <v>550</v>
      </c>
      <c r="C76" s="173">
        <v>120674</v>
      </c>
      <c r="D76" s="176">
        <v>44118</v>
      </c>
      <c r="E76" s="177">
        <v>172.648</v>
      </c>
      <c r="F76" s="177">
        <v>4.7899999999999998E-2</v>
      </c>
      <c r="G76" s="177">
        <v>-0.45450000000000002</v>
      </c>
      <c r="H76" s="177">
        <v>0.73699999999999999</v>
      </c>
      <c r="I76" s="177">
        <v>2.5232999999999999</v>
      </c>
      <c r="J76" s="177">
        <v>1.0115000000000001</v>
      </c>
      <c r="K76" s="177">
        <v>8.1135000000000002</v>
      </c>
      <c r="L76" s="177">
        <v>23.288599999999999</v>
      </c>
      <c r="M76" s="177">
        <v>-3.3149000000000002</v>
      </c>
      <c r="N76" s="177">
        <v>4.7632000000000003</v>
      </c>
      <c r="O76" s="177">
        <v>0.79090000000000005</v>
      </c>
      <c r="P76" s="177">
        <v>6.0571000000000002</v>
      </c>
      <c r="Q76" s="177">
        <v>9.0120000000000005</v>
      </c>
      <c r="R76" s="177">
        <v>2.5164</v>
      </c>
      <c r="S76" s="118" t="s">
        <v>1872</v>
      </c>
    </row>
    <row r="77" spans="1:19" x14ac:dyDescent="0.3">
      <c r="A77" s="173" t="s">
        <v>480</v>
      </c>
      <c r="B77" s="173" t="s">
        <v>551</v>
      </c>
      <c r="C77" s="173">
        <v>100684</v>
      </c>
      <c r="D77" s="176">
        <v>44118</v>
      </c>
      <c r="E77" s="177">
        <v>169.63649824530501</v>
      </c>
      <c r="F77" s="177">
        <v>4.58E-2</v>
      </c>
      <c r="G77" s="177">
        <v>-0.46350000000000002</v>
      </c>
      <c r="H77" s="177">
        <v>0.72370000000000001</v>
      </c>
      <c r="I77" s="177">
        <v>2.4969000000000001</v>
      </c>
      <c r="J77" s="177">
        <v>0.95599999999999996</v>
      </c>
      <c r="K77" s="177">
        <v>7.8316999999999997</v>
      </c>
      <c r="L77" s="177">
        <v>22.744399999999999</v>
      </c>
      <c r="M77" s="177">
        <v>-3.915</v>
      </c>
      <c r="N77" s="177">
        <v>3.9192</v>
      </c>
      <c r="O77" s="177">
        <v>4.3999999999999997E-2</v>
      </c>
      <c r="P77" s="177">
        <v>5.3436000000000003</v>
      </c>
      <c r="Q77" s="177">
        <v>11.597799999999999</v>
      </c>
      <c r="R77" s="177">
        <v>1.7937000000000001</v>
      </c>
      <c r="S77" s="118" t="s">
        <v>1872</v>
      </c>
    </row>
    <row r="78" spans="1:19" x14ac:dyDescent="0.3">
      <c r="A78" s="178" t="s">
        <v>27</v>
      </c>
      <c r="B78" s="173"/>
      <c r="C78" s="173"/>
      <c r="D78" s="173"/>
      <c r="E78" s="173"/>
      <c r="F78" s="179">
        <v>0.24134852941176466</v>
      </c>
      <c r="G78" s="179">
        <v>1.6444117647058817E-2</v>
      </c>
      <c r="H78" s="179">
        <v>0.92218529411764694</v>
      </c>
      <c r="I78" s="179">
        <v>3.0427132352941184</v>
      </c>
      <c r="J78" s="179">
        <v>2.0556220588235283</v>
      </c>
      <c r="K78" s="179">
        <v>8.6444808823529424</v>
      </c>
      <c r="L78" s="179">
        <v>22.198038235294124</v>
      </c>
      <c r="M78" s="179">
        <v>-0.46264705882352947</v>
      </c>
      <c r="N78" s="179">
        <v>6.2381867647058833</v>
      </c>
      <c r="O78" s="179">
        <v>3.4923249999999992</v>
      </c>
      <c r="P78" s="179">
        <v>7.2897272727272737</v>
      </c>
      <c r="Q78" s="179">
        <v>9.7632044117647041</v>
      </c>
      <c r="R78" s="179">
        <v>6.5796266666666678</v>
      </c>
      <c r="S78" s="118"/>
    </row>
    <row r="79" spans="1:19" x14ac:dyDescent="0.3">
      <c r="A79" s="178" t="s">
        <v>409</v>
      </c>
      <c r="B79" s="173"/>
      <c r="C79" s="173"/>
      <c r="D79" s="173"/>
      <c r="E79" s="173"/>
      <c r="F79" s="179">
        <v>0.2868</v>
      </c>
      <c r="G79" s="179">
        <v>0.12845000000000001</v>
      </c>
      <c r="H79" s="179">
        <v>1.1164499999999999</v>
      </c>
      <c r="I79" s="179">
        <v>3.5180500000000001</v>
      </c>
      <c r="J79" s="179">
        <v>2.2811500000000002</v>
      </c>
      <c r="K79" s="179">
        <v>8.2812999999999999</v>
      </c>
      <c r="L79" s="179">
        <v>22.410550000000001</v>
      </c>
      <c r="M79" s="179">
        <v>-0.52495000000000003</v>
      </c>
      <c r="N79" s="179">
        <v>5.8902999999999999</v>
      </c>
      <c r="O79" s="179">
        <v>3.4969000000000001</v>
      </c>
      <c r="P79" s="179">
        <v>7.0871499999999994</v>
      </c>
      <c r="Q79" s="179">
        <v>10.267099999999999</v>
      </c>
      <c r="R79" s="179">
        <v>6.0815000000000001</v>
      </c>
      <c r="S79" s="118"/>
    </row>
    <row r="80" spans="1:19" x14ac:dyDescent="0.3">
      <c r="A80" s="171"/>
      <c r="B80" s="167"/>
      <c r="C80" s="167"/>
      <c r="D80" s="167"/>
      <c r="E80" s="167"/>
      <c r="F80" s="172"/>
      <c r="G80" s="172"/>
      <c r="H80" s="172"/>
      <c r="I80" s="172"/>
      <c r="J80" s="172"/>
      <c r="K80" s="172"/>
      <c r="L80" s="172"/>
      <c r="M80" s="172"/>
      <c r="N80" s="172"/>
      <c r="O80" s="172"/>
      <c r="P80" s="172"/>
      <c r="Q80" s="172"/>
      <c r="R80" s="172"/>
      <c r="S80" s="118"/>
    </row>
    <row r="81" spans="1:19" x14ac:dyDescent="0.3">
      <c r="A81" s="175" t="s">
        <v>1863</v>
      </c>
      <c r="B81" s="175"/>
      <c r="C81" s="175"/>
      <c r="D81" s="175"/>
      <c r="E81" s="175"/>
      <c r="F81" s="175"/>
      <c r="G81" s="175"/>
      <c r="H81" s="175"/>
      <c r="I81" s="175"/>
      <c r="J81" s="175"/>
      <c r="K81" s="175"/>
      <c r="L81" s="175"/>
      <c r="M81" s="175"/>
      <c r="N81" s="175"/>
      <c r="O81" s="175"/>
      <c r="P81" s="175"/>
      <c r="Q81" s="175"/>
      <c r="R81" s="175"/>
      <c r="S81" s="120"/>
    </row>
    <row r="82" spans="1:19" x14ac:dyDescent="0.3">
      <c r="A82" s="173" t="s">
        <v>1864</v>
      </c>
      <c r="B82" s="173" t="s">
        <v>1836</v>
      </c>
      <c r="C82" s="173">
        <v>112088</v>
      </c>
      <c r="D82" s="176">
        <v>44118</v>
      </c>
      <c r="E82" s="177">
        <v>20.4787</v>
      </c>
      <c r="F82" s="177">
        <v>3.61E-2</v>
      </c>
      <c r="G82" s="177">
        <v>9.7299999999999998E-2</v>
      </c>
      <c r="H82" s="177">
        <v>0.1056</v>
      </c>
      <c r="I82" s="177">
        <v>7.3300000000000004E-2</v>
      </c>
      <c r="J82" s="177">
        <v>0.29289999999999999</v>
      </c>
      <c r="K82" s="177">
        <v>0.78049999999999997</v>
      </c>
      <c r="L82" s="177">
        <v>1.837</v>
      </c>
      <c r="M82" s="177">
        <v>3.1074999999999999</v>
      </c>
      <c r="N82" s="177">
        <v>4.2746000000000004</v>
      </c>
      <c r="O82" s="177">
        <v>5.5911999999999997</v>
      </c>
      <c r="P82" s="177">
        <v>5.7621000000000002</v>
      </c>
      <c r="Q82" s="177">
        <v>6.5892999999999997</v>
      </c>
      <c r="R82" s="177">
        <v>5.3815</v>
      </c>
      <c r="S82" s="118" t="s">
        <v>1876</v>
      </c>
    </row>
    <row r="83" spans="1:19" x14ac:dyDescent="0.3">
      <c r="A83" s="173" t="s">
        <v>1864</v>
      </c>
      <c r="B83" s="173" t="s">
        <v>1809</v>
      </c>
      <c r="C83" s="173">
        <v>119526</v>
      </c>
      <c r="D83" s="176">
        <v>44118</v>
      </c>
      <c r="E83" s="177">
        <v>21.3689</v>
      </c>
      <c r="F83" s="177">
        <v>3.7900000000000003E-2</v>
      </c>
      <c r="G83" s="177">
        <v>0.10589999999999999</v>
      </c>
      <c r="H83" s="177">
        <v>0.1176</v>
      </c>
      <c r="I83" s="177">
        <v>9.6500000000000002E-2</v>
      </c>
      <c r="J83" s="177">
        <v>0.34329999999999999</v>
      </c>
      <c r="K83" s="177">
        <v>0.93140000000000001</v>
      </c>
      <c r="L83" s="177">
        <v>2.1429</v>
      </c>
      <c r="M83" s="177">
        <v>3.5666000000000002</v>
      </c>
      <c r="N83" s="177">
        <v>4.8887999999999998</v>
      </c>
      <c r="O83" s="177">
        <v>6.2211999999999996</v>
      </c>
      <c r="P83" s="177">
        <v>6.4066000000000001</v>
      </c>
      <c r="Q83" s="177">
        <v>7.3882000000000003</v>
      </c>
      <c r="R83" s="177">
        <v>6.0058999999999996</v>
      </c>
      <c r="S83" s="118" t="s">
        <v>1876</v>
      </c>
    </row>
    <row r="84" spans="1:19" x14ac:dyDescent="0.3">
      <c r="A84" s="173" t="s">
        <v>1864</v>
      </c>
      <c r="B84" s="173" t="s">
        <v>1810</v>
      </c>
      <c r="C84" s="173">
        <v>130773</v>
      </c>
      <c r="D84" s="176">
        <v>44118</v>
      </c>
      <c r="E84" s="177">
        <v>15.1622</v>
      </c>
      <c r="F84" s="177">
        <v>4.9500000000000002E-2</v>
      </c>
      <c r="G84" s="177">
        <v>0.12479999999999999</v>
      </c>
      <c r="H84" s="177">
        <v>0.1532</v>
      </c>
      <c r="I84" s="177">
        <v>0.14599999999999999</v>
      </c>
      <c r="J84" s="177">
        <v>0.40129999999999999</v>
      </c>
      <c r="K84" s="177">
        <v>0.89700000000000002</v>
      </c>
      <c r="L84" s="177">
        <v>2.1223000000000001</v>
      </c>
      <c r="M84" s="177">
        <v>3.7136</v>
      </c>
      <c r="N84" s="177">
        <v>4.9367000000000001</v>
      </c>
      <c r="O84" s="177">
        <v>6.3377999999999997</v>
      </c>
      <c r="P84" s="177">
        <v>6.5793999999999997</v>
      </c>
      <c r="Q84" s="177">
        <v>6.9756</v>
      </c>
      <c r="R84" s="177">
        <v>6.0566000000000004</v>
      </c>
      <c r="S84" s="118" t="s">
        <v>1876</v>
      </c>
    </row>
    <row r="85" spans="1:19" x14ac:dyDescent="0.3">
      <c r="A85" s="173" t="s">
        <v>1864</v>
      </c>
      <c r="B85" s="173" t="s">
        <v>1837</v>
      </c>
      <c r="C85" s="173">
        <v>130771</v>
      </c>
      <c r="D85" s="176">
        <v>44118</v>
      </c>
      <c r="E85" s="177">
        <v>14.433999999999999</v>
      </c>
      <c r="F85" s="177">
        <v>4.7100000000000003E-2</v>
      </c>
      <c r="G85" s="177">
        <v>0.1137</v>
      </c>
      <c r="H85" s="177">
        <v>0.1381</v>
      </c>
      <c r="I85" s="177">
        <v>0.11650000000000001</v>
      </c>
      <c r="J85" s="177">
        <v>0.3392</v>
      </c>
      <c r="K85" s="177">
        <v>0.70469999999999999</v>
      </c>
      <c r="L85" s="177">
        <v>1.7410000000000001</v>
      </c>
      <c r="M85" s="177">
        <v>3.1448999999999998</v>
      </c>
      <c r="N85" s="177">
        <v>4.1745000000000001</v>
      </c>
      <c r="O85" s="177">
        <v>5.5370999999999997</v>
      </c>
      <c r="P85" s="177">
        <v>5.7477999999999998</v>
      </c>
      <c r="Q85" s="177">
        <v>6.1260000000000003</v>
      </c>
      <c r="R85" s="177">
        <v>5.2953999999999999</v>
      </c>
      <c r="S85" s="118" t="s">
        <v>1876</v>
      </c>
    </row>
    <row r="86" spans="1:19" x14ac:dyDescent="0.3">
      <c r="A86" s="173" t="s">
        <v>1864</v>
      </c>
      <c r="B86" s="173" t="s">
        <v>1811</v>
      </c>
      <c r="C86" s="173">
        <v>140386</v>
      </c>
      <c r="D86" s="176">
        <v>44118</v>
      </c>
      <c r="E86" s="177">
        <v>12.733000000000001</v>
      </c>
      <c r="F86" s="177">
        <v>2.3599999999999999E-2</v>
      </c>
      <c r="G86" s="177">
        <v>0.1101</v>
      </c>
      <c r="H86" s="177">
        <v>0.1179</v>
      </c>
      <c r="I86" s="177">
        <v>0.1101</v>
      </c>
      <c r="J86" s="177">
        <v>0.41010000000000002</v>
      </c>
      <c r="K86" s="177">
        <v>0.97540000000000004</v>
      </c>
      <c r="L86" s="177">
        <v>2.0680999999999998</v>
      </c>
      <c r="M86" s="177">
        <v>3.9344000000000001</v>
      </c>
      <c r="N86" s="177">
        <v>5.2488000000000001</v>
      </c>
      <c r="O86" s="177">
        <v>6.4138999999999999</v>
      </c>
      <c r="P86" s="177"/>
      <c r="Q86" s="177">
        <v>6.5696000000000003</v>
      </c>
      <c r="R86" s="177">
        <v>6.0975000000000001</v>
      </c>
      <c r="S86" s="118" t="s">
        <v>1876</v>
      </c>
    </row>
    <row r="87" spans="1:19" x14ac:dyDescent="0.3">
      <c r="A87" s="173" t="s">
        <v>1864</v>
      </c>
      <c r="B87" s="173" t="s">
        <v>1838</v>
      </c>
      <c r="C87" s="173">
        <v>140385</v>
      </c>
      <c r="D87" s="176">
        <v>44118</v>
      </c>
      <c r="E87" s="177">
        <v>12.454000000000001</v>
      </c>
      <c r="F87" s="177">
        <v>3.2099999999999997E-2</v>
      </c>
      <c r="G87" s="177">
        <v>0.1045</v>
      </c>
      <c r="H87" s="177">
        <v>0.1125</v>
      </c>
      <c r="I87" s="177">
        <v>9.64E-2</v>
      </c>
      <c r="J87" s="177">
        <v>0.36259999999999998</v>
      </c>
      <c r="K87" s="177">
        <v>0.82579999999999998</v>
      </c>
      <c r="L87" s="177">
        <v>1.7733000000000001</v>
      </c>
      <c r="M87" s="177">
        <v>3.4729000000000001</v>
      </c>
      <c r="N87" s="177">
        <v>4.6291000000000002</v>
      </c>
      <c r="O87" s="177">
        <v>5.7824999999999998</v>
      </c>
      <c r="P87" s="177"/>
      <c r="Q87" s="177">
        <v>5.9496000000000002</v>
      </c>
      <c r="R87" s="177">
        <v>5.5019</v>
      </c>
      <c r="S87" s="118" t="s">
        <v>1876</v>
      </c>
    </row>
    <row r="88" spans="1:19" x14ac:dyDescent="0.3">
      <c r="A88" s="173" t="s">
        <v>1864</v>
      </c>
      <c r="B88" s="173" t="s">
        <v>1812</v>
      </c>
      <c r="C88" s="173">
        <v>143614</v>
      </c>
      <c r="D88" s="176">
        <v>44118</v>
      </c>
      <c r="E88" s="177">
        <v>11.3125</v>
      </c>
      <c r="F88" s="177">
        <v>8.0000000000000002E-3</v>
      </c>
      <c r="G88" s="177">
        <v>7.8700000000000006E-2</v>
      </c>
      <c r="H88" s="177">
        <v>0.1009</v>
      </c>
      <c r="I88" s="177">
        <v>7.6999999999999999E-2</v>
      </c>
      <c r="J88" s="177">
        <v>0.27660000000000001</v>
      </c>
      <c r="K88" s="177">
        <v>0.97740000000000005</v>
      </c>
      <c r="L88" s="177">
        <v>1.9750000000000001</v>
      </c>
      <c r="M88" s="177">
        <v>3.0714000000000001</v>
      </c>
      <c r="N88" s="177">
        <v>4.0517000000000003</v>
      </c>
      <c r="O88" s="177"/>
      <c r="P88" s="177"/>
      <c r="Q88" s="177">
        <v>5.4448999999999996</v>
      </c>
      <c r="R88" s="177">
        <v>5.2571000000000003</v>
      </c>
      <c r="S88" s="118" t="s">
        <v>1876</v>
      </c>
    </row>
    <row r="89" spans="1:19" x14ac:dyDescent="0.3">
      <c r="A89" s="173" t="s">
        <v>1864</v>
      </c>
      <c r="B89" s="173" t="s">
        <v>1839</v>
      </c>
      <c r="C89" s="173">
        <v>143620</v>
      </c>
      <c r="D89" s="176">
        <v>44118</v>
      </c>
      <c r="E89" s="177">
        <v>11.133800000000001</v>
      </c>
      <c r="F89" s="177">
        <v>5.4000000000000003E-3</v>
      </c>
      <c r="G89" s="177">
        <v>6.83E-2</v>
      </c>
      <c r="H89" s="177">
        <v>8.6300000000000002E-2</v>
      </c>
      <c r="I89" s="177">
        <v>4.6699999999999998E-2</v>
      </c>
      <c r="J89" s="177">
        <v>0.21240000000000001</v>
      </c>
      <c r="K89" s="177">
        <v>0.78029999999999999</v>
      </c>
      <c r="L89" s="177">
        <v>1.5792999999999999</v>
      </c>
      <c r="M89" s="177">
        <v>2.4796999999999998</v>
      </c>
      <c r="N89" s="177">
        <v>3.26</v>
      </c>
      <c r="O89" s="177"/>
      <c r="P89" s="177"/>
      <c r="Q89" s="177">
        <v>4.7256</v>
      </c>
      <c r="R89" s="177">
        <v>4.5162000000000004</v>
      </c>
      <c r="S89" s="118" t="s">
        <v>1876</v>
      </c>
    </row>
    <row r="90" spans="1:19" x14ac:dyDescent="0.3">
      <c r="A90" s="173" t="s">
        <v>1864</v>
      </c>
      <c r="B90" s="173" t="s">
        <v>1813</v>
      </c>
      <c r="C90" s="173">
        <v>142283</v>
      </c>
      <c r="D90" s="176">
        <v>44118</v>
      </c>
      <c r="E90" s="177">
        <v>11.786</v>
      </c>
      <c r="F90" s="177">
        <v>4.24E-2</v>
      </c>
      <c r="G90" s="177">
        <v>0.11890000000000001</v>
      </c>
      <c r="H90" s="177">
        <v>0.1444</v>
      </c>
      <c r="I90" s="177">
        <v>0.1104</v>
      </c>
      <c r="J90" s="177">
        <v>0.38329999999999997</v>
      </c>
      <c r="K90" s="177">
        <v>0.96799999999999997</v>
      </c>
      <c r="L90" s="177">
        <v>2.1760000000000002</v>
      </c>
      <c r="M90" s="177">
        <v>3.5131000000000001</v>
      </c>
      <c r="N90" s="177">
        <v>4.867</v>
      </c>
      <c r="O90" s="177"/>
      <c r="P90" s="177"/>
      <c r="Q90" s="177">
        <v>6.2263999999999999</v>
      </c>
      <c r="R90" s="177">
        <v>6.1082999999999998</v>
      </c>
      <c r="S90" s="118" t="s">
        <v>1876</v>
      </c>
    </row>
    <row r="91" spans="1:19" x14ac:dyDescent="0.3">
      <c r="A91" s="173" t="s">
        <v>1864</v>
      </c>
      <c r="B91" s="173" t="s">
        <v>1840</v>
      </c>
      <c r="C91" s="173">
        <v>142282</v>
      </c>
      <c r="D91" s="176">
        <v>44118</v>
      </c>
      <c r="E91" s="177">
        <v>11.592000000000001</v>
      </c>
      <c r="F91" s="177">
        <v>3.4500000000000003E-2</v>
      </c>
      <c r="G91" s="177">
        <v>0.1123</v>
      </c>
      <c r="H91" s="177">
        <v>0.12959999999999999</v>
      </c>
      <c r="I91" s="177">
        <v>7.7700000000000005E-2</v>
      </c>
      <c r="J91" s="177">
        <v>0.33760000000000001</v>
      </c>
      <c r="K91" s="177">
        <v>0.80879999999999996</v>
      </c>
      <c r="L91" s="177">
        <v>1.8629</v>
      </c>
      <c r="M91" s="177">
        <v>3.0491999999999999</v>
      </c>
      <c r="N91" s="177">
        <v>4.2351999999999999</v>
      </c>
      <c r="O91" s="177"/>
      <c r="P91" s="177"/>
      <c r="Q91" s="177">
        <v>5.5803000000000003</v>
      </c>
      <c r="R91" s="177">
        <v>5.4710999999999999</v>
      </c>
      <c r="S91" s="118" t="s">
        <v>1876</v>
      </c>
    </row>
    <row r="92" spans="1:19" x14ac:dyDescent="0.3">
      <c r="A92" s="173" t="s">
        <v>1864</v>
      </c>
      <c r="B92" s="173" t="s">
        <v>1814</v>
      </c>
      <c r="C92" s="173">
        <v>130206</v>
      </c>
      <c r="D92" s="176">
        <v>44118</v>
      </c>
      <c r="E92" s="177">
        <v>15.4505</v>
      </c>
      <c r="F92" s="177">
        <v>3.04E-2</v>
      </c>
      <c r="G92" s="177">
        <v>9.9099999999999994E-2</v>
      </c>
      <c r="H92" s="177">
        <v>0.11990000000000001</v>
      </c>
      <c r="I92" s="177">
        <v>0.11600000000000001</v>
      </c>
      <c r="J92" s="177">
        <v>0.37490000000000001</v>
      </c>
      <c r="K92" s="177">
        <v>0.98299999999999998</v>
      </c>
      <c r="L92" s="177">
        <v>2.1993999999999998</v>
      </c>
      <c r="M92" s="177">
        <v>4.0430999999999999</v>
      </c>
      <c r="N92" s="177">
        <v>5.3771000000000004</v>
      </c>
      <c r="O92" s="177">
        <v>6.4904999999999999</v>
      </c>
      <c r="P92" s="177">
        <v>6.6736000000000004</v>
      </c>
      <c r="Q92" s="177">
        <v>7.1448999999999998</v>
      </c>
      <c r="R92" s="177">
        <v>6.3299000000000003</v>
      </c>
      <c r="S92" s="118" t="s">
        <v>1876</v>
      </c>
    </row>
    <row r="93" spans="1:19" x14ac:dyDescent="0.3">
      <c r="A93" s="173" t="s">
        <v>1864</v>
      </c>
      <c r="B93" s="173" t="s">
        <v>1841</v>
      </c>
      <c r="C93" s="173">
        <v>130205</v>
      </c>
      <c r="D93" s="176">
        <v>44118</v>
      </c>
      <c r="E93" s="177">
        <v>14.8828</v>
      </c>
      <c r="F93" s="177">
        <v>2.8199999999999999E-2</v>
      </c>
      <c r="G93" s="177">
        <v>8.9399999999999993E-2</v>
      </c>
      <c r="H93" s="177">
        <v>0.1056</v>
      </c>
      <c r="I93" s="177">
        <v>8.9399999999999993E-2</v>
      </c>
      <c r="J93" s="177">
        <v>0.31680000000000003</v>
      </c>
      <c r="K93" s="177">
        <v>0.80189999999999995</v>
      </c>
      <c r="L93" s="177">
        <v>1.8253999999999999</v>
      </c>
      <c r="M93" s="177">
        <v>3.4706000000000001</v>
      </c>
      <c r="N93" s="177">
        <v>4.6029</v>
      </c>
      <c r="O93" s="177">
        <v>5.76</v>
      </c>
      <c r="P93" s="177">
        <v>5.9710000000000001</v>
      </c>
      <c r="Q93" s="177">
        <v>6.5105000000000004</v>
      </c>
      <c r="R93" s="177">
        <v>5.5799000000000003</v>
      </c>
      <c r="S93" s="118" t="s">
        <v>1876</v>
      </c>
    </row>
    <row r="94" spans="1:19" x14ac:dyDescent="0.3">
      <c r="A94" s="173" t="s">
        <v>1864</v>
      </c>
      <c r="B94" s="173" t="s">
        <v>1815</v>
      </c>
      <c r="C94" s="173">
        <v>144658</v>
      </c>
      <c r="D94" s="176">
        <v>44118</v>
      </c>
      <c r="E94" s="177">
        <v>10.785399999999999</v>
      </c>
      <c r="F94" s="177">
        <v>9.2999999999999992E-3</v>
      </c>
      <c r="G94" s="177">
        <v>7.6999999999999999E-2</v>
      </c>
      <c r="H94" s="177">
        <v>0.1188</v>
      </c>
      <c r="I94" s="177">
        <v>4.5499999999999999E-2</v>
      </c>
      <c r="J94" s="177">
        <v>1.4800000000000001E-2</v>
      </c>
      <c r="K94" s="177">
        <v>-0.22109999999999999</v>
      </c>
      <c r="L94" s="177">
        <v>6.3100000000000003E-2</v>
      </c>
      <c r="M94" s="177">
        <v>0.62319999999999998</v>
      </c>
      <c r="N94" s="177">
        <v>0.89810000000000001</v>
      </c>
      <c r="O94" s="177"/>
      <c r="P94" s="177"/>
      <c r="Q94" s="177">
        <v>3.6107999999999998</v>
      </c>
      <c r="R94" s="177">
        <v>3.3837000000000002</v>
      </c>
      <c r="S94" s="118" t="s">
        <v>1877</v>
      </c>
    </row>
    <row r="95" spans="1:19" x14ac:dyDescent="0.3">
      <c r="A95" s="173" t="s">
        <v>1864</v>
      </c>
      <c r="B95" s="173" t="s">
        <v>1842</v>
      </c>
      <c r="C95" s="173">
        <v>144784</v>
      </c>
      <c r="D95" s="176">
        <v>44118</v>
      </c>
      <c r="E95" s="177">
        <v>10.6546</v>
      </c>
      <c r="F95" s="177">
        <v>7.4999999999999997E-3</v>
      </c>
      <c r="G95" s="177">
        <v>6.6699999999999995E-2</v>
      </c>
      <c r="H95" s="177">
        <v>0.1052</v>
      </c>
      <c r="I95" s="177">
        <v>1.4999999999999999E-2</v>
      </c>
      <c r="J95" s="177">
        <v>-2.2499999999999999E-2</v>
      </c>
      <c r="K95" s="177">
        <v>-0.36940000000000001</v>
      </c>
      <c r="L95" s="177">
        <v>-0.20699999999999999</v>
      </c>
      <c r="M95" s="177">
        <v>0.23330000000000001</v>
      </c>
      <c r="N95" s="177">
        <v>0.38540000000000002</v>
      </c>
      <c r="O95" s="177"/>
      <c r="P95" s="177"/>
      <c r="Q95" s="177">
        <v>3.0194000000000001</v>
      </c>
      <c r="R95" s="177">
        <v>2.8060999999999998</v>
      </c>
      <c r="S95" s="118" t="s">
        <v>1877</v>
      </c>
    </row>
    <row r="96" spans="1:19" x14ac:dyDescent="0.3">
      <c r="A96" s="173" t="s">
        <v>1864</v>
      </c>
      <c r="B96" s="173" t="s">
        <v>1843</v>
      </c>
      <c r="C96" s="173">
        <v>106793</v>
      </c>
      <c r="D96" s="176">
        <v>44118</v>
      </c>
      <c r="E96" s="177">
        <v>23.606000000000002</v>
      </c>
      <c r="F96" s="177">
        <v>5.0900000000000001E-2</v>
      </c>
      <c r="G96" s="177">
        <v>0.1145</v>
      </c>
      <c r="H96" s="177">
        <v>0.1188</v>
      </c>
      <c r="I96" s="177">
        <v>0.1145</v>
      </c>
      <c r="J96" s="177">
        <v>0.35709999999999997</v>
      </c>
      <c r="K96" s="177">
        <v>0.79849999999999999</v>
      </c>
      <c r="L96" s="177">
        <v>1.6405000000000001</v>
      </c>
      <c r="M96" s="177">
        <v>2.6659999999999999</v>
      </c>
      <c r="N96" s="177">
        <v>3.8174000000000001</v>
      </c>
      <c r="O96" s="177">
        <v>5.2122000000000002</v>
      </c>
      <c r="P96" s="177">
        <v>5.5777999999999999</v>
      </c>
      <c r="Q96" s="177">
        <v>6.8376000000000001</v>
      </c>
      <c r="R96" s="177">
        <v>5.0507</v>
      </c>
      <c r="S96" s="118" t="s">
        <v>1877</v>
      </c>
    </row>
    <row r="97" spans="1:19" x14ac:dyDescent="0.3">
      <c r="A97" s="173" t="s">
        <v>1864</v>
      </c>
      <c r="B97" s="173" t="s">
        <v>1816</v>
      </c>
      <c r="C97" s="173">
        <v>129052</v>
      </c>
      <c r="D97" s="176">
        <v>44118</v>
      </c>
      <c r="E97" s="177">
        <v>15.154</v>
      </c>
      <c r="F97" s="177">
        <v>5.28E-2</v>
      </c>
      <c r="G97" s="177">
        <v>0.1255</v>
      </c>
      <c r="H97" s="177">
        <v>0.13220000000000001</v>
      </c>
      <c r="I97" s="177">
        <v>0.13880000000000001</v>
      </c>
      <c r="J97" s="177">
        <v>0.4042</v>
      </c>
      <c r="K97" s="177">
        <v>0.93920000000000003</v>
      </c>
      <c r="L97" s="177">
        <v>1.9236</v>
      </c>
      <c r="M97" s="177">
        <v>3.0884</v>
      </c>
      <c r="N97" s="177">
        <v>4.3807999999999998</v>
      </c>
      <c r="O97" s="177">
        <v>5.7641</v>
      </c>
      <c r="P97" s="177">
        <v>6.1208</v>
      </c>
      <c r="Q97" s="177">
        <v>6.5568999999999997</v>
      </c>
      <c r="R97" s="177">
        <v>5.5972</v>
      </c>
      <c r="S97" s="118" t="s">
        <v>1877</v>
      </c>
    </row>
    <row r="98" spans="1:19" x14ac:dyDescent="0.3">
      <c r="A98" s="173" t="s">
        <v>1864</v>
      </c>
      <c r="B98" s="173" t="s">
        <v>1844</v>
      </c>
      <c r="C98" s="173">
        <v>104683</v>
      </c>
      <c r="D98" s="176">
        <v>44118</v>
      </c>
      <c r="E98" s="177">
        <v>26.3932</v>
      </c>
      <c r="F98" s="177">
        <v>3.4099999999999998E-2</v>
      </c>
      <c r="G98" s="177">
        <v>0.1278</v>
      </c>
      <c r="H98" s="177">
        <v>0.1643</v>
      </c>
      <c r="I98" s="177">
        <v>0.15290000000000001</v>
      </c>
      <c r="J98" s="177">
        <v>0.39829999999999999</v>
      </c>
      <c r="K98" s="177">
        <v>0.81940000000000002</v>
      </c>
      <c r="L98" s="177">
        <v>1.9222999999999999</v>
      </c>
      <c r="M98" s="177">
        <v>3.2694999999999999</v>
      </c>
      <c r="N98" s="177">
        <v>4.4084000000000003</v>
      </c>
      <c r="O98" s="177">
        <v>5.6245000000000003</v>
      </c>
      <c r="P98" s="177">
        <v>5.8689999999999998</v>
      </c>
      <c r="Q98" s="177">
        <v>7.2859999999999996</v>
      </c>
      <c r="R98" s="177">
        <v>5.3815999999999997</v>
      </c>
      <c r="S98" s="118" t="s">
        <v>1876</v>
      </c>
    </row>
    <row r="99" spans="1:19" x14ac:dyDescent="0.3">
      <c r="A99" s="173" t="s">
        <v>1864</v>
      </c>
      <c r="B99" s="173" t="s">
        <v>1817</v>
      </c>
      <c r="C99" s="173">
        <v>120364</v>
      </c>
      <c r="D99" s="176">
        <v>44118</v>
      </c>
      <c r="E99" s="177">
        <v>27.558900000000001</v>
      </c>
      <c r="F99" s="177">
        <v>3.56E-2</v>
      </c>
      <c r="G99" s="177">
        <v>0.13519999999999999</v>
      </c>
      <c r="H99" s="177">
        <v>0.1741</v>
      </c>
      <c r="I99" s="177">
        <v>0.17299999999999999</v>
      </c>
      <c r="J99" s="177">
        <v>0.44209999999999999</v>
      </c>
      <c r="K99" s="177">
        <v>0.95430000000000004</v>
      </c>
      <c r="L99" s="177">
        <v>2.1850999999999998</v>
      </c>
      <c r="M99" s="177">
        <v>3.6715</v>
      </c>
      <c r="N99" s="177">
        <v>4.9626999999999999</v>
      </c>
      <c r="O99" s="177">
        <v>6.2325999999999997</v>
      </c>
      <c r="P99" s="177">
        <v>6.5002000000000004</v>
      </c>
      <c r="Q99" s="177">
        <v>7.5164</v>
      </c>
      <c r="R99" s="177">
        <v>5.9741</v>
      </c>
      <c r="S99" s="118" t="s">
        <v>1876</v>
      </c>
    </row>
    <row r="100" spans="1:19" x14ac:dyDescent="0.3">
      <c r="A100" s="173" t="s">
        <v>1864</v>
      </c>
      <c r="B100" s="173" t="s">
        <v>1818</v>
      </c>
      <c r="C100" s="173">
        <v>118474</v>
      </c>
      <c r="D100" s="176">
        <v>44118</v>
      </c>
      <c r="E100" s="177">
        <v>26.273299999999999</v>
      </c>
      <c r="F100" s="177">
        <v>4.8000000000000001E-2</v>
      </c>
      <c r="G100" s="177">
        <v>0.1147</v>
      </c>
      <c r="H100" s="177">
        <v>0.14979999999999999</v>
      </c>
      <c r="I100" s="177">
        <v>0.16089999999999999</v>
      </c>
      <c r="J100" s="177">
        <v>0.4143</v>
      </c>
      <c r="K100" s="177">
        <v>0.96960000000000002</v>
      </c>
      <c r="L100" s="177">
        <v>2.1644000000000001</v>
      </c>
      <c r="M100" s="177">
        <v>3.4157999999999999</v>
      </c>
      <c r="N100" s="177">
        <v>4.7016</v>
      </c>
      <c r="O100" s="177">
        <v>6.3141999999999996</v>
      </c>
      <c r="P100" s="177">
        <v>6.4318999999999997</v>
      </c>
      <c r="Q100" s="177">
        <v>7.3680000000000003</v>
      </c>
      <c r="R100" s="177">
        <v>5.9977999999999998</v>
      </c>
      <c r="S100" s="118" t="s">
        <v>1876</v>
      </c>
    </row>
    <row r="101" spans="1:19" x14ac:dyDescent="0.3">
      <c r="A101" s="173" t="s">
        <v>1864</v>
      </c>
      <c r="B101" s="173" t="s">
        <v>1845</v>
      </c>
      <c r="C101" s="173">
        <v>108845</v>
      </c>
      <c r="D101" s="176">
        <v>44118</v>
      </c>
      <c r="E101" s="177">
        <v>25.091200000000001</v>
      </c>
      <c r="F101" s="177">
        <v>4.5900000000000003E-2</v>
      </c>
      <c r="G101" s="177">
        <v>0.1041</v>
      </c>
      <c r="H101" s="177">
        <v>0.1353</v>
      </c>
      <c r="I101" s="177">
        <v>0.13170000000000001</v>
      </c>
      <c r="J101" s="177">
        <v>0.35160000000000002</v>
      </c>
      <c r="K101" s="177">
        <v>0.77559999999999996</v>
      </c>
      <c r="L101" s="177">
        <v>1.7655000000000001</v>
      </c>
      <c r="M101" s="177">
        <v>2.8126000000000002</v>
      </c>
      <c r="N101" s="177">
        <v>3.9085000000000001</v>
      </c>
      <c r="O101" s="177">
        <v>5.5538999999999996</v>
      </c>
      <c r="P101" s="177">
        <v>5.7294</v>
      </c>
      <c r="Q101" s="177">
        <v>6.8807</v>
      </c>
      <c r="R101" s="177">
        <v>5.2439</v>
      </c>
      <c r="S101" s="118" t="s">
        <v>1876</v>
      </c>
    </row>
    <row r="102" spans="1:19" x14ac:dyDescent="0.3">
      <c r="A102" s="173" t="s">
        <v>1864</v>
      </c>
      <c r="B102" s="173" t="s">
        <v>1819</v>
      </c>
      <c r="C102" s="173">
        <v>133181</v>
      </c>
      <c r="D102" s="176">
        <v>44118</v>
      </c>
      <c r="E102" s="177">
        <v>14.6129</v>
      </c>
      <c r="F102" s="177">
        <v>1.8499999999999999E-2</v>
      </c>
      <c r="G102" s="177">
        <v>0.1439</v>
      </c>
      <c r="H102" s="177">
        <v>0.13569999999999999</v>
      </c>
      <c r="I102" s="177">
        <v>0.1295</v>
      </c>
      <c r="J102" s="177">
        <v>0.3599</v>
      </c>
      <c r="K102" s="177">
        <v>0.77580000000000005</v>
      </c>
      <c r="L102" s="177">
        <v>1.5864</v>
      </c>
      <c r="M102" s="177">
        <v>2.9556</v>
      </c>
      <c r="N102" s="177">
        <v>4.1219999999999999</v>
      </c>
      <c r="O102" s="177">
        <v>5.7770999999999999</v>
      </c>
      <c r="P102" s="177">
        <v>6.2933000000000003</v>
      </c>
      <c r="Q102" s="177">
        <v>6.7290000000000001</v>
      </c>
      <c r="R102" s="177">
        <v>5.4081000000000001</v>
      </c>
      <c r="S102" s="118" t="s">
        <v>1876</v>
      </c>
    </row>
    <row r="103" spans="1:19" x14ac:dyDescent="0.3">
      <c r="A103" s="173" t="s">
        <v>1864</v>
      </c>
      <c r="B103" s="173" t="s">
        <v>1846</v>
      </c>
      <c r="C103" s="173">
        <v>133184</v>
      </c>
      <c r="D103" s="176">
        <v>44118</v>
      </c>
      <c r="E103" s="177">
        <v>14.120200000000001</v>
      </c>
      <c r="F103" s="177">
        <v>1.7000000000000001E-2</v>
      </c>
      <c r="G103" s="177">
        <v>0.13469999999999999</v>
      </c>
      <c r="H103" s="177">
        <v>0.1227</v>
      </c>
      <c r="I103" s="177">
        <v>0.10349999999999999</v>
      </c>
      <c r="J103" s="177">
        <v>0.3019</v>
      </c>
      <c r="K103" s="177">
        <v>0.59850000000000003</v>
      </c>
      <c r="L103" s="177">
        <v>1.2287999999999999</v>
      </c>
      <c r="M103" s="177">
        <v>2.4339</v>
      </c>
      <c r="N103" s="177">
        <v>3.4628999999999999</v>
      </c>
      <c r="O103" s="177">
        <v>5.2117000000000004</v>
      </c>
      <c r="P103" s="177">
        <v>5.6832000000000003</v>
      </c>
      <c r="Q103" s="177">
        <v>6.1024000000000003</v>
      </c>
      <c r="R103" s="177">
        <v>4.8098000000000001</v>
      </c>
      <c r="S103" s="118" t="s">
        <v>1876</v>
      </c>
    </row>
    <row r="104" spans="1:19" x14ac:dyDescent="0.3">
      <c r="A104" s="173" t="s">
        <v>1864</v>
      </c>
      <c r="B104" s="173" t="s">
        <v>1847</v>
      </c>
      <c r="C104" s="173">
        <v>105603</v>
      </c>
      <c r="D104" s="176">
        <v>44118</v>
      </c>
      <c r="E104" s="177">
        <v>24.3872</v>
      </c>
      <c r="F104" s="177">
        <v>5.4600000000000003E-2</v>
      </c>
      <c r="G104" s="177">
        <v>0.12970000000000001</v>
      </c>
      <c r="H104" s="177">
        <v>0.14990000000000001</v>
      </c>
      <c r="I104" s="177">
        <v>0.124</v>
      </c>
      <c r="J104" s="177">
        <v>0.38490000000000002</v>
      </c>
      <c r="K104" s="177">
        <v>0.77110000000000001</v>
      </c>
      <c r="L104" s="177">
        <v>1.9625999999999999</v>
      </c>
      <c r="M104" s="177">
        <v>3.3128000000000002</v>
      </c>
      <c r="N104" s="177">
        <v>4.3681999999999999</v>
      </c>
      <c r="O104" s="177">
        <v>5.5518999999999998</v>
      </c>
      <c r="P104" s="177">
        <v>5.7458999999999998</v>
      </c>
      <c r="Q104" s="177">
        <v>6.8429000000000002</v>
      </c>
      <c r="R104" s="177">
        <v>5.2724000000000002</v>
      </c>
      <c r="S104" s="118" t="s">
        <v>1876</v>
      </c>
    </row>
    <row r="105" spans="1:19" x14ac:dyDescent="0.3">
      <c r="A105" s="173" t="s">
        <v>1864</v>
      </c>
      <c r="B105" s="173" t="s">
        <v>1820</v>
      </c>
      <c r="C105" s="173">
        <v>120401</v>
      </c>
      <c r="D105" s="176">
        <v>44118</v>
      </c>
      <c r="E105" s="177">
        <v>25.555599999999998</v>
      </c>
      <c r="F105" s="177">
        <v>5.6399999999999999E-2</v>
      </c>
      <c r="G105" s="177">
        <v>0.1391</v>
      </c>
      <c r="H105" s="177">
        <v>0.16339999999999999</v>
      </c>
      <c r="I105" s="177">
        <v>0.15049999999999999</v>
      </c>
      <c r="J105" s="177">
        <v>0.44330000000000003</v>
      </c>
      <c r="K105" s="177">
        <v>0.9516</v>
      </c>
      <c r="L105" s="177">
        <v>2.3271999999999999</v>
      </c>
      <c r="M105" s="177">
        <v>3.8580000000000001</v>
      </c>
      <c r="N105" s="177">
        <v>5.0796999999999999</v>
      </c>
      <c r="O105" s="177">
        <v>6.2134999999999998</v>
      </c>
      <c r="P105" s="177">
        <v>6.3803999999999998</v>
      </c>
      <c r="Q105" s="177">
        <v>7.2248999999999999</v>
      </c>
      <c r="R105" s="177">
        <v>5.9466000000000001</v>
      </c>
      <c r="S105" s="118" t="s">
        <v>1876</v>
      </c>
    </row>
    <row r="106" spans="1:19" x14ac:dyDescent="0.3">
      <c r="A106" s="173" t="s">
        <v>1864</v>
      </c>
      <c r="B106" s="173" t="s">
        <v>1821</v>
      </c>
      <c r="C106" s="173">
        <v>147617</v>
      </c>
      <c r="D106" s="176">
        <v>44118</v>
      </c>
      <c r="E106" s="177">
        <v>10.496700000000001</v>
      </c>
      <c r="F106" s="177">
        <v>3.6200000000000003E-2</v>
      </c>
      <c r="G106" s="177">
        <v>0.1164</v>
      </c>
      <c r="H106" s="177">
        <v>6.6699999999999995E-2</v>
      </c>
      <c r="I106" s="177">
        <v>0.1192</v>
      </c>
      <c r="J106" s="177">
        <v>0.33550000000000002</v>
      </c>
      <c r="K106" s="177">
        <v>0.91910000000000003</v>
      </c>
      <c r="L106" s="177">
        <v>1.9453</v>
      </c>
      <c r="M106" s="177">
        <v>2.8835999999999999</v>
      </c>
      <c r="N106" s="177">
        <v>4.0739999999999998</v>
      </c>
      <c r="O106" s="177"/>
      <c r="P106" s="177"/>
      <c r="Q106" s="177">
        <v>4.5111999999999997</v>
      </c>
      <c r="R106" s="177"/>
      <c r="S106" s="118" t="s">
        <v>1876</v>
      </c>
    </row>
    <row r="107" spans="1:19" x14ac:dyDescent="0.3">
      <c r="A107" s="173" t="s">
        <v>1864</v>
      </c>
      <c r="B107" s="173" t="s">
        <v>1848</v>
      </c>
      <c r="C107" s="173">
        <v>147618</v>
      </c>
      <c r="D107" s="176">
        <v>44118</v>
      </c>
      <c r="E107" s="177">
        <v>10.410600000000001</v>
      </c>
      <c r="F107" s="177">
        <v>3.4599999999999999E-2</v>
      </c>
      <c r="G107" s="177">
        <v>0.1067</v>
      </c>
      <c r="H107" s="177">
        <v>5.2900000000000003E-2</v>
      </c>
      <c r="I107" s="177">
        <v>9.0399999999999994E-2</v>
      </c>
      <c r="J107" s="177">
        <v>0.27350000000000002</v>
      </c>
      <c r="K107" s="177">
        <v>0.72860000000000003</v>
      </c>
      <c r="L107" s="177">
        <v>1.5609</v>
      </c>
      <c r="M107" s="177">
        <v>2.3083999999999998</v>
      </c>
      <c r="N107" s="177">
        <v>3.2972000000000001</v>
      </c>
      <c r="O107" s="177"/>
      <c r="P107" s="177"/>
      <c r="Q107" s="177">
        <v>3.7305999999999999</v>
      </c>
      <c r="R107" s="177"/>
      <c r="S107" s="118" t="s">
        <v>1876</v>
      </c>
    </row>
    <row r="108" spans="1:19" x14ac:dyDescent="0.3">
      <c r="A108" s="173" t="s">
        <v>1864</v>
      </c>
      <c r="B108" s="173" t="s">
        <v>1849</v>
      </c>
      <c r="C108" s="173">
        <v>103780</v>
      </c>
      <c r="D108" s="176">
        <v>44118</v>
      </c>
      <c r="E108" s="177">
        <v>25.7852</v>
      </c>
      <c r="F108" s="177">
        <v>1.44E-2</v>
      </c>
      <c r="G108" s="177">
        <v>9.5899999999999999E-2</v>
      </c>
      <c r="H108" s="177">
        <v>0.13550000000000001</v>
      </c>
      <c r="I108" s="177">
        <v>0.14369999999999999</v>
      </c>
      <c r="J108" s="177">
        <v>0.2757</v>
      </c>
      <c r="K108" s="177">
        <v>0.61099999999999999</v>
      </c>
      <c r="L108" s="177">
        <v>1.0185999999999999</v>
      </c>
      <c r="M108" s="177">
        <v>1.8707</v>
      </c>
      <c r="N108" s="177">
        <v>2.8170999999999999</v>
      </c>
      <c r="O108" s="177">
        <v>4.6135999999999999</v>
      </c>
      <c r="P108" s="177">
        <v>5.1978</v>
      </c>
      <c r="Q108" s="177">
        <v>6.8719999999999999</v>
      </c>
      <c r="R108" s="177">
        <v>4.2314999999999996</v>
      </c>
      <c r="S108" s="118" t="s">
        <v>1876</v>
      </c>
    </row>
    <row r="109" spans="1:19" x14ac:dyDescent="0.3">
      <c r="A109" s="173" t="s">
        <v>1864</v>
      </c>
      <c r="B109" s="173" t="s">
        <v>1822</v>
      </c>
      <c r="C109" s="173">
        <v>120482</v>
      </c>
      <c r="D109" s="176">
        <v>44118</v>
      </c>
      <c r="E109" s="177">
        <v>26.7254</v>
      </c>
      <c r="F109" s="177">
        <v>1.5299999999999999E-2</v>
      </c>
      <c r="G109" s="177">
        <v>0.1011</v>
      </c>
      <c r="H109" s="177">
        <v>0.1431</v>
      </c>
      <c r="I109" s="177">
        <v>0.1593</v>
      </c>
      <c r="J109" s="177">
        <v>0.3085</v>
      </c>
      <c r="K109" s="177">
        <v>0.71260000000000001</v>
      </c>
      <c r="L109" s="177">
        <v>1.2225999999999999</v>
      </c>
      <c r="M109" s="177">
        <v>2.1768999999999998</v>
      </c>
      <c r="N109" s="177">
        <v>3.2299000000000002</v>
      </c>
      <c r="O109" s="177">
        <v>5.0260999999999996</v>
      </c>
      <c r="P109" s="177">
        <v>5.6509999999999998</v>
      </c>
      <c r="Q109" s="177">
        <v>6.8381999999999996</v>
      </c>
      <c r="R109" s="177">
        <v>4.649</v>
      </c>
      <c r="S109" s="118" t="s">
        <v>1876</v>
      </c>
    </row>
    <row r="110" spans="1:19" x14ac:dyDescent="0.3">
      <c r="A110" s="173" t="s">
        <v>1864</v>
      </c>
      <c r="B110" s="173" t="s">
        <v>1850</v>
      </c>
      <c r="C110" s="173">
        <v>105968</v>
      </c>
      <c r="D110" s="176">
        <v>44118</v>
      </c>
      <c r="E110" s="177">
        <v>28.5627</v>
      </c>
      <c r="F110" s="177">
        <v>2.3099999999999999E-2</v>
      </c>
      <c r="G110" s="177">
        <v>8.7999999999999995E-2</v>
      </c>
      <c r="H110" s="177">
        <v>0.10059999999999999</v>
      </c>
      <c r="I110" s="177">
        <v>9.2899999999999996E-2</v>
      </c>
      <c r="J110" s="177">
        <v>0.32490000000000002</v>
      </c>
      <c r="K110" s="177">
        <v>0.84450000000000003</v>
      </c>
      <c r="L110" s="177">
        <v>1.9390000000000001</v>
      </c>
      <c r="M110" s="177">
        <v>3.2658</v>
      </c>
      <c r="N110" s="177">
        <v>4.4313000000000002</v>
      </c>
      <c r="O110" s="177">
        <v>5.7220000000000004</v>
      </c>
      <c r="P110" s="177">
        <v>5.9340000000000002</v>
      </c>
      <c r="Q110" s="177">
        <v>7.2214</v>
      </c>
      <c r="R110" s="177">
        <v>5.4225000000000003</v>
      </c>
      <c r="S110" s="118" t="s">
        <v>1876</v>
      </c>
    </row>
    <row r="111" spans="1:19" x14ac:dyDescent="0.3">
      <c r="A111" s="173" t="s">
        <v>1864</v>
      </c>
      <c r="B111" s="173" t="s">
        <v>1823</v>
      </c>
      <c r="C111" s="173">
        <v>119771</v>
      </c>
      <c r="D111" s="176">
        <v>44118</v>
      </c>
      <c r="E111" s="177">
        <v>29.6905</v>
      </c>
      <c r="F111" s="177">
        <v>2.46E-2</v>
      </c>
      <c r="G111" s="177">
        <v>9.5699999999999993E-2</v>
      </c>
      <c r="H111" s="177">
        <v>0.1116</v>
      </c>
      <c r="I111" s="177">
        <v>0.1143</v>
      </c>
      <c r="J111" s="177">
        <v>0.37119999999999997</v>
      </c>
      <c r="K111" s="177">
        <v>0.98640000000000005</v>
      </c>
      <c r="L111" s="177">
        <v>2.2216999999999998</v>
      </c>
      <c r="M111" s="177">
        <v>3.6897000000000002</v>
      </c>
      <c r="N111" s="177">
        <v>5.0027999999999997</v>
      </c>
      <c r="O111" s="177">
        <v>6.2515000000000001</v>
      </c>
      <c r="P111" s="177">
        <v>6.4584000000000001</v>
      </c>
      <c r="Q111" s="177">
        <v>7.4733999999999998</v>
      </c>
      <c r="R111" s="177">
        <v>5.9665999999999997</v>
      </c>
      <c r="S111" s="118" t="s">
        <v>1876</v>
      </c>
    </row>
    <row r="112" spans="1:19" x14ac:dyDescent="0.3">
      <c r="A112" s="173" t="s">
        <v>1864</v>
      </c>
      <c r="B112" s="173" t="s">
        <v>1824</v>
      </c>
      <c r="C112" s="173">
        <v>130450</v>
      </c>
      <c r="D112" s="176">
        <v>44118</v>
      </c>
      <c r="E112" s="177">
        <v>15.281000000000001</v>
      </c>
      <c r="F112" s="177">
        <v>2.6200000000000001E-2</v>
      </c>
      <c r="G112" s="177">
        <v>9.8299999999999998E-2</v>
      </c>
      <c r="H112" s="177">
        <v>0.1179</v>
      </c>
      <c r="I112" s="177">
        <v>9.1700000000000004E-2</v>
      </c>
      <c r="J112" s="177">
        <v>0.38100000000000001</v>
      </c>
      <c r="K112" s="177">
        <v>1.1316999999999999</v>
      </c>
      <c r="L112" s="177">
        <v>2.4470000000000001</v>
      </c>
      <c r="M112" s="177">
        <v>4.1153000000000004</v>
      </c>
      <c r="N112" s="177">
        <v>5.4443999999999999</v>
      </c>
      <c r="O112" s="177">
        <v>6.3547000000000002</v>
      </c>
      <c r="P112" s="177">
        <v>6.52</v>
      </c>
      <c r="Q112" s="177">
        <v>6.9668999999999999</v>
      </c>
      <c r="R112" s="177">
        <v>6.1109</v>
      </c>
      <c r="S112" s="118" t="s">
        <v>1876</v>
      </c>
    </row>
    <row r="113" spans="1:19" x14ac:dyDescent="0.3">
      <c r="A113" s="173" t="s">
        <v>1864</v>
      </c>
      <c r="B113" s="173" t="s">
        <v>1851</v>
      </c>
      <c r="C113" s="173">
        <v>130446</v>
      </c>
      <c r="D113" s="176">
        <v>44118</v>
      </c>
      <c r="E113" s="177">
        <v>14.731999999999999</v>
      </c>
      <c r="F113" s="177">
        <v>2.7199999999999998E-2</v>
      </c>
      <c r="G113" s="177">
        <v>9.5100000000000004E-2</v>
      </c>
      <c r="H113" s="177">
        <v>0.1087</v>
      </c>
      <c r="I113" s="177">
        <v>7.4700000000000003E-2</v>
      </c>
      <c r="J113" s="177">
        <v>0.34060000000000001</v>
      </c>
      <c r="K113" s="177">
        <v>1.0009999999999999</v>
      </c>
      <c r="L113" s="177">
        <v>2.1920000000000002</v>
      </c>
      <c r="M113" s="177">
        <v>3.7319</v>
      </c>
      <c r="N113" s="177">
        <v>4.9212999999999996</v>
      </c>
      <c r="O113" s="177">
        <v>5.7709000000000001</v>
      </c>
      <c r="P113" s="177">
        <v>5.9119000000000002</v>
      </c>
      <c r="Q113" s="177">
        <v>6.3471000000000002</v>
      </c>
      <c r="R113" s="177">
        <v>5.5643000000000002</v>
      </c>
      <c r="S113" s="118" t="s">
        <v>1876</v>
      </c>
    </row>
    <row r="114" spans="1:19" x14ac:dyDescent="0.3">
      <c r="A114" s="173" t="s">
        <v>1864</v>
      </c>
      <c r="B114" s="173" t="s">
        <v>1825</v>
      </c>
      <c r="C114" s="173">
        <v>145895</v>
      </c>
      <c r="D114" s="176">
        <v>44118</v>
      </c>
      <c r="E114" s="177">
        <v>10.954000000000001</v>
      </c>
      <c r="F114" s="177">
        <v>5.6599999999999998E-2</v>
      </c>
      <c r="G114" s="177">
        <v>0.106</v>
      </c>
      <c r="H114" s="177">
        <v>0.1426</v>
      </c>
      <c r="I114" s="177">
        <v>0.1142</v>
      </c>
      <c r="J114" s="177">
        <v>0.32969999999999999</v>
      </c>
      <c r="K114" s="177">
        <v>0.75609999999999999</v>
      </c>
      <c r="L114" s="177">
        <v>1.6867000000000001</v>
      </c>
      <c r="M114" s="177">
        <v>3.2004000000000001</v>
      </c>
      <c r="N114" s="177">
        <v>4.3625999999999996</v>
      </c>
      <c r="O114" s="177"/>
      <c r="P114" s="177"/>
      <c r="Q114" s="177">
        <v>5.4386999999999999</v>
      </c>
      <c r="R114" s="177"/>
      <c r="S114" s="118" t="s">
        <v>1876</v>
      </c>
    </row>
    <row r="115" spans="1:19" x14ac:dyDescent="0.3">
      <c r="A115" s="173" t="s">
        <v>1864</v>
      </c>
      <c r="B115" s="173" t="s">
        <v>1852</v>
      </c>
      <c r="C115" s="173">
        <v>145890</v>
      </c>
      <c r="D115" s="176">
        <v>44118</v>
      </c>
      <c r="E115" s="177">
        <v>10.835100000000001</v>
      </c>
      <c r="F115" s="177">
        <v>5.45E-2</v>
      </c>
      <c r="G115" s="177">
        <v>9.7900000000000001E-2</v>
      </c>
      <c r="H115" s="177">
        <v>0.13120000000000001</v>
      </c>
      <c r="I115" s="177">
        <v>9.2399999999999996E-2</v>
      </c>
      <c r="J115" s="177">
        <v>0.28320000000000001</v>
      </c>
      <c r="K115" s="177">
        <v>0.61470000000000002</v>
      </c>
      <c r="L115" s="177">
        <v>1.3811</v>
      </c>
      <c r="M115" s="177">
        <v>2.7256999999999998</v>
      </c>
      <c r="N115" s="177">
        <v>3.7139000000000002</v>
      </c>
      <c r="O115" s="177"/>
      <c r="P115" s="177"/>
      <c r="Q115" s="177">
        <v>4.7720000000000002</v>
      </c>
      <c r="R115" s="177"/>
      <c r="S115" s="118" t="s">
        <v>1876</v>
      </c>
    </row>
    <row r="116" spans="1:19" x14ac:dyDescent="0.3">
      <c r="A116" s="173" t="s">
        <v>1864</v>
      </c>
      <c r="B116" s="173" t="s">
        <v>1826</v>
      </c>
      <c r="C116" s="173">
        <v>148468</v>
      </c>
      <c r="D116" s="176">
        <v>44118</v>
      </c>
      <c r="E116" s="177">
        <v>10.049099999999999</v>
      </c>
      <c r="F116" s="177">
        <v>2.0899999999999998E-2</v>
      </c>
      <c r="G116" s="177">
        <v>6.7699999999999996E-2</v>
      </c>
      <c r="H116" s="177">
        <v>9.6600000000000005E-2</v>
      </c>
      <c r="I116" s="177">
        <v>9.06E-2</v>
      </c>
      <c r="J116" s="177">
        <v>0.28239999999999998</v>
      </c>
      <c r="K116" s="177"/>
      <c r="L116" s="177"/>
      <c r="M116" s="177"/>
      <c r="N116" s="177"/>
      <c r="O116" s="177"/>
      <c r="P116" s="177"/>
      <c r="Q116" s="177">
        <v>0.49099999999999999</v>
      </c>
      <c r="R116" s="177"/>
      <c r="S116" s="118" t="s">
        <v>1876</v>
      </c>
    </row>
    <row r="117" spans="1:19" x14ac:dyDescent="0.3">
      <c r="A117" s="173" t="s">
        <v>1864</v>
      </c>
      <c r="B117" s="173" t="s">
        <v>1853</v>
      </c>
      <c r="C117" s="173">
        <v>148467</v>
      </c>
      <c r="D117" s="176">
        <v>44118</v>
      </c>
      <c r="E117" s="177">
        <v>10.036899999999999</v>
      </c>
      <c r="F117" s="177">
        <v>1.7899999999999999E-2</v>
      </c>
      <c r="G117" s="177">
        <v>5.5800000000000002E-2</v>
      </c>
      <c r="H117" s="177">
        <v>7.9799999999999996E-2</v>
      </c>
      <c r="I117" s="177">
        <v>5.6800000000000003E-2</v>
      </c>
      <c r="J117" s="177">
        <v>0.2127</v>
      </c>
      <c r="K117" s="177"/>
      <c r="L117" s="177"/>
      <c r="M117" s="177"/>
      <c r="N117" s="177"/>
      <c r="O117" s="177"/>
      <c r="P117" s="177"/>
      <c r="Q117" s="177">
        <v>0.36899999999999999</v>
      </c>
      <c r="R117" s="177"/>
      <c r="S117" s="118" t="s">
        <v>1876</v>
      </c>
    </row>
    <row r="118" spans="1:19" x14ac:dyDescent="0.3">
      <c r="A118" s="173" t="s">
        <v>1864</v>
      </c>
      <c r="B118" s="173" t="s">
        <v>1827</v>
      </c>
      <c r="C118" s="173">
        <v>148401</v>
      </c>
      <c r="D118" s="176">
        <v>44118</v>
      </c>
      <c r="E118" s="177">
        <v>10.118</v>
      </c>
      <c r="F118" s="177">
        <v>2.9700000000000001E-2</v>
      </c>
      <c r="G118" s="177">
        <v>0.12859999999999999</v>
      </c>
      <c r="H118" s="177">
        <v>0.12859999999999999</v>
      </c>
      <c r="I118" s="177">
        <v>0.16830000000000001</v>
      </c>
      <c r="J118" s="177">
        <v>0.44669999999999999</v>
      </c>
      <c r="K118" s="177">
        <v>1.0184</v>
      </c>
      <c r="L118" s="177"/>
      <c r="M118" s="177"/>
      <c r="N118" s="177"/>
      <c r="O118" s="177"/>
      <c r="P118" s="177"/>
      <c r="Q118" s="177">
        <v>1.18</v>
      </c>
      <c r="R118" s="177"/>
      <c r="S118" s="118" t="s">
        <v>1876</v>
      </c>
    </row>
    <row r="119" spans="1:19" x14ac:dyDescent="0.3">
      <c r="A119" s="173" t="s">
        <v>1864</v>
      </c>
      <c r="B119" s="173" t="s">
        <v>1854</v>
      </c>
      <c r="C119" s="173">
        <v>148400</v>
      </c>
      <c r="D119" s="176">
        <v>44118</v>
      </c>
      <c r="E119" s="177">
        <v>10.095000000000001</v>
      </c>
      <c r="F119" s="177">
        <v>2.9700000000000001E-2</v>
      </c>
      <c r="G119" s="177">
        <v>0.11899999999999999</v>
      </c>
      <c r="H119" s="177">
        <v>0.1091</v>
      </c>
      <c r="I119" s="177">
        <v>0.1389</v>
      </c>
      <c r="J119" s="177">
        <v>0.38779999999999998</v>
      </c>
      <c r="K119" s="177">
        <v>0.83909999999999996</v>
      </c>
      <c r="L119" s="177"/>
      <c r="M119" s="177"/>
      <c r="N119" s="177"/>
      <c r="O119" s="177"/>
      <c r="P119" s="177"/>
      <c r="Q119" s="177">
        <v>0.95</v>
      </c>
      <c r="R119" s="177"/>
      <c r="S119" s="118" t="s">
        <v>1876</v>
      </c>
    </row>
    <row r="120" spans="1:19" x14ac:dyDescent="0.3">
      <c r="A120" s="173" t="s">
        <v>1864</v>
      </c>
      <c r="B120" s="173" t="s">
        <v>1855</v>
      </c>
      <c r="C120" s="173">
        <v>113345</v>
      </c>
      <c r="D120" s="176">
        <v>44118</v>
      </c>
      <c r="E120" s="177">
        <v>20.5063</v>
      </c>
      <c r="F120" s="177">
        <v>2.63E-2</v>
      </c>
      <c r="G120" s="177">
        <v>0.10199999999999999</v>
      </c>
      <c r="H120" s="177">
        <v>0.127</v>
      </c>
      <c r="I120" s="177">
        <v>0.1182</v>
      </c>
      <c r="J120" s="177">
        <v>0.35730000000000001</v>
      </c>
      <c r="K120" s="177">
        <v>0.79330000000000001</v>
      </c>
      <c r="L120" s="177">
        <v>2.06</v>
      </c>
      <c r="M120" s="177">
        <v>3.2948</v>
      </c>
      <c r="N120" s="177">
        <v>4.3684000000000003</v>
      </c>
      <c r="O120" s="177">
        <v>5.8727999999999998</v>
      </c>
      <c r="P120" s="177">
        <v>5.9580000000000002</v>
      </c>
      <c r="Q120" s="177">
        <v>7.4393000000000002</v>
      </c>
      <c r="R120" s="177">
        <v>5.4984000000000002</v>
      </c>
      <c r="S120" s="118" t="s">
        <v>1876</v>
      </c>
    </row>
    <row r="121" spans="1:19" x14ac:dyDescent="0.3">
      <c r="A121" s="173" t="s">
        <v>1864</v>
      </c>
      <c r="B121" s="173" t="s">
        <v>1828</v>
      </c>
      <c r="C121" s="173">
        <v>118585</v>
      </c>
      <c r="D121" s="176">
        <v>44118</v>
      </c>
      <c r="E121" s="177">
        <v>21.423400000000001</v>
      </c>
      <c r="F121" s="177">
        <v>2.8000000000000001E-2</v>
      </c>
      <c r="G121" s="177">
        <v>0.11169999999999999</v>
      </c>
      <c r="H121" s="177">
        <v>0.14019999999999999</v>
      </c>
      <c r="I121" s="177">
        <v>0.1444</v>
      </c>
      <c r="J121" s="177">
        <v>0.41289999999999999</v>
      </c>
      <c r="K121" s="177">
        <v>0.96609999999999996</v>
      </c>
      <c r="L121" s="177">
        <v>2.4302999999999999</v>
      </c>
      <c r="M121" s="177">
        <v>3.8786</v>
      </c>
      <c r="N121" s="177">
        <v>5.1109999999999998</v>
      </c>
      <c r="O121" s="177">
        <v>6.5823</v>
      </c>
      <c r="P121" s="177">
        <v>6.6382000000000003</v>
      </c>
      <c r="Q121" s="177">
        <v>7.5679999999999996</v>
      </c>
      <c r="R121" s="177">
        <v>6.2309999999999999</v>
      </c>
      <c r="S121" s="118" t="s">
        <v>1876</v>
      </c>
    </row>
    <row r="122" spans="1:19" x14ac:dyDescent="0.3">
      <c r="A122" s="173" t="s">
        <v>1864</v>
      </c>
      <c r="B122" s="173" t="s">
        <v>1829</v>
      </c>
      <c r="C122" s="173">
        <v>138875</v>
      </c>
      <c r="D122" s="176">
        <v>44118</v>
      </c>
      <c r="E122" s="177">
        <v>14.8827</v>
      </c>
      <c r="F122" s="177">
        <v>3.9699999999999999E-2</v>
      </c>
      <c r="G122" s="177">
        <v>0.1245</v>
      </c>
      <c r="H122" s="177">
        <v>0.14000000000000001</v>
      </c>
      <c r="I122" s="177">
        <v>0.16289999999999999</v>
      </c>
      <c r="J122" s="177">
        <v>0.62129999999999996</v>
      </c>
      <c r="K122" s="177">
        <v>1.2021999999999999</v>
      </c>
      <c r="L122" s="177">
        <v>2.2008999999999999</v>
      </c>
      <c r="M122" s="177">
        <v>3.3736000000000002</v>
      </c>
      <c r="N122" s="177">
        <v>4.7119</v>
      </c>
      <c r="O122" s="177">
        <v>5.8617999999999997</v>
      </c>
      <c r="P122" s="177">
        <v>6.2366000000000001</v>
      </c>
      <c r="Q122" s="177">
        <v>6.6935000000000002</v>
      </c>
      <c r="R122" s="177">
        <v>5.5945</v>
      </c>
      <c r="S122" s="118" t="s">
        <v>1876</v>
      </c>
    </row>
    <row r="123" spans="1:19" x14ac:dyDescent="0.3">
      <c r="A123" s="173" t="s">
        <v>1864</v>
      </c>
      <c r="B123" s="173" t="s">
        <v>1856</v>
      </c>
      <c r="C123" s="173">
        <v>138876</v>
      </c>
      <c r="D123" s="176">
        <v>44118</v>
      </c>
      <c r="E123" s="177">
        <v>14.382199999999999</v>
      </c>
      <c r="F123" s="177">
        <v>3.8300000000000001E-2</v>
      </c>
      <c r="G123" s="177">
        <v>0.11559999999999999</v>
      </c>
      <c r="H123" s="177">
        <v>0.12809999999999999</v>
      </c>
      <c r="I123" s="177">
        <v>0.13930000000000001</v>
      </c>
      <c r="J123" s="177">
        <v>0.56920000000000004</v>
      </c>
      <c r="K123" s="177">
        <v>1.0426</v>
      </c>
      <c r="L123" s="177">
        <v>1.8822000000000001</v>
      </c>
      <c r="M123" s="177">
        <v>2.9049</v>
      </c>
      <c r="N123" s="177">
        <v>4.0891000000000002</v>
      </c>
      <c r="O123" s="177">
        <v>5.2607999999999997</v>
      </c>
      <c r="P123" s="177">
        <v>5.6376999999999997</v>
      </c>
      <c r="Q123" s="177">
        <v>6.1003999999999996</v>
      </c>
      <c r="R123" s="177">
        <v>5.0274999999999999</v>
      </c>
      <c r="S123" s="118" t="s">
        <v>1876</v>
      </c>
    </row>
    <row r="124" spans="1:19" x14ac:dyDescent="0.3">
      <c r="A124" s="173" t="s">
        <v>1864</v>
      </c>
      <c r="B124" s="173" t="s">
        <v>1857</v>
      </c>
      <c r="C124" s="173">
        <v>139224</v>
      </c>
      <c r="D124" s="176">
        <v>44118</v>
      </c>
      <c r="E124" s="177">
        <v>11.468999999999999</v>
      </c>
      <c r="F124" s="177">
        <v>3.5000000000000001E-3</v>
      </c>
      <c r="G124" s="177">
        <v>8.6400000000000005E-2</v>
      </c>
      <c r="H124" s="177">
        <v>7.7700000000000005E-2</v>
      </c>
      <c r="I124" s="177">
        <v>7.5899999999999995E-2</v>
      </c>
      <c r="J124" s="177">
        <v>0.2404</v>
      </c>
      <c r="K124" s="177">
        <v>0.39389999999999997</v>
      </c>
      <c r="L124" s="177">
        <v>0.58499999999999996</v>
      </c>
      <c r="M124" s="177">
        <v>1.6773</v>
      </c>
      <c r="N124" s="177">
        <v>2.2675999999999998</v>
      </c>
      <c r="O124" s="177">
        <v>1.9843999999999999</v>
      </c>
      <c r="P124" s="177"/>
      <c r="Q124" s="177">
        <v>3.1032000000000002</v>
      </c>
      <c r="R124" s="177">
        <v>3.2138</v>
      </c>
      <c r="S124" s="118" t="s">
        <v>1876</v>
      </c>
    </row>
    <row r="125" spans="1:19" x14ac:dyDescent="0.3">
      <c r="A125" s="173" t="s">
        <v>1864</v>
      </c>
      <c r="B125" s="173" t="s">
        <v>1830</v>
      </c>
      <c r="C125" s="173">
        <v>139221</v>
      </c>
      <c r="D125" s="176">
        <v>44118</v>
      </c>
      <c r="E125" s="177">
        <v>11.7651</v>
      </c>
      <c r="F125" s="177">
        <v>4.3E-3</v>
      </c>
      <c r="G125" s="177">
        <v>9.1899999999999996E-2</v>
      </c>
      <c r="H125" s="177">
        <v>8.5900000000000004E-2</v>
      </c>
      <c r="I125" s="177">
        <v>9.2700000000000005E-2</v>
      </c>
      <c r="J125" s="177">
        <v>0.2762</v>
      </c>
      <c r="K125" s="177">
        <v>0.504</v>
      </c>
      <c r="L125" s="177">
        <v>0.81399999999999995</v>
      </c>
      <c r="M125" s="177">
        <v>2.0230999999999999</v>
      </c>
      <c r="N125" s="177">
        <v>2.7233000000000001</v>
      </c>
      <c r="O125" s="177">
        <v>2.4996</v>
      </c>
      <c r="P125" s="177"/>
      <c r="Q125" s="177">
        <v>3.6909000000000001</v>
      </c>
      <c r="R125" s="177">
        <v>3.6757</v>
      </c>
      <c r="S125" s="118" t="s">
        <v>1876</v>
      </c>
    </row>
    <row r="126" spans="1:19" x14ac:dyDescent="0.3">
      <c r="A126" s="173" t="s">
        <v>1864</v>
      </c>
      <c r="B126" s="173" t="s">
        <v>1831</v>
      </c>
      <c r="C126" s="173">
        <v>119574</v>
      </c>
      <c r="D126" s="176">
        <v>44118</v>
      </c>
      <c r="E126" s="177">
        <v>26.8429</v>
      </c>
      <c r="F126" s="177">
        <v>2.6499999999999999E-2</v>
      </c>
      <c r="G126" s="177">
        <v>0.1011</v>
      </c>
      <c r="H126" s="177">
        <v>0.1179</v>
      </c>
      <c r="I126" s="177">
        <v>0.113</v>
      </c>
      <c r="J126" s="177">
        <v>0.36530000000000001</v>
      </c>
      <c r="K126" s="177">
        <v>0.77980000000000005</v>
      </c>
      <c r="L126" s="177">
        <v>1.5472999999999999</v>
      </c>
      <c r="M126" s="177">
        <v>2.9363000000000001</v>
      </c>
      <c r="N126" s="177">
        <v>4.0971000000000002</v>
      </c>
      <c r="O126" s="177">
        <v>6.0090000000000003</v>
      </c>
      <c r="P126" s="177">
        <v>6.1577000000000002</v>
      </c>
      <c r="Q126" s="177">
        <v>7.1478999999999999</v>
      </c>
      <c r="R126" s="177">
        <v>5.5373999999999999</v>
      </c>
      <c r="S126" s="118" t="s">
        <v>1876</v>
      </c>
    </row>
    <row r="127" spans="1:19" x14ac:dyDescent="0.3">
      <c r="A127" s="173" t="s">
        <v>1864</v>
      </c>
      <c r="B127" s="173" t="s">
        <v>1858</v>
      </c>
      <c r="C127" s="173">
        <v>104457</v>
      </c>
      <c r="D127" s="176">
        <v>44118</v>
      </c>
      <c r="E127" s="177">
        <v>25.835899999999999</v>
      </c>
      <c r="F127" s="177">
        <v>2.5600000000000001E-2</v>
      </c>
      <c r="G127" s="177">
        <v>9.4899999999999998E-2</v>
      </c>
      <c r="H127" s="177">
        <v>0.10970000000000001</v>
      </c>
      <c r="I127" s="177">
        <v>9.6100000000000005E-2</v>
      </c>
      <c r="J127" s="177">
        <v>0.32850000000000001</v>
      </c>
      <c r="K127" s="177">
        <v>0.66590000000000005</v>
      </c>
      <c r="L127" s="177">
        <v>1.3172999999999999</v>
      </c>
      <c r="M127" s="177">
        <v>2.5901999999999998</v>
      </c>
      <c r="N127" s="177">
        <v>3.6295999999999999</v>
      </c>
      <c r="O127" s="177">
        <v>5.4518000000000004</v>
      </c>
      <c r="P127" s="177">
        <v>5.6022999999999996</v>
      </c>
      <c r="Q127" s="177">
        <v>7.0377999999999998</v>
      </c>
      <c r="R127" s="177">
        <v>5.0396000000000001</v>
      </c>
      <c r="S127" s="118" t="s">
        <v>1876</v>
      </c>
    </row>
    <row r="128" spans="1:19" x14ac:dyDescent="0.3">
      <c r="A128" s="173" t="s">
        <v>1864</v>
      </c>
      <c r="B128" s="173" t="s">
        <v>1832</v>
      </c>
      <c r="C128" s="173">
        <v>147927</v>
      </c>
      <c r="D128" s="176">
        <v>44118</v>
      </c>
      <c r="E128" s="177">
        <v>10.3001</v>
      </c>
      <c r="F128" s="177">
        <v>2.52E-2</v>
      </c>
      <c r="G128" s="177">
        <v>0.10979999999999999</v>
      </c>
      <c r="H128" s="177">
        <v>0.16819999999999999</v>
      </c>
      <c r="I128" s="177">
        <v>0.17799999999999999</v>
      </c>
      <c r="J128" s="177">
        <v>0.52510000000000001</v>
      </c>
      <c r="K128" s="177">
        <v>1.345</v>
      </c>
      <c r="L128" s="177">
        <v>1.9297</v>
      </c>
      <c r="M128" s="177"/>
      <c r="N128" s="177"/>
      <c r="O128" s="177"/>
      <c r="P128" s="177"/>
      <c r="Q128" s="177">
        <v>3.0009999999999999</v>
      </c>
      <c r="R128" s="177"/>
      <c r="S128" s="118" t="s">
        <v>1876</v>
      </c>
    </row>
    <row r="129" spans="1:19" x14ac:dyDescent="0.3">
      <c r="A129" s="173" t="s">
        <v>1864</v>
      </c>
      <c r="B129" s="173" t="s">
        <v>1859</v>
      </c>
      <c r="C129" s="173">
        <v>147922</v>
      </c>
      <c r="D129" s="176">
        <v>44118</v>
      </c>
      <c r="E129" s="177">
        <v>10.252599999999999</v>
      </c>
      <c r="F129" s="177">
        <v>2.3400000000000001E-2</v>
      </c>
      <c r="G129" s="177">
        <v>0.10059999999999999</v>
      </c>
      <c r="H129" s="177">
        <v>0.15429999999999999</v>
      </c>
      <c r="I129" s="177">
        <v>0.15140000000000001</v>
      </c>
      <c r="J129" s="177">
        <v>0.46839999999999998</v>
      </c>
      <c r="K129" s="177">
        <v>1.1713</v>
      </c>
      <c r="L129" s="177">
        <v>1.5904</v>
      </c>
      <c r="M129" s="177"/>
      <c r="N129" s="177"/>
      <c r="O129" s="177"/>
      <c r="P129" s="177"/>
      <c r="Q129" s="177">
        <v>2.5259999999999998</v>
      </c>
      <c r="R129" s="177"/>
      <c r="S129" s="118" t="s">
        <v>1876</v>
      </c>
    </row>
    <row r="130" spans="1:19" x14ac:dyDescent="0.3">
      <c r="A130" s="173" t="s">
        <v>1864</v>
      </c>
      <c r="B130" s="173" t="s">
        <v>1833</v>
      </c>
      <c r="C130" s="173">
        <v>145724</v>
      </c>
      <c r="D130" s="176">
        <v>44118</v>
      </c>
      <c r="E130" s="177">
        <v>11.239100000000001</v>
      </c>
      <c r="F130" s="177">
        <v>3.3799999999999997E-2</v>
      </c>
      <c r="G130" s="177">
        <v>0.10150000000000001</v>
      </c>
      <c r="H130" s="177">
        <v>0.14169999999999999</v>
      </c>
      <c r="I130" s="177">
        <v>0.1542</v>
      </c>
      <c r="J130" s="177">
        <v>0.41810000000000003</v>
      </c>
      <c r="K130" s="177">
        <v>1.0791999999999999</v>
      </c>
      <c r="L130" s="177">
        <v>2.6063999999999998</v>
      </c>
      <c r="M130" s="177">
        <v>4.4535999999999998</v>
      </c>
      <c r="N130" s="177">
        <v>5.8743999999999996</v>
      </c>
      <c r="O130" s="177"/>
      <c r="P130" s="177"/>
      <c r="Q130" s="177">
        <v>6.6113</v>
      </c>
      <c r="R130" s="177"/>
      <c r="S130" s="118" t="s">
        <v>1876</v>
      </c>
    </row>
    <row r="131" spans="1:19" x14ac:dyDescent="0.3">
      <c r="A131" s="173" t="s">
        <v>1864</v>
      </c>
      <c r="B131" s="173" t="s">
        <v>1860</v>
      </c>
      <c r="C131" s="173">
        <v>145723</v>
      </c>
      <c r="D131" s="176">
        <v>44118</v>
      </c>
      <c r="E131" s="177">
        <v>11.0862</v>
      </c>
      <c r="F131" s="177">
        <v>3.1600000000000003E-2</v>
      </c>
      <c r="G131" s="177">
        <v>9.2100000000000001E-2</v>
      </c>
      <c r="H131" s="177">
        <v>0.1283</v>
      </c>
      <c r="I131" s="177">
        <v>0.12640000000000001</v>
      </c>
      <c r="J131" s="177">
        <v>0.35759999999999997</v>
      </c>
      <c r="K131" s="177">
        <v>0.8891</v>
      </c>
      <c r="L131" s="177">
        <v>2.2212000000000001</v>
      </c>
      <c r="M131" s="177">
        <v>3.851</v>
      </c>
      <c r="N131" s="177">
        <v>5.0506000000000002</v>
      </c>
      <c r="O131" s="177"/>
      <c r="P131" s="177"/>
      <c r="Q131" s="177">
        <v>5.8140000000000001</v>
      </c>
      <c r="R131" s="177"/>
      <c r="S131" s="118" t="s">
        <v>1876</v>
      </c>
    </row>
    <row r="132" spans="1:19" x14ac:dyDescent="0.3">
      <c r="A132" s="173" t="s">
        <v>1864</v>
      </c>
      <c r="B132" s="173" t="s">
        <v>1834</v>
      </c>
      <c r="C132" s="173">
        <v>146297</v>
      </c>
      <c r="D132" s="176">
        <v>44118</v>
      </c>
      <c r="E132" s="177">
        <v>11.004099999999999</v>
      </c>
      <c r="F132" s="177">
        <v>0</v>
      </c>
      <c r="G132" s="177">
        <v>7.46E-2</v>
      </c>
      <c r="H132" s="177">
        <v>0.1028</v>
      </c>
      <c r="I132" s="177">
        <v>9.9199999999999997E-2</v>
      </c>
      <c r="J132" s="177">
        <v>0.30809999999999998</v>
      </c>
      <c r="K132" s="177">
        <v>0.9032</v>
      </c>
      <c r="L132" s="177">
        <v>2.2439</v>
      </c>
      <c r="M132" s="177">
        <v>3.8662000000000001</v>
      </c>
      <c r="N132" s="177">
        <v>5.1825999999999999</v>
      </c>
      <c r="O132" s="177"/>
      <c r="P132" s="177"/>
      <c r="Q132" s="177">
        <v>5.9729000000000001</v>
      </c>
      <c r="R132" s="177"/>
      <c r="S132" s="118" t="s">
        <v>1876</v>
      </c>
    </row>
    <row r="133" spans="1:19" x14ac:dyDescent="0.3">
      <c r="A133" s="173" t="s">
        <v>1864</v>
      </c>
      <c r="B133" s="173" t="s">
        <v>1861</v>
      </c>
      <c r="C133" s="173">
        <v>146294</v>
      </c>
      <c r="D133" s="176">
        <v>44118</v>
      </c>
      <c r="E133" s="177">
        <v>10.9109</v>
      </c>
      <c r="F133" s="177">
        <v>-1.8E-3</v>
      </c>
      <c r="G133" s="177">
        <v>6.7000000000000004E-2</v>
      </c>
      <c r="H133" s="177">
        <v>9.0800000000000006E-2</v>
      </c>
      <c r="I133" s="177">
        <v>7.6100000000000001E-2</v>
      </c>
      <c r="J133" s="177">
        <v>0.2591</v>
      </c>
      <c r="K133" s="177">
        <v>0.75719999999999998</v>
      </c>
      <c r="L133" s="177">
        <v>1.9662999999999999</v>
      </c>
      <c r="M133" s="177">
        <v>3.52</v>
      </c>
      <c r="N133" s="177">
        <v>4.6468999999999996</v>
      </c>
      <c r="O133" s="177"/>
      <c r="P133" s="177"/>
      <c r="Q133" s="177">
        <v>5.4278000000000004</v>
      </c>
      <c r="R133" s="177"/>
      <c r="S133" s="118" t="s">
        <v>1876</v>
      </c>
    </row>
    <row r="134" spans="1:19" x14ac:dyDescent="0.3">
      <c r="A134" s="173" t="s">
        <v>1864</v>
      </c>
      <c r="B134" s="173" t="s">
        <v>1835</v>
      </c>
      <c r="C134" s="173">
        <v>120795</v>
      </c>
      <c r="D134" s="176">
        <v>44118</v>
      </c>
      <c r="E134" s="177">
        <v>27.946100000000001</v>
      </c>
      <c r="F134" s="177">
        <v>5.5899999999999998E-2</v>
      </c>
      <c r="G134" s="177">
        <v>0.1394</v>
      </c>
      <c r="H134" s="177">
        <v>0.16309999999999999</v>
      </c>
      <c r="I134" s="177">
        <v>0.1721</v>
      </c>
      <c r="J134" s="177">
        <v>0.39950000000000002</v>
      </c>
      <c r="K134" s="177">
        <v>0.97009999999999996</v>
      </c>
      <c r="L134" s="177">
        <v>2.3673999999999999</v>
      </c>
      <c r="M134" s="177">
        <v>3.7608000000000001</v>
      </c>
      <c r="N134" s="177">
        <v>5.0838000000000001</v>
      </c>
      <c r="O134" s="177">
        <v>6.2847999999999997</v>
      </c>
      <c r="P134" s="177">
        <v>6.4028999999999998</v>
      </c>
      <c r="Q134" s="177">
        <v>7.1048999999999998</v>
      </c>
      <c r="R134" s="177">
        <v>6.0536000000000003</v>
      </c>
      <c r="S134" s="118" t="s">
        <v>1876</v>
      </c>
    </row>
    <row r="135" spans="1:19" x14ac:dyDescent="0.3">
      <c r="A135" s="173" t="s">
        <v>1864</v>
      </c>
      <c r="B135" s="173" t="s">
        <v>1862</v>
      </c>
      <c r="C135" s="173">
        <v>104075</v>
      </c>
      <c r="D135" s="176">
        <v>44118</v>
      </c>
      <c r="E135" s="177">
        <v>26.9499</v>
      </c>
      <c r="F135" s="177">
        <v>5.4199999999999998E-2</v>
      </c>
      <c r="G135" s="177">
        <v>0.13189999999999999</v>
      </c>
      <c r="H135" s="177">
        <v>0.15310000000000001</v>
      </c>
      <c r="I135" s="177">
        <v>0.15160000000000001</v>
      </c>
      <c r="J135" s="177">
        <v>0.35639999999999999</v>
      </c>
      <c r="K135" s="177">
        <v>0.82640000000000002</v>
      </c>
      <c r="L135" s="177">
        <v>2.0741000000000001</v>
      </c>
      <c r="M135" s="177">
        <v>3.33</v>
      </c>
      <c r="N135" s="177">
        <v>4.5186000000000002</v>
      </c>
      <c r="O135" s="177">
        <v>5.7504999999999997</v>
      </c>
      <c r="P135" s="177">
        <v>5.8693999999999997</v>
      </c>
      <c r="Q135" s="177">
        <v>7.1767000000000003</v>
      </c>
      <c r="R135" s="177">
        <v>5.5147000000000004</v>
      </c>
      <c r="S135" s="118" t="s">
        <v>1876</v>
      </c>
    </row>
    <row r="136" spans="1:19" x14ac:dyDescent="0.3">
      <c r="A136" s="178" t="s">
        <v>27</v>
      </c>
      <c r="B136" s="173"/>
      <c r="C136" s="173"/>
      <c r="D136" s="173"/>
      <c r="E136" s="173"/>
      <c r="F136" s="179">
        <v>3.0207407407407412E-2</v>
      </c>
      <c r="G136" s="179">
        <v>0.10468703703703704</v>
      </c>
      <c r="H136" s="179">
        <v>0.12324999999999997</v>
      </c>
      <c r="I136" s="179">
        <v>0.11471666666666669</v>
      </c>
      <c r="J136" s="179">
        <v>0.34662407407407408</v>
      </c>
      <c r="K136" s="179">
        <v>0.82018846153846148</v>
      </c>
      <c r="L136" s="179">
        <v>1.7863279999999997</v>
      </c>
      <c r="M136" s="179">
        <v>3.0903416666666668</v>
      </c>
      <c r="N136" s="179">
        <v>4.2019062499999986</v>
      </c>
      <c r="O136" s="179">
        <v>5.6143088235294112</v>
      </c>
      <c r="P136" s="179">
        <v>6.0549433333333349</v>
      </c>
      <c r="Q136" s="179">
        <v>5.681166666666666</v>
      </c>
      <c r="R136" s="179">
        <v>5.2951075000000003</v>
      </c>
      <c r="S136" s="118"/>
    </row>
    <row r="137" spans="1:19" x14ac:dyDescent="0.3">
      <c r="A137" s="178" t="s">
        <v>409</v>
      </c>
      <c r="B137" s="173"/>
      <c r="C137" s="173"/>
      <c r="D137" s="173"/>
      <c r="E137" s="173"/>
      <c r="F137" s="179">
        <v>2.9700000000000001E-2</v>
      </c>
      <c r="G137" s="179">
        <v>0.1043</v>
      </c>
      <c r="H137" s="179">
        <v>0.12485</v>
      </c>
      <c r="I137" s="179">
        <v>0.1144</v>
      </c>
      <c r="J137" s="179">
        <v>0.35675000000000001</v>
      </c>
      <c r="K137" s="179">
        <v>0.83274999999999999</v>
      </c>
      <c r="L137" s="179">
        <v>1.92665</v>
      </c>
      <c r="M137" s="179">
        <v>3.2676499999999997</v>
      </c>
      <c r="N137" s="179">
        <v>4.3746</v>
      </c>
      <c r="O137" s="179">
        <v>5.7675000000000001</v>
      </c>
      <c r="P137" s="179">
        <v>5.9645000000000001</v>
      </c>
      <c r="Q137" s="179">
        <v>6.5336999999999996</v>
      </c>
      <c r="R137" s="179">
        <v>5.48475</v>
      </c>
      <c r="S137" s="118"/>
    </row>
    <row r="138" spans="1:19" x14ac:dyDescent="0.3">
      <c r="A138" s="167"/>
      <c r="B138" s="167"/>
      <c r="C138" s="167"/>
      <c r="D138" s="169"/>
      <c r="E138" s="170"/>
      <c r="F138" s="170"/>
      <c r="G138" s="170"/>
      <c r="H138" s="170"/>
      <c r="I138" s="170"/>
      <c r="J138" s="170"/>
      <c r="K138" s="170"/>
      <c r="L138" s="170"/>
      <c r="M138" s="170"/>
      <c r="N138" s="170"/>
      <c r="O138" s="170"/>
      <c r="P138" s="170"/>
      <c r="Q138" s="170"/>
      <c r="R138" s="170"/>
      <c r="S138" s="118"/>
    </row>
    <row r="139" spans="1:19" x14ac:dyDescent="0.3">
      <c r="A139" s="175" t="s">
        <v>552</v>
      </c>
      <c r="B139" s="175"/>
      <c r="C139" s="175"/>
      <c r="D139" s="175"/>
      <c r="E139" s="175"/>
      <c r="F139" s="175"/>
      <c r="G139" s="175"/>
      <c r="H139" s="175"/>
      <c r="I139" s="175"/>
      <c r="J139" s="175"/>
      <c r="K139" s="175"/>
      <c r="L139" s="175"/>
      <c r="M139" s="175"/>
      <c r="N139" s="175"/>
      <c r="O139" s="175"/>
      <c r="P139" s="175"/>
      <c r="Q139" s="175"/>
      <c r="R139" s="175"/>
      <c r="S139" s="120"/>
    </row>
    <row r="140" spans="1:19" x14ac:dyDescent="0.3">
      <c r="A140" s="173" t="s">
        <v>553</v>
      </c>
      <c r="B140" s="173" t="s">
        <v>554</v>
      </c>
      <c r="C140" s="173">
        <v>131666</v>
      </c>
      <c r="D140" s="176">
        <v>44118</v>
      </c>
      <c r="E140" s="177">
        <v>57.18</v>
      </c>
      <c r="F140" s="177">
        <v>8.7499999999999994E-2</v>
      </c>
      <c r="G140" s="177">
        <v>0.17519999999999999</v>
      </c>
      <c r="H140" s="177">
        <v>1.1856</v>
      </c>
      <c r="I140" s="177">
        <v>3.7749999999999999</v>
      </c>
      <c r="J140" s="177">
        <v>2.3447</v>
      </c>
      <c r="K140" s="177">
        <v>6.7786999999999997</v>
      </c>
      <c r="L140" s="177">
        <v>19.723600000000001</v>
      </c>
      <c r="M140" s="177">
        <v>1.3290999999999999</v>
      </c>
      <c r="N140" s="177">
        <v>7.3197999999999999</v>
      </c>
      <c r="O140" s="177">
        <v>4.3578000000000001</v>
      </c>
      <c r="P140" s="177">
        <v>8.8747000000000007</v>
      </c>
      <c r="Q140" s="177">
        <v>8.8844999999999992</v>
      </c>
      <c r="R140" s="177">
        <v>6.8141999999999996</v>
      </c>
      <c r="S140" s="118"/>
    </row>
    <row r="141" spans="1:19" x14ac:dyDescent="0.3">
      <c r="A141" s="173" t="s">
        <v>553</v>
      </c>
      <c r="B141" s="173" t="s">
        <v>555</v>
      </c>
      <c r="C141" s="173">
        <v>131670</v>
      </c>
      <c r="D141" s="176">
        <v>44118</v>
      </c>
      <c r="E141" s="177">
        <v>61.34</v>
      </c>
      <c r="F141" s="177">
        <v>8.1600000000000006E-2</v>
      </c>
      <c r="G141" s="177">
        <v>0.1797</v>
      </c>
      <c r="H141" s="177">
        <v>1.1877</v>
      </c>
      <c r="I141" s="177">
        <v>3.8252999999999999</v>
      </c>
      <c r="J141" s="177">
        <v>2.4382000000000001</v>
      </c>
      <c r="K141" s="177">
        <v>7.0693000000000001</v>
      </c>
      <c r="L141" s="177">
        <v>20.392499999999998</v>
      </c>
      <c r="M141" s="177">
        <v>2.1482000000000001</v>
      </c>
      <c r="N141" s="177">
        <v>8.4895999999999994</v>
      </c>
      <c r="O141" s="177">
        <v>5.5220000000000002</v>
      </c>
      <c r="P141" s="177">
        <v>9.9351000000000003</v>
      </c>
      <c r="Q141" s="177">
        <v>10.9162</v>
      </c>
      <c r="R141" s="177">
        <v>7.9344999999999999</v>
      </c>
      <c r="S141" s="118"/>
    </row>
    <row r="142" spans="1:19" x14ac:dyDescent="0.3">
      <c r="A142" s="173" t="s">
        <v>553</v>
      </c>
      <c r="B142" s="173" t="s">
        <v>556</v>
      </c>
      <c r="C142" s="173">
        <v>100119</v>
      </c>
      <c r="D142" s="176">
        <v>44118</v>
      </c>
      <c r="E142" s="177">
        <v>176.79499999999999</v>
      </c>
      <c r="F142" s="177">
        <v>-3.1699999999999999E-2</v>
      </c>
      <c r="G142" s="177">
        <v>-0.77729999999999999</v>
      </c>
      <c r="H142" s="177">
        <v>0.38269999999999998</v>
      </c>
      <c r="I142" s="177">
        <v>1.4873000000000001</v>
      </c>
      <c r="J142" s="177">
        <v>-1.8662000000000001</v>
      </c>
      <c r="K142" s="177">
        <v>3.4342999999999999</v>
      </c>
      <c r="L142" s="177">
        <v>13.5602</v>
      </c>
      <c r="M142" s="177">
        <v>-13.5481</v>
      </c>
      <c r="N142" s="177">
        <v>-6.4542000000000002</v>
      </c>
      <c r="O142" s="177">
        <v>0.2472</v>
      </c>
      <c r="P142" s="177">
        <v>6.0853999999999999</v>
      </c>
      <c r="Q142" s="177">
        <v>15.358700000000001</v>
      </c>
      <c r="R142" s="177">
        <v>-0.72540000000000004</v>
      </c>
      <c r="S142" s="118"/>
    </row>
    <row r="143" spans="1:19" x14ac:dyDescent="0.3">
      <c r="A143" s="173" t="s">
        <v>553</v>
      </c>
      <c r="B143" s="173" t="s">
        <v>557</v>
      </c>
      <c r="C143" s="173"/>
      <c r="D143" s="176">
        <v>44118</v>
      </c>
      <c r="E143" s="177">
        <v>185.53299999999999</v>
      </c>
      <c r="F143" s="177">
        <v>-3.0200000000000001E-2</v>
      </c>
      <c r="G143" s="177">
        <v>-0.76910000000000001</v>
      </c>
      <c r="H143" s="177">
        <v>0.39450000000000002</v>
      </c>
      <c r="I143" s="177">
        <v>1.5123</v>
      </c>
      <c r="J143" s="177">
        <v>-1.8115000000000001</v>
      </c>
      <c r="K143" s="177">
        <v>3.5861000000000001</v>
      </c>
      <c r="L143" s="177">
        <v>13.8903</v>
      </c>
      <c r="M143" s="177">
        <v>-13.1652</v>
      </c>
      <c r="N143" s="177">
        <v>-5.8819999999999997</v>
      </c>
      <c r="O143" s="177">
        <v>7.7899999999999997E-2</v>
      </c>
      <c r="P143" s="177">
        <v>5.8087999999999997</v>
      </c>
      <c r="Q143" s="177">
        <v>9.8767999999999994</v>
      </c>
      <c r="R143" s="177">
        <v>-5.0999999999999997E-2</v>
      </c>
      <c r="S143" s="118"/>
    </row>
    <row r="144" spans="1:19" x14ac:dyDescent="0.3">
      <c r="A144" s="173" t="s">
        <v>553</v>
      </c>
      <c r="B144" s="173" t="s">
        <v>558</v>
      </c>
      <c r="C144" s="173">
        <v>104685</v>
      </c>
      <c r="D144" s="176">
        <v>44118</v>
      </c>
      <c r="E144" s="177">
        <v>38.75</v>
      </c>
      <c r="F144" s="177">
        <v>0.1033</v>
      </c>
      <c r="G144" s="177">
        <v>-0.25740000000000002</v>
      </c>
      <c r="H144" s="177">
        <v>0.64939999999999998</v>
      </c>
      <c r="I144" s="177">
        <v>2.4861</v>
      </c>
      <c r="J144" s="177">
        <v>1.4398</v>
      </c>
      <c r="K144" s="177">
        <v>7.6388999999999996</v>
      </c>
      <c r="L144" s="177">
        <v>22.510300000000001</v>
      </c>
      <c r="M144" s="177">
        <v>0.88519999999999999</v>
      </c>
      <c r="N144" s="177">
        <v>6.9851000000000001</v>
      </c>
      <c r="O144" s="177">
        <v>6.1794000000000002</v>
      </c>
      <c r="P144" s="177">
        <v>8.1409000000000002</v>
      </c>
      <c r="Q144" s="177">
        <v>10.3134</v>
      </c>
      <c r="R144" s="177">
        <v>8.3923000000000005</v>
      </c>
      <c r="S144" s="118"/>
    </row>
    <row r="145" spans="1:19" x14ac:dyDescent="0.3">
      <c r="A145" s="173" t="s">
        <v>553</v>
      </c>
      <c r="B145" s="173" t="s">
        <v>559</v>
      </c>
      <c r="C145" s="173">
        <v>120377</v>
      </c>
      <c r="D145" s="176">
        <v>44118</v>
      </c>
      <c r="E145" s="177">
        <v>41.96</v>
      </c>
      <c r="F145" s="177">
        <v>7.1499999999999994E-2</v>
      </c>
      <c r="G145" s="177">
        <v>-0.26150000000000001</v>
      </c>
      <c r="H145" s="177">
        <v>0.64759999999999995</v>
      </c>
      <c r="I145" s="177">
        <v>2.4914999999999998</v>
      </c>
      <c r="J145" s="177">
        <v>1.4752000000000001</v>
      </c>
      <c r="K145" s="177">
        <v>7.7554999999999996</v>
      </c>
      <c r="L145" s="177">
        <v>22.869700000000002</v>
      </c>
      <c r="M145" s="177">
        <v>1.3037000000000001</v>
      </c>
      <c r="N145" s="177">
        <v>7.5896999999999997</v>
      </c>
      <c r="O145" s="177">
        <v>7.0616000000000003</v>
      </c>
      <c r="P145" s="177">
        <v>9.2885000000000009</v>
      </c>
      <c r="Q145" s="177">
        <v>12.0556</v>
      </c>
      <c r="R145" s="177">
        <v>9.0645000000000007</v>
      </c>
      <c r="S145" s="118"/>
    </row>
    <row r="146" spans="1:19" x14ac:dyDescent="0.3">
      <c r="A146" s="173" t="s">
        <v>553</v>
      </c>
      <c r="B146" s="173" t="s">
        <v>560</v>
      </c>
      <c r="C146" s="173">
        <v>147789</v>
      </c>
      <c r="D146" s="176">
        <v>44118</v>
      </c>
      <c r="E146" s="177">
        <v>8.8039000000000005</v>
      </c>
      <c r="F146" s="177">
        <v>8.8700000000000001E-2</v>
      </c>
      <c r="G146" s="177">
        <v>-9.7600000000000006E-2</v>
      </c>
      <c r="H146" s="177">
        <v>0.57579999999999998</v>
      </c>
      <c r="I146" s="177">
        <v>2.5116000000000001</v>
      </c>
      <c r="J146" s="177">
        <v>2.7940999999999998</v>
      </c>
      <c r="K146" s="177">
        <v>1.4251</v>
      </c>
      <c r="L146" s="177">
        <v>9.5679999999999996</v>
      </c>
      <c r="M146" s="177">
        <v>-13.237299999999999</v>
      </c>
      <c r="N146" s="177"/>
      <c r="O146" s="177"/>
      <c r="P146" s="177"/>
      <c r="Q146" s="177">
        <v>-11.961</v>
      </c>
      <c r="R146" s="177"/>
      <c r="S146" s="118"/>
    </row>
    <row r="147" spans="1:19" x14ac:dyDescent="0.3">
      <c r="A147" s="173" t="s">
        <v>553</v>
      </c>
      <c r="B147" s="173" t="s">
        <v>561</v>
      </c>
      <c r="C147" s="173">
        <v>147787</v>
      </c>
      <c r="D147" s="176">
        <v>44118</v>
      </c>
      <c r="E147" s="177">
        <v>8.6585000000000001</v>
      </c>
      <c r="F147" s="177">
        <v>8.3199999999999996E-2</v>
      </c>
      <c r="G147" s="177">
        <v>-0.12690000000000001</v>
      </c>
      <c r="H147" s="177">
        <v>0.5353</v>
      </c>
      <c r="I147" s="177">
        <v>2.4287000000000001</v>
      </c>
      <c r="J147" s="177">
        <v>2.6179999999999999</v>
      </c>
      <c r="K147" s="177">
        <v>0.89139999999999997</v>
      </c>
      <c r="L147" s="177">
        <v>8.4047000000000001</v>
      </c>
      <c r="M147" s="177">
        <v>-14.597799999999999</v>
      </c>
      <c r="N147" s="177"/>
      <c r="O147" s="177"/>
      <c r="P147" s="177"/>
      <c r="Q147" s="177">
        <v>-13.414999999999999</v>
      </c>
      <c r="R147" s="177"/>
      <c r="S147" s="118"/>
    </row>
    <row r="148" spans="1:19" x14ac:dyDescent="0.3">
      <c r="A148" s="173" t="s">
        <v>553</v>
      </c>
      <c r="B148" s="173" t="s">
        <v>562</v>
      </c>
      <c r="C148" s="173">
        <v>144335</v>
      </c>
      <c r="D148" s="176">
        <v>44118</v>
      </c>
      <c r="E148" s="177">
        <v>12.217000000000001</v>
      </c>
      <c r="F148" s="177">
        <v>0.27910000000000001</v>
      </c>
      <c r="G148" s="177">
        <v>0.21329999999999999</v>
      </c>
      <c r="H148" s="177">
        <v>0.77539999999999998</v>
      </c>
      <c r="I148" s="177">
        <v>1.9187000000000001</v>
      </c>
      <c r="J148" s="177">
        <v>1.5038</v>
      </c>
      <c r="K148" s="177">
        <v>7.8002000000000002</v>
      </c>
      <c r="L148" s="177">
        <v>25.366900000000001</v>
      </c>
      <c r="M148" s="177">
        <v>6.2255000000000003</v>
      </c>
      <c r="N148" s="177">
        <v>12.144299999999999</v>
      </c>
      <c r="O148" s="177"/>
      <c r="P148" s="177"/>
      <c r="Q148" s="177">
        <v>9.4796999999999993</v>
      </c>
      <c r="R148" s="177">
        <v>11.898400000000001</v>
      </c>
      <c r="S148" s="118"/>
    </row>
    <row r="149" spans="1:19" x14ac:dyDescent="0.3">
      <c r="A149" s="173" t="s">
        <v>553</v>
      </c>
      <c r="B149" s="173" t="s">
        <v>563</v>
      </c>
      <c r="C149" s="173">
        <v>144333</v>
      </c>
      <c r="D149" s="176">
        <v>44118</v>
      </c>
      <c r="E149" s="177">
        <v>11.926</v>
      </c>
      <c r="F149" s="177">
        <v>0.27750000000000002</v>
      </c>
      <c r="G149" s="177">
        <v>0.2016</v>
      </c>
      <c r="H149" s="177">
        <v>0.75190000000000001</v>
      </c>
      <c r="I149" s="177">
        <v>1.8707</v>
      </c>
      <c r="J149" s="177">
        <v>1.4029</v>
      </c>
      <c r="K149" s="177">
        <v>7.4511000000000003</v>
      </c>
      <c r="L149" s="177">
        <v>24.605599999999999</v>
      </c>
      <c r="M149" s="177">
        <v>5.2881999999999998</v>
      </c>
      <c r="N149" s="177">
        <v>10.888</v>
      </c>
      <c r="O149" s="177"/>
      <c r="P149" s="177"/>
      <c r="Q149" s="177">
        <v>8.2924000000000007</v>
      </c>
      <c r="R149" s="177">
        <v>10.704599999999999</v>
      </c>
      <c r="S149" s="118"/>
    </row>
    <row r="150" spans="1:19" x14ac:dyDescent="0.3">
      <c r="A150" s="173" t="s">
        <v>553</v>
      </c>
      <c r="B150" s="173" t="s">
        <v>564</v>
      </c>
      <c r="C150" s="173">
        <v>119298</v>
      </c>
      <c r="D150" s="176">
        <v>44118</v>
      </c>
      <c r="E150" s="177">
        <v>29.61</v>
      </c>
      <c r="F150" s="177">
        <v>0.1691</v>
      </c>
      <c r="G150" s="177">
        <v>0.22</v>
      </c>
      <c r="H150" s="177">
        <v>0.7006</v>
      </c>
      <c r="I150" s="177">
        <v>1.3243</v>
      </c>
      <c r="J150" s="177">
        <v>1.4215</v>
      </c>
      <c r="K150" s="177">
        <v>6.9222999999999999</v>
      </c>
      <c r="L150" s="177">
        <v>17.817900000000002</v>
      </c>
      <c r="M150" s="177">
        <v>7.8963999999999999</v>
      </c>
      <c r="N150" s="177">
        <v>12.628399999999999</v>
      </c>
      <c r="O150" s="177">
        <v>8.3469999999999995</v>
      </c>
      <c r="P150" s="177">
        <v>7.3639999999999999</v>
      </c>
      <c r="Q150" s="177">
        <v>12.2613</v>
      </c>
      <c r="R150" s="177">
        <v>9.9863999999999997</v>
      </c>
      <c r="S150" s="118" t="s">
        <v>1878</v>
      </c>
    </row>
    <row r="151" spans="1:19" x14ac:dyDescent="0.3">
      <c r="A151" s="173" t="s">
        <v>553</v>
      </c>
      <c r="B151" s="173" t="s">
        <v>565</v>
      </c>
      <c r="C151" s="173">
        <v>118194</v>
      </c>
      <c r="D151" s="176">
        <v>44118</v>
      </c>
      <c r="E151" s="177">
        <v>27.247</v>
      </c>
      <c r="F151" s="177">
        <v>0.16539999999999999</v>
      </c>
      <c r="G151" s="177">
        <v>0.20230000000000001</v>
      </c>
      <c r="H151" s="177">
        <v>0.67249999999999999</v>
      </c>
      <c r="I151" s="177">
        <v>1.2710999999999999</v>
      </c>
      <c r="J151" s="177">
        <v>1.3088</v>
      </c>
      <c r="K151" s="177">
        <v>6.5750999999999999</v>
      </c>
      <c r="L151" s="177">
        <v>17.060500000000001</v>
      </c>
      <c r="M151" s="177">
        <v>6.851</v>
      </c>
      <c r="N151" s="177">
        <v>11.194100000000001</v>
      </c>
      <c r="O151" s="177">
        <v>7.0857000000000001</v>
      </c>
      <c r="P151" s="177">
        <v>6.0949999999999998</v>
      </c>
      <c r="Q151" s="177">
        <v>10.8977</v>
      </c>
      <c r="R151" s="177">
        <v>8.6511999999999993</v>
      </c>
      <c r="S151" s="118" t="s">
        <v>1878</v>
      </c>
    </row>
    <row r="152" spans="1:19" x14ac:dyDescent="0.3">
      <c r="A152" s="173" t="s">
        <v>553</v>
      </c>
      <c r="B152" s="173" t="s">
        <v>566</v>
      </c>
      <c r="C152" s="173">
        <v>102846</v>
      </c>
      <c r="D152" s="176">
        <v>44118</v>
      </c>
      <c r="E152" s="177">
        <v>94.602500000000006</v>
      </c>
      <c r="F152" s="177">
        <v>-0.18740000000000001</v>
      </c>
      <c r="G152" s="177">
        <v>-0.14530000000000001</v>
      </c>
      <c r="H152" s="177">
        <v>0.45490000000000003</v>
      </c>
      <c r="I152" s="177">
        <v>1.9659</v>
      </c>
      <c r="J152" s="177">
        <v>0.40279999999999999</v>
      </c>
      <c r="K152" s="177">
        <v>6.5811999999999999</v>
      </c>
      <c r="L152" s="177">
        <v>17.112400000000001</v>
      </c>
      <c r="M152" s="177">
        <v>-0.77649999999999997</v>
      </c>
      <c r="N152" s="177">
        <v>4.7393000000000001</v>
      </c>
      <c r="O152" s="177">
        <v>3.9706999999999999</v>
      </c>
      <c r="P152" s="177">
        <v>7.5327000000000002</v>
      </c>
      <c r="Q152" s="177">
        <v>15.1563</v>
      </c>
      <c r="R152" s="177">
        <v>5.7325999999999997</v>
      </c>
      <c r="S152" s="118" t="s">
        <v>1872</v>
      </c>
    </row>
    <row r="153" spans="1:19" x14ac:dyDescent="0.3">
      <c r="A153" s="173" t="s">
        <v>553</v>
      </c>
      <c r="B153" s="173" t="s">
        <v>567</v>
      </c>
      <c r="C153" s="173">
        <v>118736</v>
      </c>
      <c r="D153" s="176">
        <v>44118</v>
      </c>
      <c r="E153" s="177">
        <v>100.7649</v>
      </c>
      <c r="F153" s="177">
        <v>-0.18379999999999999</v>
      </c>
      <c r="G153" s="177">
        <v>-0.127</v>
      </c>
      <c r="H153" s="177">
        <v>0.48060000000000003</v>
      </c>
      <c r="I153" s="177">
        <v>2.0179999999999998</v>
      </c>
      <c r="J153" s="177">
        <v>0.51470000000000005</v>
      </c>
      <c r="K153" s="177">
        <v>6.9499000000000004</v>
      </c>
      <c r="L153" s="177">
        <v>17.894400000000001</v>
      </c>
      <c r="M153" s="177">
        <v>0.29720000000000002</v>
      </c>
      <c r="N153" s="177">
        <v>6.2144000000000004</v>
      </c>
      <c r="O153" s="177">
        <v>5.2066999999999997</v>
      </c>
      <c r="P153" s="177">
        <v>8.5562000000000005</v>
      </c>
      <c r="Q153" s="177">
        <v>10.902799999999999</v>
      </c>
      <c r="R153" s="177">
        <v>7.1210000000000004</v>
      </c>
      <c r="S153" s="118" t="s">
        <v>1872</v>
      </c>
    </row>
    <row r="154" spans="1:19" x14ac:dyDescent="0.3">
      <c r="A154" s="173" t="s">
        <v>553</v>
      </c>
      <c r="B154" s="173" t="s">
        <v>568</v>
      </c>
      <c r="C154" s="173">
        <v>148026</v>
      </c>
      <c r="D154" s="176">
        <v>44118</v>
      </c>
      <c r="E154" s="177">
        <v>11.8232</v>
      </c>
      <c r="F154" s="177">
        <v>0.1822</v>
      </c>
      <c r="G154" s="177">
        <v>0.20930000000000001</v>
      </c>
      <c r="H154" s="177">
        <v>0.98740000000000006</v>
      </c>
      <c r="I154" s="177">
        <v>2.8605</v>
      </c>
      <c r="J154" s="177">
        <v>2.6025999999999998</v>
      </c>
      <c r="K154" s="177">
        <v>7.0312000000000001</v>
      </c>
      <c r="L154" s="177">
        <v>17.567699999999999</v>
      </c>
      <c r="M154" s="177"/>
      <c r="N154" s="177"/>
      <c r="O154" s="177"/>
      <c r="P154" s="177"/>
      <c r="Q154" s="177">
        <v>18.231999999999999</v>
      </c>
      <c r="R154" s="177"/>
      <c r="S154" s="118"/>
    </row>
    <row r="155" spans="1:19" x14ac:dyDescent="0.3">
      <c r="A155" s="173" t="s">
        <v>553</v>
      </c>
      <c r="B155" s="173" t="s">
        <v>569</v>
      </c>
      <c r="C155" s="173">
        <v>148024</v>
      </c>
      <c r="D155" s="176">
        <v>44118</v>
      </c>
      <c r="E155" s="177">
        <v>11.684900000000001</v>
      </c>
      <c r="F155" s="177">
        <v>0.17749999999999999</v>
      </c>
      <c r="G155" s="177">
        <v>0.1835</v>
      </c>
      <c r="H155" s="177">
        <v>0.95209999999999995</v>
      </c>
      <c r="I155" s="177">
        <v>2.7867000000000002</v>
      </c>
      <c r="J155" s="177">
        <v>2.4443000000000001</v>
      </c>
      <c r="K155" s="177">
        <v>6.5119999999999996</v>
      </c>
      <c r="L155" s="177">
        <v>16.417100000000001</v>
      </c>
      <c r="M155" s="177"/>
      <c r="N155" s="177"/>
      <c r="O155" s="177"/>
      <c r="P155" s="177"/>
      <c r="Q155" s="177">
        <v>16.849</v>
      </c>
      <c r="R155" s="177"/>
      <c r="S155" s="118"/>
    </row>
    <row r="156" spans="1:19" x14ac:dyDescent="0.3">
      <c r="A156" s="173" t="s">
        <v>553</v>
      </c>
      <c r="B156" s="173" t="s">
        <v>570</v>
      </c>
      <c r="C156" s="173">
        <v>146010</v>
      </c>
      <c r="D156" s="176">
        <v>44118</v>
      </c>
      <c r="E156" s="177">
        <v>11.835900000000001</v>
      </c>
      <c r="F156" s="177">
        <v>4.82E-2</v>
      </c>
      <c r="G156" s="177">
        <v>0.21079999999999999</v>
      </c>
      <c r="H156" s="177">
        <v>0.6925</v>
      </c>
      <c r="I156" s="177">
        <v>1.6201000000000001</v>
      </c>
      <c r="J156" s="177">
        <v>1.6227</v>
      </c>
      <c r="K156" s="177">
        <v>6.5913000000000004</v>
      </c>
      <c r="L156" s="177">
        <v>18.6675</v>
      </c>
      <c r="M156" s="177">
        <v>6.5712000000000002</v>
      </c>
      <c r="N156" s="177">
        <v>11.605700000000001</v>
      </c>
      <c r="O156" s="177"/>
      <c r="P156" s="177"/>
      <c r="Q156" s="177">
        <v>10.344200000000001</v>
      </c>
      <c r="R156" s="177"/>
      <c r="S156" s="118" t="s">
        <v>1872</v>
      </c>
    </row>
    <row r="157" spans="1:19" x14ac:dyDescent="0.3">
      <c r="A157" s="173" t="s">
        <v>553</v>
      </c>
      <c r="B157" s="173" t="s">
        <v>571</v>
      </c>
      <c r="C157" s="173">
        <v>146007</v>
      </c>
      <c r="D157" s="176">
        <v>44118</v>
      </c>
      <c r="E157" s="177">
        <v>11.4749</v>
      </c>
      <c r="F157" s="177">
        <v>4.36E-2</v>
      </c>
      <c r="G157" s="177">
        <v>0.1903</v>
      </c>
      <c r="H157" s="177">
        <v>0.66410000000000002</v>
      </c>
      <c r="I157" s="177">
        <v>1.5640000000000001</v>
      </c>
      <c r="J157" s="177">
        <v>1.4993000000000001</v>
      </c>
      <c r="K157" s="177">
        <v>6.1654999999999998</v>
      </c>
      <c r="L157" s="177">
        <v>17.733499999999999</v>
      </c>
      <c r="M157" s="177">
        <v>5.1942000000000004</v>
      </c>
      <c r="N157" s="177">
        <v>9.6995000000000005</v>
      </c>
      <c r="O157" s="177"/>
      <c r="P157" s="177"/>
      <c r="Q157" s="177">
        <v>8.3660999999999994</v>
      </c>
      <c r="R157" s="177"/>
      <c r="S157" s="118" t="s">
        <v>1872</v>
      </c>
    </row>
    <row r="158" spans="1:19" x14ac:dyDescent="0.3">
      <c r="A158" s="173" t="s">
        <v>553</v>
      </c>
      <c r="B158" s="173" t="s">
        <v>572</v>
      </c>
      <c r="C158" s="173">
        <v>142038</v>
      </c>
      <c r="D158" s="176">
        <v>44118</v>
      </c>
      <c r="E158" s="177">
        <v>12.82</v>
      </c>
      <c r="F158" s="177">
        <v>0.2346</v>
      </c>
      <c r="G158" s="177">
        <v>0.62790000000000001</v>
      </c>
      <c r="H158" s="177">
        <v>1.9077999999999999</v>
      </c>
      <c r="I158" s="177">
        <v>4.9958999999999998</v>
      </c>
      <c r="J158" s="177">
        <v>3.7216999999999998</v>
      </c>
      <c r="K158" s="177">
        <v>10.137499999999999</v>
      </c>
      <c r="L158" s="177">
        <v>27.0565</v>
      </c>
      <c r="M158" s="177">
        <v>11.5753</v>
      </c>
      <c r="N158" s="177">
        <v>16.545500000000001</v>
      </c>
      <c r="O158" s="177"/>
      <c r="P158" s="177"/>
      <c r="Q158" s="177">
        <v>9.2966999999999995</v>
      </c>
      <c r="R158" s="177">
        <v>12.943199999999999</v>
      </c>
      <c r="S158" s="118" t="s">
        <v>1879</v>
      </c>
    </row>
    <row r="159" spans="1:19" x14ac:dyDescent="0.3">
      <c r="A159" s="173" t="s">
        <v>553</v>
      </c>
      <c r="B159" s="173" t="s">
        <v>573</v>
      </c>
      <c r="C159" s="173">
        <v>142035</v>
      </c>
      <c r="D159" s="176">
        <v>44118</v>
      </c>
      <c r="E159" s="177">
        <v>12.59</v>
      </c>
      <c r="F159" s="177">
        <v>0.31869999999999998</v>
      </c>
      <c r="G159" s="177">
        <v>0.63949999999999996</v>
      </c>
      <c r="H159" s="177">
        <v>1.9433</v>
      </c>
      <c r="I159" s="177">
        <v>5.0042</v>
      </c>
      <c r="J159" s="177">
        <v>3.7067999999999999</v>
      </c>
      <c r="K159" s="177">
        <v>9.9563000000000006</v>
      </c>
      <c r="L159" s="177">
        <v>26.66</v>
      </c>
      <c r="M159" s="177">
        <v>11.0229</v>
      </c>
      <c r="N159" s="177">
        <v>15.823399999999999</v>
      </c>
      <c r="O159" s="177"/>
      <c r="P159" s="177"/>
      <c r="Q159" s="177">
        <v>8.5908999999999995</v>
      </c>
      <c r="R159" s="177">
        <v>12.264200000000001</v>
      </c>
      <c r="S159" s="118" t="s">
        <v>1879</v>
      </c>
    </row>
    <row r="160" spans="1:19" x14ac:dyDescent="0.3">
      <c r="A160" s="178" t="s">
        <v>27</v>
      </c>
      <c r="B160" s="173"/>
      <c r="C160" s="173"/>
      <c r="D160" s="173"/>
      <c r="E160" s="173"/>
      <c r="F160" s="179">
        <v>9.892999999999999E-2</v>
      </c>
      <c r="G160" s="179">
        <v>3.4564999999999999E-2</v>
      </c>
      <c r="H160" s="179">
        <v>0.82708500000000007</v>
      </c>
      <c r="I160" s="179">
        <v>2.4858950000000002</v>
      </c>
      <c r="J160" s="179">
        <v>1.57921</v>
      </c>
      <c r="K160" s="179">
        <v>6.3626449999999988</v>
      </c>
      <c r="L160" s="179">
        <v>18.743964999999999</v>
      </c>
      <c r="M160" s="179">
        <v>0.62573333333333359</v>
      </c>
      <c r="N160" s="179">
        <v>8.0956624999999995</v>
      </c>
      <c r="O160" s="179">
        <v>4.8056000000000001</v>
      </c>
      <c r="P160" s="179">
        <v>7.7681300000000011</v>
      </c>
      <c r="Q160" s="179">
        <v>9.0349149999999998</v>
      </c>
      <c r="R160" s="179">
        <v>7.9093357142857155</v>
      </c>
      <c r="S160" s="118"/>
    </row>
    <row r="161" spans="1:19" x14ac:dyDescent="0.3">
      <c r="A161" s="178" t="s">
        <v>409</v>
      </c>
      <c r="B161" s="173"/>
      <c r="C161" s="173"/>
      <c r="D161" s="173"/>
      <c r="E161" s="173"/>
      <c r="F161" s="179">
        <v>8.8099999999999998E-2</v>
      </c>
      <c r="G161" s="179">
        <v>0.18159999999999998</v>
      </c>
      <c r="H161" s="179">
        <v>0.6825</v>
      </c>
      <c r="I161" s="179">
        <v>2.2233499999999999</v>
      </c>
      <c r="J161" s="179">
        <v>1.5015499999999999</v>
      </c>
      <c r="K161" s="179">
        <v>6.8505000000000003</v>
      </c>
      <c r="L161" s="179">
        <v>17.85615</v>
      </c>
      <c r="M161" s="179">
        <v>1.73865</v>
      </c>
      <c r="N161" s="179">
        <v>9.0945499999999999</v>
      </c>
      <c r="O161" s="179">
        <v>5.36435</v>
      </c>
      <c r="P161" s="179">
        <v>7.8368000000000002</v>
      </c>
      <c r="Q161" s="179">
        <v>10.328800000000001</v>
      </c>
      <c r="R161" s="179">
        <v>8.5217500000000008</v>
      </c>
      <c r="S161" s="118"/>
    </row>
    <row r="162" spans="1:19" x14ac:dyDescent="0.3">
      <c r="A162" s="167"/>
      <c r="B162" s="167"/>
      <c r="C162" s="167"/>
      <c r="D162" s="169"/>
      <c r="E162" s="170"/>
      <c r="F162" s="170"/>
      <c r="G162" s="170"/>
      <c r="H162" s="170"/>
      <c r="I162" s="170"/>
      <c r="J162" s="170"/>
      <c r="K162" s="170"/>
      <c r="L162" s="170"/>
      <c r="M162" s="170"/>
      <c r="N162" s="170"/>
      <c r="O162" s="170"/>
      <c r="P162" s="170"/>
      <c r="Q162" s="170"/>
      <c r="R162" s="170"/>
      <c r="S162" s="118"/>
    </row>
    <row r="163" spans="1:19" x14ac:dyDescent="0.3">
      <c r="A163" s="175" t="s">
        <v>574</v>
      </c>
      <c r="B163" s="175"/>
      <c r="C163" s="175"/>
      <c r="D163" s="175"/>
      <c r="E163" s="175"/>
      <c r="F163" s="175"/>
      <c r="G163" s="175"/>
      <c r="H163" s="175"/>
      <c r="I163" s="175"/>
      <c r="J163" s="175"/>
      <c r="K163" s="175"/>
      <c r="L163" s="175"/>
      <c r="M163" s="175"/>
      <c r="N163" s="175"/>
      <c r="O163" s="175"/>
      <c r="P163" s="175"/>
      <c r="Q163" s="175"/>
      <c r="R163" s="175"/>
      <c r="S163" s="120"/>
    </row>
    <row r="164" spans="1:19" x14ac:dyDescent="0.3">
      <c r="A164" s="173" t="s">
        <v>575</v>
      </c>
      <c r="B164" s="173" t="s">
        <v>576</v>
      </c>
      <c r="C164" s="173">
        <v>108273</v>
      </c>
      <c r="D164" s="176">
        <v>44118</v>
      </c>
      <c r="E164" s="177">
        <v>279.07810000000001</v>
      </c>
      <c r="F164" s="177">
        <v>27.852900000000002</v>
      </c>
      <c r="G164" s="177">
        <v>20.4206</v>
      </c>
      <c r="H164" s="177">
        <v>41.275700000000001</v>
      </c>
      <c r="I164" s="177">
        <v>28.8279</v>
      </c>
      <c r="J164" s="177">
        <v>15.795400000000001</v>
      </c>
      <c r="K164" s="177">
        <v>5.4177999999999997</v>
      </c>
      <c r="L164" s="177">
        <v>15.3538</v>
      </c>
      <c r="M164" s="177">
        <v>11.8728</v>
      </c>
      <c r="N164" s="177">
        <v>10.995799999999999</v>
      </c>
      <c r="O164" s="177">
        <v>8.6742000000000008</v>
      </c>
      <c r="P164" s="177">
        <v>8.9148999999999994</v>
      </c>
      <c r="Q164" s="177">
        <v>8.5844000000000005</v>
      </c>
      <c r="R164" s="177">
        <v>10.8919</v>
      </c>
      <c r="S164" s="118"/>
    </row>
    <row r="165" spans="1:19" x14ac:dyDescent="0.3">
      <c r="A165" s="173" t="s">
        <v>575</v>
      </c>
      <c r="B165" s="173" t="s">
        <v>577</v>
      </c>
      <c r="C165" s="173">
        <v>119550</v>
      </c>
      <c r="D165" s="176">
        <v>44118</v>
      </c>
      <c r="E165" s="177">
        <v>285.02710000000002</v>
      </c>
      <c r="F165" s="177">
        <v>28.181699999999999</v>
      </c>
      <c r="G165" s="177">
        <v>20.750399999999999</v>
      </c>
      <c r="H165" s="177">
        <v>41.607999999999997</v>
      </c>
      <c r="I165" s="177">
        <v>29.161200000000001</v>
      </c>
      <c r="J165" s="177">
        <v>16.129899999999999</v>
      </c>
      <c r="K165" s="177">
        <v>5.7523999999999997</v>
      </c>
      <c r="L165" s="177">
        <v>15.724399999999999</v>
      </c>
      <c r="M165" s="177">
        <v>12.236700000000001</v>
      </c>
      <c r="N165" s="177">
        <v>11.3573</v>
      </c>
      <c r="O165" s="177">
        <v>9.0035000000000007</v>
      </c>
      <c r="P165" s="177">
        <v>9.2507999999999999</v>
      </c>
      <c r="Q165" s="177">
        <v>9.8148999999999997</v>
      </c>
      <c r="R165" s="177">
        <v>11.236700000000001</v>
      </c>
      <c r="S165" s="118"/>
    </row>
    <row r="166" spans="1:19" x14ac:dyDescent="0.3">
      <c r="A166" s="173" t="s">
        <v>575</v>
      </c>
      <c r="B166" s="173" t="s">
        <v>578</v>
      </c>
      <c r="C166" s="173">
        <v>120438</v>
      </c>
      <c r="D166" s="176">
        <v>44118</v>
      </c>
      <c r="E166" s="177">
        <v>2061.8256000000001</v>
      </c>
      <c r="F166" s="177">
        <v>9.7657000000000007</v>
      </c>
      <c r="G166" s="177">
        <v>11.475199999999999</v>
      </c>
      <c r="H166" s="177">
        <v>24.7133</v>
      </c>
      <c r="I166" s="177">
        <v>20.194700000000001</v>
      </c>
      <c r="J166" s="177">
        <v>13.202500000000001</v>
      </c>
      <c r="K166" s="177">
        <v>6.1665999999999999</v>
      </c>
      <c r="L166" s="177">
        <v>13.6633</v>
      </c>
      <c r="M166" s="177">
        <v>10.8979</v>
      </c>
      <c r="N166" s="177">
        <v>10.429</v>
      </c>
      <c r="O166" s="177">
        <v>9.4837000000000007</v>
      </c>
      <c r="P166" s="177">
        <v>8.9388000000000005</v>
      </c>
      <c r="Q166" s="177">
        <v>9.0122999999999998</v>
      </c>
      <c r="R166" s="177">
        <v>11.415699999999999</v>
      </c>
      <c r="S166" s="118"/>
    </row>
    <row r="167" spans="1:19" x14ac:dyDescent="0.3">
      <c r="A167" s="173" t="s">
        <v>575</v>
      </c>
      <c r="B167" s="173" t="s">
        <v>579</v>
      </c>
      <c r="C167" s="173">
        <v>117446</v>
      </c>
      <c r="D167" s="176">
        <v>44118</v>
      </c>
      <c r="E167" s="177">
        <v>2026.9866999999999</v>
      </c>
      <c r="F167" s="177">
        <v>9.4560999999999993</v>
      </c>
      <c r="G167" s="177">
        <v>11.1648</v>
      </c>
      <c r="H167" s="177">
        <v>24.401800000000001</v>
      </c>
      <c r="I167" s="177">
        <v>19.882300000000001</v>
      </c>
      <c r="J167" s="177">
        <v>12.889200000000001</v>
      </c>
      <c r="K167" s="177">
        <v>5.8517999999999999</v>
      </c>
      <c r="L167" s="177">
        <v>13.3348</v>
      </c>
      <c r="M167" s="177">
        <v>10.5686</v>
      </c>
      <c r="N167" s="177">
        <v>10.0944</v>
      </c>
      <c r="O167" s="177">
        <v>9.1732999999999993</v>
      </c>
      <c r="P167" s="177">
        <v>8.6789000000000005</v>
      </c>
      <c r="Q167" s="177">
        <v>8.8231999999999999</v>
      </c>
      <c r="R167" s="177">
        <v>11.0951</v>
      </c>
      <c r="S167" s="118"/>
    </row>
    <row r="168" spans="1:19" x14ac:dyDescent="0.3">
      <c r="A168" s="173" t="s">
        <v>575</v>
      </c>
      <c r="B168" s="173" t="s">
        <v>580</v>
      </c>
      <c r="C168" s="173">
        <v>124175</v>
      </c>
      <c r="D168" s="176">
        <v>44118</v>
      </c>
      <c r="E168" s="177">
        <v>18.898800000000001</v>
      </c>
      <c r="F168" s="177">
        <v>17.777000000000001</v>
      </c>
      <c r="G168" s="177">
        <v>15.9878</v>
      </c>
      <c r="H168" s="177">
        <v>36.6477</v>
      </c>
      <c r="I168" s="177">
        <v>29.337900000000001</v>
      </c>
      <c r="J168" s="177">
        <v>18.947299999999998</v>
      </c>
      <c r="K168" s="177">
        <v>6.0940000000000003</v>
      </c>
      <c r="L168" s="177">
        <v>15.166499999999999</v>
      </c>
      <c r="M168" s="177">
        <v>12.434699999999999</v>
      </c>
      <c r="N168" s="177">
        <v>11.5822</v>
      </c>
      <c r="O168" s="177">
        <v>8.8760999999999992</v>
      </c>
      <c r="P168" s="177">
        <v>8.9078999999999997</v>
      </c>
      <c r="Q168" s="177">
        <v>9.3962000000000003</v>
      </c>
      <c r="R168" s="177">
        <v>11.398999999999999</v>
      </c>
      <c r="S168" s="118"/>
    </row>
    <row r="169" spans="1:19" x14ac:dyDescent="0.3">
      <c r="A169" s="173" t="s">
        <v>575</v>
      </c>
      <c r="B169" s="173" t="s">
        <v>581</v>
      </c>
      <c r="C169" s="173">
        <v>124172</v>
      </c>
      <c r="D169" s="176">
        <v>44118</v>
      </c>
      <c r="E169" s="177">
        <v>18.476800000000001</v>
      </c>
      <c r="F169" s="177">
        <v>17.392199999999999</v>
      </c>
      <c r="G169" s="177">
        <v>15.7585</v>
      </c>
      <c r="H169" s="177">
        <v>36.431699999999999</v>
      </c>
      <c r="I169" s="177">
        <v>29.1065</v>
      </c>
      <c r="J169" s="177">
        <v>18.7212</v>
      </c>
      <c r="K169" s="177">
        <v>5.8502999999999998</v>
      </c>
      <c r="L169" s="177">
        <v>14.8941</v>
      </c>
      <c r="M169" s="177">
        <v>12.151899999999999</v>
      </c>
      <c r="N169" s="177">
        <v>11.2818</v>
      </c>
      <c r="O169" s="177">
        <v>8.5592000000000006</v>
      </c>
      <c r="P169" s="177">
        <v>8.5749999999999993</v>
      </c>
      <c r="Q169" s="177">
        <v>9.0481999999999996</v>
      </c>
      <c r="R169" s="177">
        <v>11.052199999999999</v>
      </c>
      <c r="S169" s="118"/>
    </row>
    <row r="170" spans="1:19" x14ac:dyDescent="0.3">
      <c r="A170" s="173" t="s">
        <v>575</v>
      </c>
      <c r="B170" s="173" t="s">
        <v>582</v>
      </c>
      <c r="C170" s="173">
        <v>140286</v>
      </c>
      <c r="D170" s="176">
        <v>44118</v>
      </c>
      <c r="E170" s="177">
        <v>19.136299999999999</v>
      </c>
      <c r="F170" s="177">
        <v>23.284800000000001</v>
      </c>
      <c r="G170" s="177">
        <v>16.7469</v>
      </c>
      <c r="H170" s="177">
        <v>66.924800000000005</v>
      </c>
      <c r="I170" s="177">
        <v>38.1387</v>
      </c>
      <c r="J170" s="177">
        <v>12.876099999999999</v>
      </c>
      <c r="K170" s="177">
        <v>2.9954999999999998</v>
      </c>
      <c r="L170" s="177">
        <v>19.4468</v>
      </c>
      <c r="M170" s="177">
        <v>15.1983</v>
      </c>
      <c r="N170" s="177">
        <v>13.9376</v>
      </c>
      <c r="O170" s="177">
        <v>10.3225</v>
      </c>
      <c r="P170" s="177">
        <v>9.3017000000000003</v>
      </c>
      <c r="Q170" s="177">
        <v>9.5852000000000004</v>
      </c>
      <c r="R170" s="177">
        <v>13.5237</v>
      </c>
      <c r="S170" s="118"/>
    </row>
    <row r="171" spans="1:19" x14ac:dyDescent="0.3">
      <c r="A171" s="173" t="s">
        <v>575</v>
      </c>
      <c r="B171" s="173" t="s">
        <v>583</v>
      </c>
      <c r="C171" s="173">
        <v>140283</v>
      </c>
      <c r="D171" s="176">
        <v>44118</v>
      </c>
      <c r="E171" s="177">
        <v>18.7469</v>
      </c>
      <c r="F171" s="177">
        <v>22.988900000000001</v>
      </c>
      <c r="G171" s="177">
        <v>16.430499999999999</v>
      </c>
      <c r="H171" s="177">
        <v>66.592299999999994</v>
      </c>
      <c r="I171" s="177">
        <v>37.782800000000002</v>
      </c>
      <c r="J171" s="177">
        <v>12.523400000000001</v>
      </c>
      <c r="K171" s="177">
        <v>2.6459999999999999</v>
      </c>
      <c r="L171" s="177">
        <v>19.062999999999999</v>
      </c>
      <c r="M171" s="177">
        <v>14.8058</v>
      </c>
      <c r="N171" s="177">
        <v>13.5364</v>
      </c>
      <c r="O171" s="177">
        <v>10.013199999999999</v>
      </c>
      <c r="P171" s="177">
        <v>8.9870000000000001</v>
      </c>
      <c r="Q171" s="177">
        <v>9.2678999999999991</v>
      </c>
      <c r="R171" s="177">
        <v>13.1913</v>
      </c>
      <c r="S171" s="118"/>
    </row>
    <row r="172" spans="1:19" x14ac:dyDescent="0.3">
      <c r="A172" s="173" t="s">
        <v>575</v>
      </c>
      <c r="B172" s="173" t="s">
        <v>584</v>
      </c>
      <c r="C172" s="173">
        <v>129006</v>
      </c>
      <c r="D172" s="176">
        <v>44118</v>
      </c>
      <c r="E172" s="177">
        <v>17.241</v>
      </c>
      <c r="F172" s="177">
        <v>80.625500000000002</v>
      </c>
      <c r="G172" s="177">
        <v>28.393799999999999</v>
      </c>
      <c r="H172" s="177">
        <v>44.194299999999998</v>
      </c>
      <c r="I172" s="177">
        <v>29.252500000000001</v>
      </c>
      <c r="J172" s="177">
        <v>15.2263</v>
      </c>
      <c r="K172" s="177">
        <v>4.181</v>
      </c>
      <c r="L172" s="177">
        <v>12.3581</v>
      </c>
      <c r="M172" s="177">
        <v>10.157500000000001</v>
      </c>
      <c r="N172" s="177">
        <v>10.022600000000001</v>
      </c>
      <c r="O172" s="177">
        <v>8.8528000000000002</v>
      </c>
      <c r="P172" s="177">
        <v>8.5627999999999993</v>
      </c>
      <c r="Q172" s="177">
        <v>8.7739999999999991</v>
      </c>
      <c r="R172" s="177">
        <v>11.209300000000001</v>
      </c>
      <c r="S172" s="118"/>
    </row>
    <row r="173" spans="1:19" x14ac:dyDescent="0.3">
      <c r="A173" s="173" t="s">
        <v>575</v>
      </c>
      <c r="B173" s="173" t="s">
        <v>585</v>
      </c>
      <c r="C173" s="173">
        <v>129008</v>
      </c>
      <c r="D173" s="176">
        <v>44118</v>
      </c>
      <c r="E173" s="177">
        <v>17.731300000000001</v>
      </c>
      <c r="F173" s="177">
        <v>80.872299999999996</v>
      </c>
      <c r="G173" s="177">
        <v>28.6843</v>
      </c>
      <c r="H173" s="177">
        <v>44.487200000000001</v>
      </c>
      <c r="I173" s="177">
        <v>29.562200000000001</v>
      </c>
      <c r="J173" s="177">
        <v>15.5387</v>
      </c>
      <c r="K173" s="177">
        <v>4.4962999999999997</v>
      </c>
      <c r="L173" s="177">
        <v>12.7065</v>
      </c>
      <c r="M173" s="177">
        <v>10.5044</v>
      </c>
      <c r="N173" s="177">
        <v>10.372</v>
      </c>
      <c r="O173" s="177">
        <v>9.2423999999999999</v>
      </c>
      <c r="P173" s="177">
        <v>8.9857999999999993</v>
      </c>
      <c r="Q173" s="177">
        <v>9.2460000000000004</v>
      </c>
      <c r="R173" s="177">
        <v>11.580299999999999</v>
      </c>
      <c r="S173" s="118"/>
    </row>
    <row r="174" spans="1:19" x14ac:dyDescent="0.3">
      <c r="A174" s="173" t="s">
        <v>575</v>
      </c>
      <c r="B174" s="173" t="s">
        <v>586</v>
      </c>
      <c r="C174" s="173">
        <v>128629</v>
      </c>
      <c r="D174" s="176">
        <v>44118</v>
      </c>
      <c r="E174" s="177">
        <v>17.914000000000001</v>
      </c>
      <c r="F174" s="177">
        <v>19.570599999999999</v>
      </c>
      <c r="G174" s="177">
        <v>16.991599999999998</v>
      </c>
      <c r="H174" s="177">
        <v>37.997999999999998</v>
      </c>
      <c r="I174" s="177">
        <v>26.729800000000001</v>
      </c>
      <c r="J174" s="177">
        <v>14.5222</v>
      </c>
      <c r="K174" s="177">
        <v>7.1814999999999998</v>
      </c>
      <c r="L174" s="177">
        <v>15.0351</v>
      </c>
      <c r="M174" s="177">
        <v>11.8193</v>
      </c>
      <c r="N174" s="177">
        <v>11.327299999999999</v>
      </c>
      <c r="O174" s="177">
        <v>8.9301999999999992</v>
      </c>
      <c r="P174" s="177">
        <v>9.1073000000000004</v>
      </c>
      <c r="Q174" s="177">
        <v>9.2956000000000003</v>
      </c>
      <c r="R174" s="177">
        <v>11.434200000000001</v>
      </c>
      <c r="S174" s="118"/>
    </row>
    <row r="175" spans="1:19" x14ac:dyDescent="0.3">
      <c r="A175" s="173" t="s">
        <v>575</v>
      </c>
      <c r="B175" s="173" t="s">
        <v>587</v>
      </c>
      <c r="C175" s="173">
        <v>128628</v>
      </c>
      <c r="D175" s="176">
        <v>44118</v>
      </c>
      <c r="E175" s="177">
        <v>17.546399999999998</v>
      </c>
      <c r="F175" s="177">
        <v>18.939599999999999</v>
      </c>
      <c r="G175" s="177">
        <v>16.5124</v>
      </c>
      <c r="H175" s="177">
        <v>37.533499999999997</v>
      </c>
      <c r="I175" s="177">
        <v>26.264399999999998</v>
      </c>
      <c r="J175" s="177">
        <v>14.0634</v>
      </c>
      <c r="K175" s="177">
        <v>6.7070999999999996</v>
      </c>
      <c r="L175" s="177">
        <v>14.541600000000001</v>
      </c>
      <c r="M175" s="177">
        <v>11.3239</v>
      </c>
      <c r="N175" s="177">
        <v>10.822900000000001</v>
      </c>
      <c r="O175" s="177">
        <v>8.4392999999999994</v>
      </c>
      <c r="P175" s="177">
        <v>8.6728000000000005</v>
      </c>
      <c r="Q175" s="177">
        <v>8.9506999999999994</v>
      </c>
      <c r="R175" s="177">
        <v>10.9315</v>
      </c>
      <c r="S175" s="118"/>
    </row>
    <row r="176" spans="1:19" x14ac:dyDescent="0.3">
      <c r="A176" s="173" t="s">
        <v>575</v>
      </c>
      <c r="B176" s="173" t="s">
        <v>588</v>
      </c>
      <c r="C176" s="173">
        <v>112342</v>
      </c>
      <c r="D176" s="176">
        <v>44118</v>
      </c>
      <c r="E176" s="177">
        <v>24.5212</v>
      </c>
      <c r="F176" s="177">
        <v>10.5715</v>
      </c>
      <c r="G176" s="177">
        <v>17.965699999999998</v>
      </c>
      <c r="H176" s="177">
        <v>36.919400000000003</v>
      </c>
      <c r="I176" s="177">
        <v>23.5701</v>
      </c>
      <c r="J176" s="177">
        <v>12.1371</v>
      </c>
      <c r="K176" s="177">
        <v>5.2840999999999996</v>
      </c>
      <c r="L176" s="177">
        <v>14.097300000000001</v>
      </c>
      <c r="M176" s="177">
        <v>9.9107000000000003</v>
      </c>
      <c r="N176" s="177">
        <v>9.9235000000000007</v>
      </c>
      <c r="O176" s="177">
        <v>7.7359</v>
      </c>
      <c r="P176" s="177">
        <v>8.4726999999999997</v>
      </c>
      <c r="Q176" s="177">
        <v>8.6666000000000007</v>
      </c>
      <c r="R176" s="177">
        <v>9.8293999999999997</v>
      </c>
      <c r="S176" s="118"/>
    </row>
    <row r="177" spans="1:19" x14ac:dyDescent="0.3">
      <c r="A177" s="173" t="s">
        <v>575</v>
      </c>
      <c r="B177" s="173" t="s">
        <v>589</v>
      </c>
      <c r="C177" s="173">
        <v>120256</v>
      </c>
      <c r="D177" s="176">
        <v>44118</v>
      </c>
      <c r="E177" s="177">
        <v>25.091899999999999</v>
      </c>
      <c r="F177" s="177">
        <v>10.9132</v>
      </c>
      <c r="G177" s="177">
        <v>18.433199999999999</v>
      </c>
      <c r="H177" s="177">
        <v>37.380499999999998</v>
      </c>
      <c r="I177" s="177">
        <v>24.023700000000002</v>
      </c>
      <c r="J177" s="177">
        <v>12.5954</v>
      </c>
      <c r="K177" s="177">
        <v>5.7457000000000003</v>
      </c>
      <c r="L177" s="177">
        <v>14.5831</v>
      </c>
      <c r="M177" s="177">
        <v>10.397</v>
      </c>
      <c r="N177" s="177">
        <v>10.420400000000001</v>
      </c>
      <c r="O177" s="177">
        <v>8.1891999999999996</v>
      </c>
      <c r="P177" s="177">
        <v>8.8583999999999996</v>
      </c>
      <c r="Q177" s="177">
        <v>9.1809999999999992</v>
      </c>
      <c r="R177" s="177">
        <v>10.319800000000001</v>
      </c>
      <c r="S177" s="118"/>
    </row>
    <row r="178" spans="1:19" x14ac:dyDescent="0.3">
      <c r="A178" s="173" t="s">
        <v>575</v>
      </c>
      <c r="B178" s="173" t="s">
        <v>590</v>
      </c>
      <c r="C178" s="173">
        <v>121279</v>
      </c>
      <c r="D178" s="176">
        <v>44118</v>
      </c>
      <c r="E178" s="177">
        <v>19.197900000000001</v>
      </c>
      <c r="F178" s="177">
        <v>31.588100000000001</v>
      </c>
      <c r="G178" s="177">
        <v>16.9604</v>
      </c>
      <c r="H178" s="177">
        <v>30.9833</v>
      </c>
      <c r="I178" s="177">
        <v>24.0672</v>
      </c>
      <c r="J178" s="177">
        <v>14.5063</v>
      </c>
      <c r="K178" s="177">
        <v>6.3151999999999999</v>
      </c>
      <c r="L178" s="177">
        <v>15.205500000000001</v>
      </c>
      <c r="M178" s="177">
        <v>12.568899999999999</v>
      </c>
      <c r="N178" s="177">
        <v>11.7311</v>
      </c>
      <c r="O178" s="177">
        <v>9.7819000000000003</v>
      </c>
      <c r="P178" s="177">
        <v>8.8443000000000005</v>
      </c>
      <c r="Q178" s="177">
        <v>8.9473000000000003</v>
      </c>
      <c r="R178" s="177">
        <v>12.5168</v>
      </c>
      <c r="S178" s="118"/>
    </row>
    <row r="179" spans="1:19" x14ac:dyDescent="0.3">
      <c r="A179" s="173" t="s">
        <v>575</v>
      </c>
      <c r="B179" s="173" t="s">
        <v>591</v>
      </c>
      <c r="C179" s="173">
        <v>121280</v>
      </c>
      <c r="D179" s="176">
        <v>44118</v>
      </c>
      <c r="E179" s="177">
        <v>18.926400000000001</v>
      </c>
      <c r="F179" s="177">
        <v>31.075700000000001</v>
      </c>
      <c r="G179" s="177">
        <v>16.584299999999999</v>
      </c>
      <c r="H179" s="177">
        <v>30.6219</v>
      </c>
      <c r="I179" s="177">
        <v>23.714200000000002</v>
      </c>
      <c r="J179" s="177">
        <v>14.1509</v>
      </c>
      <c r="K179" s="177">
        <v>5.9619</v>
      </c>
      <c r="L179" s="177">
        <v>14.833600000000001</v>
      </c>
      <c r="M179" s="177">
        <v>12.1898</v>
      </c>
      <c r="N179" s="177">
        <v>11.3452</v>
      </c>
      <c r="O179" s="177">
        <v>9.4620999999999995</v>
      </c>
      <c r="P179" s="177">
        <v>8.5990000000000002</v>
      </c>
      <c r="Q179" s="177">
        <v>8.7436000000000007</v>
      </c>
      <c r="R179" s="177">
        <v>12.1652</v>
      </c>
      <c r="S179" s="118"/>
    </row>
    <row r="180" spans="1:19" x14ac:dyDescent="0.3">
      <c r="A180" s="173" t="s">
        <v>575</v>
      </c>
      <c r="B180" s="173" t="s">
        <v>592</v>
      </c>
      <c r="C180" s="173">
        <v>147217</v>
      </c>
      <c r="D180" s="176">
        <v>44118</v>
      </c>
      <c r="E180" s="177">
        <v>1108.8960999999999</v>
      </c>
      <c r="F180" s="177">
        <v>-5.9798</v>
      </c>
      <c r="G180" s="177">
        <v>6.2712000000000003</v>
      </c>
      <c r="H180" s="177">
        <v>21.7882</v>
      </c>
      <c r="I180" s="177">
        <v>13.256600000000001</v>
      </c>
      <c r="J180" s="177">
        <v>6.5278999999999998</v>
      </c>
      <c r="K180" s="177">
        <v>3.4173</v>
      </c>
      <c r="L180" s="177">
        <v>5.6912000000000003</v>
      </c>
      <c r="M180" s="177">
        <v>5.3272000000000004</v>
      </c>
      <c r="N180" s="177">
        <v>5.79</v>
      </c>
      <c r="O180" s="177"/>
      <c r="P180" s="177"/>
      <c r="Q180" s="177">
        <v>7.5251000000000001</v>
      </c>
      <c r="R180" s="177"/>
      <c r="S180" s="118"/>
    </row>
    <row r="181" spans="1:19" x14ac:dyDescent="0.3">
      <c r="A181" s="173" t="s">
        <v>575</v>
      </c>
      <c r="B181" s="173" t="s">
        <v>593</v>
      </c>
      <c r="C181" s="173">
        <v>147223</v>
      </c>
      <c r="D181" s="176">
        <v>44118</v>
      </c>
      <c r="E181" s="177">
        <v>1100.6194</v>
      </c>
      <c r="F181" s="177">
        <v>-6.5021000000000004</v>
      </c>
      <c r="G181" s="177">
        <v>5.7477</v>
      </c>
      <c r="H181" s="177">
        <v>21.262899999999998</v>
      </c>
      <c r="I181" s="177">
        <v>12.731400000000001</v>
      </c>
      <c r="J181" s="177">
        <v>6.0026000000000002</v>
      </c>
      <c r="K181" s="177">
        <v>2.8955000000000002</v>
      </c>
      <c r="L181" s="177">
        <v>5.1627000000000001</v>
      </c>
      <c r="M181" s="177">
        <v>4.7938000000000001</v>
      </c>
      <c r="N181" s="177">
        <v>5.2416999999999998</v>
      </c>
      <c r="O181" s="177"/>
      <c r="P181" s="177"/>
      <c r="Q181" s="177">
        <v>6.9611999999999998</v>
      </c>
      <c r="R181" s="177"/>
      <c r="S181" s="118"/>
    </row>
    <row r="182" spans="1:19" x14ac:dyDescent="0.3">
      <c r="A182" s="173" t="s">
        <v>575</v>
      </c>
      <c r="B182" s="173" t="s">
        <v>594</v>
      </c>
      <c r="C182" s="173">
        <v>118232</v>
      </c>
      <c r="D182" s="176">
        <v>44118</v>
      </c>
      <c r="E182" s="177">
        <v>1782.7807</v>
      </c>
      <c r="F182" s="177">
        <v>36.376899999999999</v>
      </c>
      <c r="G182" s="177">
        <v>14.347</v>
      </c>
      <c r="H182" s="177">
        <v>62.366300000000003</v>
      </c>
      <c r="I182" s="177">
        <v>36.539499999999997</v>
      </c>
      <c r="J182" s="177">
        <v>11.0177</v>
      </c>
      <c r="K182" s="177">
        <v>2.3435000000000001</v>
      </c>
      <c r="L182" s="177">
        <v>17.507300000000001</v>
      </c>
      <c r="M182" s="177">
        <v>10.3263</v>
      </c>
      <c r="N182" s="177">
        <v>9.7073999999999998</v>
      </c>
      <c r="O182" s="177">
        <v>8.4577000000000009</v>
      </c>
      <c r="P182" s="177">
        <v>7.569</v>
      </c>
      <c r="Q182" s="177">
        <v>7.6969000000000003</v>
      </c>
      <c r="R182" s="177">
        <v>9.8706999999999994</v>
      </c>
      <c r="S182" s="118"/>
    </row>
    <row r="183" spans="1:19" x14ac:dyDescent="0.3">
      <c r="A183" s="173" t="s">
        <v>575</v>
      </c>
      <c r="B183" s="173" t="s">
        <v>595</v>
      </c>
      <c r="C183" s="173">
        <v>120444</v>
      </c>
      <c r="D183" s="176">
        <v>44118</v>
      </c>
      <c r="E183" s="177">
        <v>1874.9159999999999</v>
      </c>
      <c r="F183" s="177">
        <v>36.795699999999997</v>
      </c>
      <c r="G183" s="177">
        <v>14.7675</v>
      </c>
      <c r="H183" s="177">
        <v>62.790999999999997</v>
      </c>
      <c r="I183" s="177">
        <v>36.965299999999999</v>
      </c>
      <c r="J183" s="177">
        <v>11.441800000000001</v>
      </c>
      <c r="K183" s="177">
        <v>2.7646000000000002</v>
      </c>
      <c r="L183" s="177">
        <v>18.014399999999998</v>
      </c>
      <c r="M183" s="177">
        <v>10.855600000000001</v>
      </c>
      <c r="N183" s="177">
        <v>10.2239</v>
      </c>
      <c r="O183" s="177">
        <v>8.9177</v>
      </c>
      <c r="P183" s="177">
        <v>8.0510999999999999</v>
      </c>
      <c r="Q183" s="177">
        <v>8.3528000000000002</v>
      </c>
      <c r="R183" s="177">
        <v>10.3492</v>
      </c>
      <c r="S183" s="118"/>
    </row>
    <row r="184" spans="1:19" x14ac:dyDescent="0.3">
      <c r="A184" s="173" t="s">
        <v>575</v>
      </c>
      <c r="B184" s="173" t="s">
        <v>596</v>
      </c>
      <c r="C184" s="173">
        <v>123690</v>
      </c>
      <c r="D184" s="176">
        <v>44118</v>
      </c>
      <c r="E184" s="177">
        <v>49.582099999999997</v>
      </c>
      <c r="F184" s="177">
        <v>23.866900000000001</v>
      </c>
      <c r="G184" s="177">
        <v>15.9948</v>
      </c>
      <c r="H184" s="177">
        <v>39.523800000000001</v>
      </c>
      <c r="I184" s="177">
        <v>25.604199999999999</v>
      </c>
      <c r="J184" s="177">
        <v>13.5848</v>
      </c>
      <c r="K184" s="177">
        <v>5.0772000000000004</v>
      </c>
      <c r="L184" s="177">
        <v>14.4085</v>
      </c>
      <c r="M184" s="177">
        <v>11.227499999999999</v>
      </c>
      <c r="N184" s="177">
        <v>10.787699999999999</v>
      </c>
      <c r="O184" s="177">
        <v>8.8481000000000005</v>
      </c>
      <c r="P184" s="177">
        <v>8.7504000000000008</v>
      </c>
      <c r="Q184" s="177">
        <v>7.6177000000000001</v>
      </c>
      <c r="R184" s="177">
        <v>11.2623</v>
      </c>
      <c r="S184" s="118"/>
    </row>
    <row r="185" spans="1:19" x14ac:dyDescent="0.3">
      <c r="A185" s="173" t="s">
        <v>575</v>
      </c>
      <c r="B185" s="173" t="s">
        <v>597</v>
      </c>
      <c r="C185" s="173">
        <v>123693</v>
      </c>
      <c r="D185" s="176">
        <v>44118</v>
      </c>
      <c r="E185" s="177">
        <v>50.674300000000002</v>
      </c>
      <c r="F185" s="177">
        <v>24.2898</v>
      </c>
      <c r="G185" s="177">
        <v>16.401700000000002</v>
      </c>
      <c r="H185" s="177">
        <v>39.929499999999997</v>
      </c>
      <c r="I185" s="177">
        <v>26.0123</v>
      </c>
      <c r="J185" s="177">
        <v>13.991</v>
      </c>
      <c r="K185" s="177">
        <v>5.5000999999999998</v>
      </c>
      <c r="L185" s="177">
        <v>14.8261</v>
      </c>
      <c r="M185" s="177">
        <v>11.622</v>
      </c>
      <c r="N185" s="177">
        <v>11.174300000000001</v>
      </c>
      <c r="O185" s="177">
        <v>9.2223000000000006</v>
      </c>
      <c r="P185" s="177">
        <v>9.1349999999999998</v>
      </c>
      <c r="Q185" s="177">
        <v>9.3109999999999999</v>
      </c>
      <c r="R185" s="177">
        <v>11.6303</v>
      </c>
      <c r="S185" s="118"/>
    </row>
    <row r="186" spans="1:19" x14ac:dyDescent="0.3">
      <c r="A186" s="173" t="s">
        <v>575</v>
      </c>
      <c r="B186" s="173" t="s">
        <v>598</v>
      </c>
      <c r="C186" s="173">
        <v>119795</v>
      </c>
      <c r="D186" s="176">
        <v>44118</v>
      </c>
      <c r="E186" s="177">
        <v>19.790400000000002</v>
      </c>
      <c r="F186" s="177">
        <v>32.6738</v>
      </c>
      <c r="G186" s="177">
        <v>16.266300000000001</v>
      </c>
      <c r="H186" s="177">
        <v>31.596599999999999</v>
      </c>
      <c r="I186" s="177">
        <v>24.749099999999999</v>
      </c>
      <c r="J186" s="177">
        <v>15.881399999999999</v>
      </c>
      <c r="K186" s="177">
        <v>6.0364000000000004</v>
      </c>
      <c r="L186" s="177">
        <v>14.581300000000001</v>
      </c>
      <c r="M186" s="177">
        <v>11.674899999999999</v>
      </c>
      <c r="N186" s="177">
        <v>11.196999999999999</v>
      </c>
      <c r="O186" s="177">
        <v>8.7354000000000003</v>
      </c>
      <c r="P186" s="177">
        <v>8.8364999999999991</v>
      </c>
      <c r="Q186" s="177">
        <v>8.8107000000000006</v>
      </c>
      <c r="R186" s="177">
        <v>10.4994</v>
      </c>
      <c r="S186" s="118"/>
    </row>
    <row r="187" spans="1:19" x14ac:dyDescent="0.3">
      <c r="A187" s="173" t="s">
        <v>575</v>
      </c>
      <c r="B187" s="173" t="s">
        <v>599</v>
      </c>
      <c r="C187" s="173">
        <v>118078</v>
      </c>
      <c r="D187" s="176">
        <v>44118</v>
      </c>
      <c r="E187" s="177">
        <v>19.129300000000001</v>
      </c>
      <c r="F187" s="177">
        <v>32.274900000000002</v>
      </c>
      <c r="G187" s="177">
        <v>15.8331</v>
      </c>
      <c r="H187" s="177">
        <v>31.177800000000001</v>
      </c>
      <c r="I187" s="177">
        <v>24.348700000000001</v>
      </c>
      <c r="J187" s="177">
        <v>15.4781</v>
      </c>
      <c r="K187" s="177">
        <v>5.6308999999999996</v>
      </c>
      <c r="L187" s="177">
        <v>14.152699999999999</v>
      </c>
      <c r="M187" s="177">
        <v>11.2385</v>
      </c>
      <c r="N187" s="177">
        <v>10.752599999999999</v>
      </c>
      <c r="O187" s="177">
        <v>8.2826000000000004</v>
      </c>
      <c r="P187" s="177">
        <v>8.3397000000000006</v>
      </c>
      <c r="Q187" s="177">
        <v>5.0853000000000002</v>
      </c>
      <c r="R187" s="177">
        <v>10.061299999999999</v>
      </c>
      <c r="S187" s="118"/>
    </row>
    <row r="188" spans="1:19" x14ac:dyDescent="0.3">
      <c r="A188" s="173" t="s">
        <v>575</v>
      </c>
      <c r="B188" s="173" t="s">
        <v>600</v>
      </c>
      <c r="C188" s="173">
        <v>105823</v>
      </c>
      <c r="D188" s="176">
        <v>44118</v>
      </c>
      <c r="E188" s="177">
        <v>27.130400000000002</v>
      </c>
      <c r="F188" s="177">
        <v>21.1343</v>
      </c>
      <c r="G188" s="177">
        <v>15.5585</v>
      </c>
      <c r="H188" s="177">
        <v>29.378</v>
      </c>
      <c r="I188" s="177">
        <v>21.226199999999999</v>
      </c>
      <c r="J188" s="177">
        <v>13.1044</v>
      </c>
      <c r="K188" s="177">
        <v>4.2209000000000003</v>
      </c>
      <c r="L188" s="177">
        <v>12.846399999999999</v>
      </c>
      <c r="M188" s="177">
        <v>9.5771999999999995</v>
      </c>
      <c r="N188" s="177">
        <v>9.0395000000000003</v>
      </c>
      <c r="O188" s="177">
        <v>8.4834999999999994</v>
      </c>
      <c r="P188" s="177">
        <v>7.9405000000000001</v>
      </c>
      <c r="Q188" s="177">
        <v>7.7408999999999999</v>
      </c>
      <c r="R188" s="177">
        <v>10.0662</v>
      </c>
      <c r="S188" s="118"/>
    </row>
    <row r="189" spans="1:19" x14ac:dyDescent="0.3">
      <c r="A189" s="173" t="s">
        <v>575</v>
      </c>
      <c r="B189" s="173" t="s">
        <v>601</v>
      </c>
      <c r="C189" s="173">
        <v>120338</v>
      </c>
      <c r="D189" s="176">
        <v>44118</v>
      </c>
      <c r="E189" s="177">
        <v>28.5412</v>
      </c>
      <c r="F189" s="177">
        <v>21.753499999999999</v>
      </c>
      <c r="G189" s="177">
        <v>16.097799999999999</v>
      </c>
      <c r="H189" s="177">
        <v>29.9316</v>
      </c>
      <c r="I189" s="177">
        <v>21.783999999999999</v>
      </c>
      <c r="J189" s="177">
        <v>13.6563</v>
      </c>
      <c r="K189" s="177">
        <v>4.7774999999999999</v>
      </c>
      <c r="L189" s="177">
        <v>13.432600000000001</v>
      </c>
      <c r="M189" s="177">
        <v>10.1678</v>
      </c>
      <c r="N189" s="177">
        <v>9.6285000000000007</v>
      </c>
      <c r="O189" s="177">
        <v>9.0976999999999997</v>
      </c>
      <c r="P189" s="177">
        <v>8.6121999999999996</v>
      </c>
      <c r="Q189" s="177">
        <v>8.4566999999999997</v>
      </c>
      <c r="R189" s="177">
        <v>10.660299999999999</v>
      </c>
      <c r="S189" s="118"/>
    </row>
    <row r="190" spans="1:19" x14ac:dyDescent="0.3">
      <c r="A190" s="173" t="s">
        <v>575</v>
      </c>
      <c r="B190" s="173" t="s">
        <v>602</v>
      </c>
      <c r="C190" s="173">
        <v>134545</v>
      </c>
      <c r="D190" s="176">
        <v>44118</v>
      </c>
      <c r="E190" s="177">
        <v>15.8659</v>
      </c>
      <c r="F190" s="177">
        <v>15.880599999999999</v>
      </c>
      <c r="G190" s="177">
        <v>17.294899999999998</v>
      </c>
      <c r="H190" s="177">
        <v>35.170900000000003</v>
      </c>
      <c r="I190" s="177">
        <v>25.956099999999999</v>
      </c>
      <c r="J190" s="177">
        <v>14.5189</v>
      </c>
      <c r="K190" s="177">
        <v>5.6969000000000003</v>
      </c>
      <c r="L190" s="177">
        <v>14.6854</v>
      </c>
      <c r="M190" s="177">
        <v>12.1326</v>
      </c>
      <c r="N190" s="177">
        <v>11.109500000000001</v>
      </c>
      <c r="O190" s="177">
        <v>8.8331999999999997</v>
      </c>
      <c r="P190" s="177">
        <v>8.7553000000000001</v>
      </c>
      <c r="Q190" s="177">
        <v>8.8862000000000005</v>
      </c>
      <c r="R190" s="177">
        <v>11.437200000000001</v>
      </c>
      <c r="S190" s="118"/>
    </row>
    <row r="191" spans="1:19" x14ac:dyDescent="0.3">
      <c r="A191" s="173" t="s">
        <v>575</v>
      </c>
      <c r="B191" s="173" t="s">
        <v>603</v>
      </c>
      <c r="C191" s="173">
        <v>134547</v>
      </c>
      <c r="D191" s="176">
        <v>44118</v>
      </c>
      <c r="E191" s="177">
        <v>16.131699999999999</v>
      </c>
      <c r="F191" s="177">
        <v>16.298200000000001</v>
      </c>
      <c r="G191" s="177">
        <v>17.7822</v>
      </c>
      <c r="H191" s="177">
        <v>35.668599999999998</v>
      </c>
      <c r="I191" s="177">
        <v>26.447399999999998</v>
      </c>
      <c r="J191" s="177">
        <v>15.0184</v>
      </c>
      <c r="K191" s="177">
        <v>6.1944999999999997</v>
      </c>
      <c r="L191" s="177">
        <v>15.2127</v>
      </c>
      <c r="M191" s="177">
        <v>12.6684</v>
      </c>
      <c r="N191" s="177">
        <v>11.6409</v>
      </c>
      <c r="O191" s="177">
        <v>9.2603000000000009</v>
      </c>
      <c r="P191" s="177">
        <v>9.0983999999999998</v>
      </c>
      <c r="Q191" s="177">
        <v>9.2203999999999997</v>
      </c>
      <c r="R191" s="177">
        <v>11.932399999999999</v>
      </c>
      <c r="S191" s="118"/>
    </row>
    <row r="192" spans="1:19" x14ac:dyDescent="0.3">
      <c r="A192" s="173" t="s">
        <v>575</v>
      </c>
      <c r="B192" s="173" t="s">
        <v>604</v>
      </c>
      <c r="C192" s="173">
        <v>138566</v>
      </c>
      <c r="D192" s="176">
        <v>44118</v>
      </c>
      <c r="E192" s="177">
        <v>18.739699999999999</v>
      </c>
      <c r="F192" s="177">
        <v>10.131</v>
      </c>
      <c r="G192" s="177">
        <v>10.6892</v>
      </c>
      <c r="H192" s="177">
        <v>29.2118</v>
      </c>
      <c r="I192" s="177">
        <v>20.937999999999999</v>
      </c>
      <c r="J192" s="177">
        <v>13.4236</v>
      </c>
      <c r="K192" s="177">
        <v>5.4122000000000003</v>
      </c>
      <c r="L192" s="177">
        <v>14.170299999999999</v>
      </c>
      <c r="M192" s="177">
        <v>10.934200000000001</v>
      </c>
      <c r="N192" s="177">
        <v>10.417400000000001</v>
      </c>
      <c r="O192" s="177">
        <v>8.3848000000000003</v>
      </c>
      <c r="P192" s="177">
        <v>8.2362000000000002</v>
      </c>
      <c r="Q192" s="177">
        <v>8.6052999999999997</v>
      </c>
      <c r="R192" s="177">
        <v>10.838900000000001</v>
      </c>
      <c r="S192" s="118"/>
    </row>
    <row r="193" spans="1:19" x14ac:dyDescent="0.3">
      <c r="A193" s="173" t="s">
        <v>575</v>
      </c>
      <c r="B193" s="173" t="s">
        <v>605</v>
      </c>
      <c r="C193" s="173">
        <v>138564</v>
      </c>
      <c r="D193" s="176">
        <v>44118</v>
      </c>
      <c r="E193" s="177">
        <v>19.436599999999999</v>
      </c>
      <c r="F193" s="177">
        <v>10.519299999999999</v>
      </c>
      <c r="G193" s="177">
        <v>11.1341</v>
      </c>
      <c r="H193" s="177">
        <v>29.677800000000001</v>
      </c>
      <c r="I193" s="177">
        <v>21.394400000000001</v>
      </c>
      <c r="J193" s="177">
        <v>13.890499999999999</v>
      </c>
      <c r="K193" s="177">
        <v>5.8808999999999996</v>
      </c>
      <c r="L193" s="177">
        <v>14.6816</v>
      </c>
      <c r="M193" s="177">
        <v>11.450699999999999</v>
      </c>
      <c r="N193" s="177">
        <v>10.9481</v>
      </c>
      <c r="O193" s="177">
        <v>8.9314999999999998</v>
      </c>
      <c r="P193" s="177">
        <v>8.77</v>
      </c>
      <c r="Q193" s="177">
        <v>9.1278000000000006</v>
      </c>
      <c r="R193" s="177">
        <v>11.3688</v>
      </c>
      <c r="S193" s="118"/>
    </row>
    <row r="194" spans="1:19" x14ac:dyDescent="0.3">
      <c r="A194" s="173" t="s">
        <v>575</v>
      </c>
      <c r="B194" s="173" t="s">
        <v>606</v>
      </c>
      <c r="C194" s="173">
        <v>125503</v>
      </c>
      <c r="D194" s="176">
        <v>44118</v>
      </c>
      <c r="E194" s="177">
        <v>2519.9193</v>
      </c>
      <c r="F194" s="177">
        <v>44.832700000000003</v>
      </c>
      <c r="G194" s="177">
        <v>21.470600000000001</v>
      </c>
      <c r="H194" s="177">
        <v>43.037399999999998</v>
      </c>
      <c r="I194" s="177">
        <v>31.396100000000001</v>
      </c>
      <c r="J194" s="177">
        <v>17.152000000000001</v>
      </c>
      <c r="K194" s="177">
        <v>4.5368000000000004</v>
      </c>
      <c r="L194" s="177">
        <v>15.154999999999999</v>
      </c>
      <c r="M194" s="177">
        <v>11.590299999999999</v>
      </c>
      <c r="N194" s="177">
        <v>11.1632</v>
      </c>
      <c r="O194" s="177">
        <v>9.4817</v>
      </c>
      <c r="P194" s="177">
        <v>8.9807000000000006</v>
      </c>
      <c r="Q194" s="177">
        <v>9.2294999999999998</v>
      </c>
      <c r="R194" s="177">
        <v>10.956099999999999</v>
      </c>
      <c r="S194" s="118"/>
    </row>
    <row r="195" spans="1:19" x14ac:dyDescent="0.3">
      <c r="A195" s="173" t="s">
        <v>575</v>
      </c>
      <c r="B195" s="173" t="s">
        <v>607</v>
      </c>
      <c r="C195" s="173">
        <v>125498</v>
      </c>
      <c r="D195" s="176">
        <v>44118</v>
      </c>
      <c r="E195" s="177">
        <v>2423.4632999999999</v>
      </c>
      <c r="F195" s="177">
        <v>44.362099999999998</v>
      </c>
      <c r="G195" s="177">
        <v>20.999400000000001</v>
      </c>
      <c r="H195" s="177">
        <v>42.563400000000001</v>
      </c>
      <c r="I195" s="177">
        <v>30.920500000000001</v>
      </c>
      <c r="J195" s="177">
        <v>16.6752</v>
      </c>
      <c r="K195" s="177">
        <v>4.0614999999999997</v>
      </c>
      <c r="L195" s="177">
        <v>14.647</v>
      </c>
      <c r="M195" s="177">
        <v>11.079000000000001</v>
      </c>
      <c r="N195" s="177">
        <v>10.6411</v>
      </c>
      <c r="O195" s="177">
        <v>8.9487000000000005</v>
      </c>
      <c r="P195" s="177">
        <v>8.4069000000000003</v>
      </c>
      <c r="Q195" s="177">
        <v>8.3626000000000005</v>
      </c>
      <c r="R195" s="177">
        <v>10.4306</v>
      </c>
      <c r="S195" s="118"/>
    </row>
    <row r="196" spans="1:19" x14ac:dyDescent="0.3">
      <c r="A196" s="173" t="s">
        <v>575</v>
      </c>
      <c r="B196" s="173" t="s">
        <v>608</v>
      </c>
      <c r="C196" s="173">
        <v>100784</v>
      </c>
      <c r="D196" s="176">
        <v>44118</v>
      </c>
      <c r="E196" s="177">
        <v>33.371099999999998</v>
      </c>
      <c r="F196" s="177">
        <v>8.8615999999999993</v>
      </c>
      <c r="G196" s="177">
        <v>6.2179000000000002</v>
      </c>
      <c r="H196" s="177">
        <v>9.6585999999999999</v>
      </c>
      <c r="I196" s="177">
        <v>9.5348000000000006</v>
      </c>
      <c r="J196" s="177">
        <v>7.1734</v>
      </c>
      <c r="K196" s="177">
        <v>4.8594999999999997</v>
      </c>
      <c r="L196" s="177">
        <v>10.005000000000001</v>
      </c>
      <c r="M196" s="177">
        <v>8.4925999999999995</v>
      </c>
      <c r="N196" s="177">
        <v>8.4855</v>
      </c>
      <c r="O196" s="177">
        <v>7.5922999999999998</v>
      </c>
      <c r="P196" s="177">
        <v>7.6894999999999998</v>
      </c>
      <c r="Q196" s="177">
        <v>7.9257</v>
      </c>
      <c r="R196" s="177">
        <v>9.7881999999999998</v>
      </c>
      <c r="S196" s="118"/>
    </row>
    <row r="197" spans="1:19" x14ac:dyDescent="0.3">
      <c r="A197" s="173" t="s">
        <v>575</v>
      </c>
      <c r="B197" s="173" t="s">
        <v>609</v>
      </c>
      <c r="C197" s="173">
        <v>119625</v>
      </c>
      <c r="D197" s="176">
        <v>44118</v>
      </c>
      <c r="E197" s="177">
        <v>33.609099999999998</v>
      </c>
      <c r="F197" s="177">
        <v>8.9075000000000006</v>
      </c>
      <c r="G197" s="177">
        <v>6.3478000000000003</v>
      </c>
      <c r="H197" s="177">
        <v>9.7925000000000004</v>
      </c>
      <c r="I197" s="177">
        <v>9.6623999999999999</v>
      </c>
      <c r="J197" s="177">
        <v>7.3018000000000001</v>
      </c>
      <c r="K197" s="177">
        <v>4.9904000000000002</v>
      </c>
      <c r="L197" s="177">
        <v>10.145</v>
      </c>
      <c r="M197" s="177">
        <v>8.6338000000000008</v>
      </c>
      <c r="N197" s="177">
        <v>8.6282999999999994</v>
      </c>
      <c r="O197" s="177">
        <v>7.7263000000000002</v>
      </c>
      <c r="P197" s="177">
        <v>7.7830000000000004</v>
      </c>
      <c r="Q197" s="177">
        <v>8.2140000000000004</v>
      </c>
      <c r="R197" s="177">
        <v>9.9321000000000002</v>
      </c>
      <c r="S197" s="118"/>
    </row>
    <row r="198" spans="1:19" x14ac:dyDescent="0.3">
      <c r="A198" s="173" t="s">
        <v>575</v>
      </c>
      <c r="B198" s="173" t="s">
        <v>610</v>
      </c>
      <c r="C198" s="173">
        <v>147636</v>
      </c>
      <c r="D198" s="176">
        <v>44118</v>
      </c>
      <c r="E198" s="177">
        <v>11.1226</v>
      </c>
      <c r="F198" s="177">
        <v>55.872700000000002</v>
      </c>
      <c r="G198" s="177">
        <v>24.364899999999999</v>
      </c>
      <c r="H198" s="177">
        <v>43.584699999999998</v>
      </c>
      <c r="I198" s="177">
        <v>33.234400000000001</v>
      </c>
      <c r="J198" s="177">
        <v>18.805399999999999</v>
      </c>
      <c r="K198" s="177">
        <v>6.2389000000000001</v>
      </c>
      <c r="L198" s="177">
        <v>17.007300000000001</v>
      </c>
      <c r="M198" s="177">
        <v>12.1974</v>
      </c>
      <c r="N198" s="177">
        <v>11.007099999999999</v>
      </c>
      <c r="O198" s="177"/>
      <c r="P198" s="177"/>
      <c r="Q198" s="177">
        <v>11.0662</v>
      </c>
      <c r="R198" s="177"/>
      <c r="S198" s="118"/>
    </row>
    <row r="199" spans="1:19" x14ac:dyDescent="0.3">
      <c r="A199" s="173" t="s">
        <v>575</v>
      </c>
      <c r="B199" s="173" t="s">
        <v>611</v>
      </c>
      <c r="C199" s="173">
        <v>147635</v>
      </c>
      <c r="D199" s="176">
        <v>44118</v>
      </c>
      <c r="E199" s="177">
        <v>11.0625</v>
      </c>
      <c r="F199" s="177">
        <v>55.514800000000001</v>
      </c>
      <c r="G199" s="177">
        <v>23.899899999999999</v>
      </c>
      <c r="H199" s="177">
        <v>43.104700000000001</v>
      </c>
      <c r="I199" s="177">
        <v>32.740499999999997</v>
      </c>
      <c r="J199" s="177">
        <v>18.308299999999999</v>
      </c>
      <c r="K199" s="177">
        <v>5.7411000000000003</v>
      </c>
      <c r="L199" s="177">
        <v>16.470600000000001</v>
      </c>
      <c r="M199" s="177">
        <v>11.6121</v>
      </c>
      <c r="N199" s="177">
        <v>10.4175</v>
      </c>
      <c r="O199" s="177"/>
      <c r="P199" s="177"/>
      <c r="Q199" s="177">
        <v>10.4742</v>
      </c>
      <c r="R199" s="177"/>
      <c r="S199" s="118"/>
    </row>
    <row r="200" spans="1:19" x14ac:dyDescent="0.3">
      <c r="A200" s="173" t="s">
        <v>575</v>
      </c>
      <c r="B200" s="173" t="s">
        <v>612</v>
      </c>
      <c r="C200" s="173">
        <v>126940</v>
      </c>
      <c r="D200" s="176">
        <v>44118</v>
      </c>
      <c r="E200" s="177">
        <v>16.063500000000001</v>
      </c>
      <c r="F200" s="177">
        <v>3.8632</v>
      </c>
      <c r="G200" s="177">
        <v>9.8292999999999999</v>
      </c>
      <c r="H200" s="177">
        <v>29.017900000000001</v>
      </c>
      <c r="I200" s="177">
        <v>22.492699999999999</v>
      </c>
      <c r="J200" s="177">
        <v>12.3796</v>
      </c>
      <c r="K200" s="177">
        <v>5.4126000000000003</v>
      </c>
      <c r="L200" s="177">
        <v>12.720499999999999</v>
      </c>
      <c r="M200" s="177">
        <v>10.2644</v>
      </c>
      <c r="N200" s="177">
        <v>9.6519999999999992</v>
      </c>
      <c r="O200" s="177">
        <v>4.8228999999999997</v>
      </c>
      <c r="P200" s="177">
        <v>6.7134999999999998</v>
      </c>
      <c r="Q200" s="177">
        <v>7.3319000000000001</v>
      </c>
      <c r="R200" s="177">
        <v>4.5907</v>
      </c>
      <c r="S200" s="118"/>
    </row>
    <row r="201" spans="1:19" x14ac:dyDescent="0.3">
      <c r="A201" s="173" t="s">
        <v>575</v>
      </c>
      <c r="B201" s="173" t="s">
        <v>613</v>
      </c>
      <c r="C201" s="173">
        <v>126939</v>
      </c>
      <c r="D201" s="176">
        <v>44118</v>
      </c>
      <c r="E201" s="177">
        <v>15.963100000000001</v>
      </c>
      <c r="F201" s="177">
        <v>3.6587999999999998</v>
      </c>
      <c r="G201" s="177">
        <v>9.7995000000000001</v>
      </c>
      <c r="H201" s="177">
        <v>28.970300000000002</v>
      </c>
      <c r="I201" s="177">
        <v>22.4693</v>
      </c>
      <c r="J201" s="177">
        <v>12.3649</v>
      </c>
      <c r="K201" s="177">
        <v>5.4010999999999996</v>
      </c>
      <c r="L201" s="177">
        <v>12.6846</v>
      </c>
      <c r="M201" s="177">
        <v>10.2188</v>
      </c>
      <c r="N201" s="177">
        <v>9.6006</v>
      </c>
      <c r="O201" s="177">
        <v>4.7401</v>
      </c>
      <c r="P201" s="177">
        <v>6.6291000000000002</v>
      </c>
      <c r="Q201" s="177">
        <v>7.2314999999999996</v>
      </c>
      <c r="R201" s="177">
        <v>4.5143000000000004</v>
      </c>
      <c r="S201" s="118"/>
    </row>
    <row r="202" spans="1:19" x14ac:dyDescent="0.3">
      <c r="A202" s="178" t="s">
        <v>27</v>
      </c>
      <c r="B202" s="173"/>
      <c r="C202" s="173"/>
      <c r="D202" s="173"/>
      <c r="E202" s="173"/>
      <c r="F202" s="179">
        <v>24.637952631578955</v>
      </c>
      <c r="G202" s="179">
        <v>15.957255263157894</v>
      </c>
      <c r="H202" s="179">
        <v>36.524149999999999</v>
      </c>
      <c r="I202" s="179">
        <v>25.52684210526316</v>
      </c>
      <c r="J202" s="179">
        <v>13.724297368421052</v>
      </c>
      <c r="K202" s="179">
        <v>5.0983552631578952</v>
      </c>
      <c r="L202" s="179">
        <v>14.163571052631578</v>
      </c>
      <c r="M202" s="179">
        <v>10.976928947368423</v>
      </c>
      <c r="N202" s="179">
        <v>10.432455263157895</v>
      </c>
      <c r="O202" s="179">
        <v>8.6325382352941169</v>
      </c>
      <c r="P202" s="179">
        <v>8.5280911764705891</v>
      </c>
      <c r="Q202" s="179">
        <v>8.64659736842105</v>
      </c>
      <c r="R202" s="179">
        <v>10.705326470588238</v>
      </c>
      <c r="S202" s="118"/>
    </row>
    <row r="203" spans="1:19" x14ac:dyDescent="0.3">
      <c r="A203" s="178" t="s">
        <v>409</v>
      </c>
      <c r="B203" s="173"/>
      <c r="C203" s="173"/>
      <c r="D203" s="173"/>
      <c r="E203" s="173"/>
      <c r="F203" s="179">
        <v>21.443899999999999</v>
      </c>
      <c r="G203" s="179">
        <v>16.334000000000003</v>
      </c>
      <c r="H203" s="179">
        <v>36.539699999999996</v>
      </c>
      <c r="I203" s="179">
        <v>25.780149999999999</v>
      </c>
      <c r="J203" s="179">
        <v>13.94075</v>
      </c>
      <c r="K203" s="179">
        <v>5.4152000000000005</v>
      </c>
      <c r="L203" s="179">
        <v>14.61505</v>
      </c>
      <c r="M203" s="179">
        <v>11.233000000000001</v>
      </c>
      <c r="N203" s="179">
        <v>10.69685</v>
      </c>
      <c r="O203" s="179">
        <v>8.8644499999999997</v>
      </c>
      <c r="P203" s="179">
        <v>8.7146500000000007</v>
      </c>
      <c r="Q203" s="179">
        <v>8.8169500000000003</v>
      </c>
      <c r="R203" s="179">
        <v>11.004149999999999</v>
      </c>
      <c r="S203" s="118"/>
    </row>
    <row r="204" spans="1:19" x14ac:dyDescent="0.3">
      <c r="A204" s="167"/>
      <c r="B204" s="167"/>
      <c r="C204" s="167"/>
      <c r="D204" s="169"/>
      <c r="E204" s="170"/>
      <c r="F204" s="170"/>
      <c r="G204" s="170"/>
      <c r="H204" s="170"/>
      <c r="I204" s="170"/>
      <c r="J204" s="170"/>
      <c r="K204" s="170"/>
      <c r="L204" s="170"/>
      <c r="M204" s="170"/>
      <c r="N204" s="170"/>
      <c r="O204" s="170"/>
      <c r="P204" s="170"/>
      <c r="Q204" s="170"/>
      <c r="R204" s="170"/>
      <c r="S204" s="118"/>
    </row>
    <row r="205" spans="1:19" x14ac:dyDescent="0.3">
      <c r="A205" s="175" t="s">
        <v>1865</v>
      </c>
      <c r="B205" s="175"/>
      <c r="C205" s="175"/>
      <c r="D205" s="175"/>
      <c r="E205" s="175"/>
      <c r="F205" s="175"/>
      <c r="G205" s="175"/>
      <c r="H205" s="175"/>
      <c r="I205" s="175"/>
      <c r="J205" s="175"/>
      <c r="K205" s="175"/>
      <c r="L205" s="175"/>
      <c r="M205" s="175"/>
      <c r="N205" s="175"/>
      <c r="O205" s="175"/>
      <c r="P205" s="175"/>
      <c r="Q205" s="175"/>
      <c r="R205" s="175"/>
      <c r="S205" s="120"/>
    </row>
    <row r="206" spans="1:19" x14ac:dyDescent="0.3">
      <c r="A206" s="173" t="s">
        <v>1866</v>
      </c>
      <c r="B206" s="173" t="s">
        <v>1731</v>
      </c>
      <c r="C206" s="173">
        <v>101818</v>
      </c>
      <c r="D206" s="176">
        <v>44118</v>
      </c>
      <c r="E206" s="177">
        <v>40.913600000000002</v>
      </c>
      <c r="F206" s="177">
        <v>69.539500000000004</v>
      </c>
      <c r="G206" s="177">
        <v>31.070499999999999</v>
      </c>
      <c r="H206" s="177">
        <v>60.882800000000003</v>
      </c>
      <c r="I206" s="177">
        <v>49.650599999999997</v>
      </c>
      <c r="J206" s="177">
        <v>21.240100000000002</v>
      </c>
      <c r="K206" s="177">
        <v>19.750699999999998</v>
      </c>
      <c r="L206" s="177">
        <v>27.531400000000001</v>
      </c>
      <c r="M206" s="177">
        <v>0.4335</v>
      </c>
      <c r="N206" s="177">
        <v>2.9588000000000001</v>
      </c>
      <c r="O206" s="177">
        <v>1.6336999999999999</v>
      </c>
      <c r="P206" s="177">
        <v>6.3959999999999999</v>
      </c>
      <c r="Q206" s="177">
        <v>8.9657999999999998</v>
      </c>
      <c r="R206" s="177">
        <v>4.9546999999999999</v>
      </c>
      <c r="S206" s="118" t="s">
        <v>1880</v>
      </c>
    </row>
    <row r="207" spans="1:19" x14ac:dyDescent="0.3">
      <c r="A207" s="173" t="s">
        <v>1866</v>
      </c>
      <c r="B207" s="173" t="s">
        <v>1707</v>
      </c>
      <c r="C207" s="173">
        <v>120705</v>
      </c>
      <c r="D207" s="176">
        <v>44118</v>
      </c>
      <c r="E207" s="177">
        <v>43.796999999999997</v>
      </c>
      <c r="F207" s="177">
        <v>70.390299999999996</v>
      </c>
      <c r="G207" s="177">
        <v>31.907699999999998</v>
      </c>
      <c r="H207" s="177">
        <v>61.689799999999998</v>
      </c>
      <c r="I207" s="177">
        <v>50.4801</v>
      </c>
      <c r="J207" s="177">
        <v>22.0639</v>
      </c>
      <c r="K207" s="177">
        <v>20.6327</v>
      </c>
      <c r="L207" s="177">
        <v>28.540900000000001</v>
      </c>
      <c r="M207" s="177">
        <v>1.2346999999999999</v>
      </c>
      <c r="N207" s="177">
        <v>3.7896999999999998</v>
      </c>
      <c r="O207" s="177">
        <v>2.5518999999999998</v>
      </c>
      <c r="P207" s="177">
        <v>7.4695</v>
      </c>
      <c r="Q207" s="177">
        <v>9.9398</v>
      </c>
      <c r="R207" s="177">
        <v>5.7355</v>
      </c>
      <c r="S207" s="118" t="s">
        <v>1880</v>
      </c>
    </row>
    <row r="208" spans="1:19" x14ac:dyDescent="0.3">
      <c r="A208" s="173" t="s">
        <v>1866</v>
      </c>
      <c r="B208" s="173" t="s">
        <v>1732</v>
      </c>
      <c r="C208" s="173">
        <v>112924</v>
      </c>
      <c r="D208" s="176">
        <v>44118</v>
      </c>
      <c r="E208" s="177">
        <v>20.8721</v>
      </c>
      <c r="F208" s="177">
        <v>57.9754</v>
      </c>
      <c r="G208" s="177">
        <v>8.6841000000000008</v>
      </c>
      <c r="H208" s="177">
        <v>34.907299999999999</v>
      </c>
      <c r="I208" s="177">
        <v>40.065600000000003</v>
      </c>
      <c r="J208" s="177">
        <v>14.8093</v>
      </c>
      <c r="K208" s="177">
        <v>12.715999999999999</v>
      </c>
      <c r="L208" s="177">
        <v>22.556100000000001</v>
      </c>
      <c r="M208" s="177">
        <v>8.8597000000000001</v>
      </c>
      <c r="N208" s="177">
        <v>9.5558999999999994</v>
      </c>
      <c r="O208" s="177">
        <v>4.6435000000000004</v>
      </c>
      <c r="P208" s="177">
        <v>5.9025999999999996</v>
      </c>
      <c r="Q208" s="177">
        <v>7.4391999999999996</v>
      </c>
      <c r="R208" s="177">
        <v>5.9985999999999997</v>
      </c>
      <c r="S208" s="118"/>
    </row>
    <row r="209" spans="1:19" x14ac:dyDescent="0.3">
      <c r="A209" s="173" t="s">
        <v>1866</v>
      </c>
      <c r="B209" s="173" t="s">
        <v>1708</v>
      </c>
      <c r="C209" s="173">
        <v>120480</v>
      </c>
      <c r="D209" s="176">
        <v>44118</v>
      </c>
      <c r="E209" s="177">
        <v>22.965299999999999</v>
      </c>
      <c r="F209" s="177">
        <v>59.219900000000003</v>
      </c>
      <c r="G209" s="177">
        <v>9.7716999999999992</v>
      </c>
      <c r="H209" s="177">
        <v>36.0304</v>
      </c>
      <c r="I209" s="177">
        <v>41.191899999999997</v>
      </c>
      <c r="J209" s="177">
        <v>15.9245</v>
      </c>
      <c r="K209" s="177">
        <v>13.8432</v>
      </c>
      <c r="L209" s="177">
        <v>23.5687</v>
      </c>
      <c r="M209" s="177">
        <v>9.84</v>
      </c>
      <c r="N209" s="177">
        <v>10.587999999999999</v>
      </c>
      <c r="O209" s="177">
        <v>5.7057000000000002</v>
      </c>
      <c r="P209" s="177">
        <v>7.1637000000000004</v>
      </c>
      <c r="Q209" s="177">
        <v>8.9685000000000006</v>
      </c>
      <c r="R209" s="177">
        <v>6.9909999999999997</v>
      </c>
      <c r="S209" s="118"/>
    </row>
    <row r="210" spans="1:19" x14ac:dyDescent="0.3">
      <c r="A210" s="173" t="s">
        <v>1866</v>
      </c>
      <c r="B210" s="173" t="s">
        <v>1733</v>
      </c>
      <c r="C210" s="173">
        <v>102661</v>
      </c>
      <c r="D210" s="176">
        <v>44118</v>
      </c>
      <c r="E210" s="177">
        <v>27.9863</v>
      </c>
      <c r="F210" s="177">
        <v>24.405000000000001</v>
      </c>
      <c r="G210" s="177">
        <v>13.7723</v>
      </c>
      <c r="H210" s="177">
        <v>33.640700000000002</v>
      </c>
      <c r="I210" s="177">
        <v>30.632000000000001</v>
      </c>
      <c r="J210" s="177">
        <v>16.604399999999998</v>
      </c>
      <c r="K210" s="177">
        <v>8.9675999999999991</v>
      </c>
      <c r="L210" s="177">
        <v>18.840599999999998</v>
      </c>
      <c r="M210" s="177">
        <v>12.3729</v>
      </c>
      <c r="N210" s="177">
        <v>10.8826</v>
      </c>
      <c r="O210" s="177">
        <v>8.2622</v>
      </c>
      <c r="P210" s="177">
        <v>8.0927000000000007</v>
      </c>
      <c r="Q210" s="177">
        <v>6.5968</v>
      </c>
      <c r="R210" s="177">
        <v>12.680099999999999</v>
      </c>
      <c r="S210" s="118" t="s">
        <v>1880</v>
      </c>
    </row>
    <row r="211" spans="1:19" x14ac:dyDescent="0.3">
      <c r="A211" s="173" t="s">
        <v>1866</v>
      </c>
      <c r="B211" s="173" t="s">
        <v>1709</v>
      </c>
      <c r="C211" s="173">
        <v>119389</v>
      </c>
      <c r="D211" s="176">
        <v>44118</v>
      </c>
      <c r="E211" s="177">
        <v>29.8857</v>
      </c>
      <c r="F211" s="177">
        <v>25.421099999999999</v>
      </c>
      <c r="G211" s="177">
        <v>14.7098</v>
      </c>
      <c r="H211" s="177">
        <v>34.564100000000003</v>
      </c>
      <c r="I211" s="177">
        <v>31.547000000000001</v>
      </c>
      <c r="J211" s="177">
        <v>17.522300000000001</v>
      </c>
      <c r="K211" s="177">
        <v>9.8721999999999994</v>
      </c>
      <c r="L211" s="177">
        <v>19.7697</v>
      </c>
      <c r="M211" s="177">
        <v>13.2652</v>
      </c>
      <c r="N211" s="177">
        <v>11.7882</v>
      </c>
      <c r="O211" s="177">
        <v>9.2155000000000005</v>
      </c>
      <c r="P211" s="177">
        <v>8.9944000000000006</v>
      </c>
      <c r="Q211" s="177">
        <v>9.5248000000000008</v>
      </c>
      <c r="R211" s="177">
        <v>13.5977</v>
      </c>
      <c r="S211" s="118" t="s">
        <v>1880</v>
      </c>
    </row>
    <row r="212" spans="1:19" x14ac:dyDescent="0.3">
      <c r="A212" s="173" t="s">
        <v>1866</v>
      </c>
      <c r="B212" s="173" t="s">
        <v>1710</v>
      </c>
      <c r="C212" s="173">
        <v>120082</v>
      </c>
      <c r="D212" s="176">
        <v>44118</v>
      </c>
      <c r="E212" s="177">
        <v>35.449399999999997</v>
      </c>
      <c r="F212" s="177">
        <v>35.247599999999998</v>
      </c>
      <c r="G212" s="177">
        <v>10.434799999999999</v>
      </c>
      <c r="H212" s="177">
        <v>36.780299999999997</v>
      </c>
      <c r="I212" s="177">
        <v>43.9133</v>
      </c>
      <c r="J212" s="177">
        <v>15.002599999999999</v>
      </c>
      <c r="K212" s="177">
        <v>10.780799999999999</v>
      </c>
      <c r="L212" s="177">
        <v>17.6433</v>
      </c>
      <c r="M212" s="177">
        <v>6.6508000000000003</v>
      </c>
      <c r="N212" s="177">
        <v>8.3333999999999993</v>
      </c>
      <c r="O212" s="177">
        <v>7.3459000000000003</v>
      </c>
      <c r="P212" s="177">
        <v>9.0269999999999992</v>
      </c>
      <c r="Q212" s="177">
        <v>9.8000000000000007</v>
      </c>
      <c r="R212" s="177">
        <v>9.4362999999999992</v>
      </c>
      <c r="S212" s="118" t="s">
        <v>1881</v>
      </c>
    </row>
    <row r="213" spans="1:19" x14ac:dyDescent="0.3">
      <c r="A213" s="173" t="s">
        <v>1866</v>
      </c>
      <c r="B213" s="173" t="s">
        <v>1734</v>
      </c>
      <c r="C213" s="173">
        <v>113560</v>
      </c>
      <c r="D213" s="176">
        <v>44118</v>
      </c>
      <c r="E213" s="177">
        <v>31.3186</v>
      </c>
      <c r="F213" s="177">
        <v>33.712400000000002</v>
      </c>
      <c r="G213" s="177">
        <v>8.9848999999999997</v>
      </c>
      <c r="H213" s="177">
        <v>35.334299999999999</v>
      </c>
      <c r="I213" s="177">
        <v>42.453000000000003</v>
      </c>
      <c r="J213" s="177">
        <v>13.539899999999999</v>
      </c>
      <c r="K213" s="177">
        <v>9.2385999999999999</v>
      </c>
      <c r="L213" s="177">
        <v>16.0123</v>
      </c>
      <c r="M213" s="177">
        <v>5.1026999999999996</v>
      </c>
      <c r="N213" s="177">
        <v>6.7289000000000003</v>
      </c>
      <c r="O213" s="177">
        <v>5.4393000000000002</v>
      </c>
      <c r="P213" s="177">
        <v>6.8788999999999998</v>
      </c>
      <c r="Q213" s="177">
        <v>7.3632</v>
      </c>
      <c r="R213" s="177">
        <v>7.7115</v>
      </c>
      <c r="S213" s="118" t="s">
        <v>1881</v>
      </c>
    </row>
    <row r="214" spans="1:19" x14ac:dyDescent="0.3">
      <c r="A214" s="173" t="s">
        <v>1866</v>
      </c>
      <c r="B214" s="173" t="s">
        <v>1711</v>
      </c>
      <c r="C214" s="173">
        <v>119393</v>
      </c>
      <c r="D214" s="176">
        <v>44118</v>
      </c>
      <c r="E214" s="177">
        <v>21.417899999999999</v>
      </c>
      <c r="F214" s="177">
        <v>27.457999999999998</v>
      </c>
      <c r="G214" s="177">
        <v>15.7807</v>
      </c>
      <c r="H214" s="177">
        <v>25.688700000000001</v>
      </c>
      <c r="I214" s="177">
        <v>30.878499999999999</v>
      </c>
      <c r="J214" s="177">
        <v>19.3735</v>
      </c>
      <c r="K214" s="177">
        <v>25.458500000000001</v>
      </c>
      <c r="L214" s="177">
        <v>20.065999999999999</v>
      </c>
      <c r="M214" s="177">
        <v>10.8392</v>
      </c>
      <c r="N214" s="177">
        <v>11.958600000000001</v>
      </c>
      <c r="O214" s="177">
        <v>0.74039999999999995</v>
      </c>
      <c r="P214" s="177">
        <v>4.7065000000000001</v>
      </c>
      <c r="Q214" s="177">
        <v>6.5994000000000002</v>
      </c>
      <c r="R214" s="177">
        <v>1.4167000000000001</v>
      </c>
      <c r="S214" s="118" t="s">
        <v>1880</v>
      </c>
    </row>
    <row r="215" spans="1:19" x14ac:dyDescent="0.3">
      <c r="A215" s="173" t="s">
        <v>1866</v>
      </c>
      <c r="B215" s="173" t="s">
        <v>1735</v>
      </c>
      <c r="C215" s="173">
        <v>111712</v>
      </c>
      <c r="D215" s="176">
        <v>44118</v>
      </c>
      <c r="E215" s="177">
        <v>20.630199999999999</v>
      </c>
      <c r="F215" s="177">
        <v>26.735299999999999</v>
      </c>
      <c r="G215" s="177">
        <v>15.140700000000001</v>
      </c>
      <c r="H215" s="177">
        <v>25.066400000000002</v>
      </c>
      <c r="I215" s="177">
        <v>30.234300000000001</v>
      </c>
      <c r="J215" s="177">
        <v>18.737500000000001</v>
      </c>
      <c r="K215" s="177">
        <v>24.810500000000001</v>
      </c>
      <c r="L215" s="177">
        <v>19.398399999999999</v>
      </c>
      <c r="M215" s="177">
        <v>10.1798</v>
      </c>
      <c r="N215" s="177">
        <v>11.2875</v>
      </c>
      <c r="O215" s="177">
        <v>0.14399999999999999</v>
      </c>
      <c r="P215" s="177">
        <v>4.1021999999999998</v>
      </c>
      <c r="Q215" s="177">
        <v>6.4512999999999998</v>
      </c>
      <c r="R215" s="177">
        <v>0.82750000000000001</v>
      </c>
      <c r="S215" s="118" t="s">
        <v>1880</v>
      </c>
    </row>
    <row r="216" spans="1:19" x14ac:dyDescent="0.3">
      <c r="A216" s="173" t="s">
        <v>1866</v>
      </c>
      <c r="B216" s="173" t="s">
        <v>1712</v>
      </c>
      <c r="C216" s="173">
        <v>118309</v>
      </c>
      <c r="D216" s="176">
        <v>44118</v>
      </c>
      <c r="E216" s="177">
        <v>70.811499999999995</v>
      </c>
      <c r="F216" s="177">
        <v>61.907600000000002</v>
      </c>
      <c r="G216" s="177">
        <v>11.7196</v>
      </c>
      <c r="H216" s="177">
        <v>29.956900000000001</v>
      </c>
      <c r="I216" s="177">
        <v>33.468400000000003</v>
      </c>
      <c r="J216" s="177">
        <v>12.166600000000001</v>
      </c>
      <c r="K216" s="177">
        <v>15.207000000000001</v>
      </c>
      <c r="L216" s="177">
        <v>25.1099</v>
      </c>
      <c r="M216" s="177">
        <v>11.6127</v>
      </c>
      <c r="N216" s="177">
        <v>12.701000000000001</v>
      </c>
      <c r="O216" s="177">
        <v>8.4998000000000005</v>
      </c>
      <c r="P216" s="177">
        <v>8.4697999999999993</v>
      </c>
      <c r="Q216" s="177">
        <v>9.8553999999999995</v>
      </c>
      <c r="R216" s="177">
        <v>12.4277</v>
      </c>
      <c r="S216" s="118" t="s">
        <v>1880</v>
      </c>
    </row>
    <row r="217" spans="1:19" x14ac:dyDescent="0.3">
      <c r="A217" s="173" t="s">
        <v>1866</v>
      </c>
      <c r="B217" s="173" t="s">
        <v>1736</v>
      </c>
      <c r="C217" s="173">
        <v>100601</v>
      </c>
      <c r="D217" s="176">
        <v>44118</v>
      </c>
      <c r="E217" s="177">
        <v>75.370351876374301</v>
      </c>
      <c r="F217" s="177">
        <v>61.020400000000002</v>
      </c>
      <c r="G217" s="177">
        <v>10.624499999999999</v>
      </c>
      <c r="H217" s="177">
        <v>28.827000000000002</v>
      </c>
      <c r="I217" s="177">
        <v>32.322800000000001</v>
      </c>
      <c r="J217" s="177">
        <v>10.971500000000001</v>
      </c>
      <c r="K217" s="177">
        <v>14.0411</v>
      </c>
      <c r="L217" s="177">
        <v>23.861999999999998</v>
      </c>
      <c r="M217" s="177">
        <v>10.4895</v>
      </c>
      <c r="N217" s="177">
        <v>11.5175</v>
      </c>
      <c r="O217" s="177">
        <v>7.3837999999999999</v>
      </c>
      <c r="P217" s="177">
        <v>7.3011999999999997</v>
      </c>
      <c r="Q217" s="177">
        <v>8.3792000000000009</v>
      </c>
      <c r="R217" s="177">
        <v>11.274699999999999</v>
      </c>
      <c r="S217" s="118" t="s">
        <v>1880</v>
      </c>
    </row>
    <row r="218" spans="1:19" x14ac:dyDescent="0.3">
      <c r="A218" s="173" t="s">
        <v>1866</v>
      </c>
      <c r="B218" s="173" t="s">
        <v>1713</v>
      </c>
      <c r="C218" s="173">
        <v>118994</v>
      </c>
      <c r="D218" s="176">
        <v>44118</v>
      </c>
      <c r="E218" s="177">
        <v>41.760899999999999</v>
      </c>
      <c r="F218" s="177">
        <v>92.003799999999998</v>
      </c>
      <c r="G218" s="177">
        <v>5.9657</v>
      </c>
      <c r="H218" s="177">
        <v>32.275199999999998</v>
      </c>
      <c r="I218" s="177">
        <v>34.057899999999997</v>
      </c>
      <c r="J218" s="177">
        <v>20.078900000000001</v>
      </c>
      <c r="K218" s="177">
        <v>16.2605</v>
      </c>
      <c r="L218" s="177">
        <v>25.131599999999999</v>
      </c>
      <c r="M218" s="177">
        <v>6.5674000000000001</v>
      </c>
      <c r="N218" s="177">
        <v>8.6813000000000002</v>
      </c>
      <c r="O218" s="177">
        <v>3.9573</v>
      </c>
      <c r="P218" s="177">
        <v>6.6748000000000003</v>
      </c>
      <c r="Q218" s="177">
        <v>8.1231000000000009</v>
      </c>
      <c r="R218" s="177">
        <v>7.6081000000000003</v>
      </c>
      <c r="S218" s="118" t="s">
        <v>1880</v>
      </c>
    </row>
    <row r="219" spans="1:19" x14ac:dyDescent="0.3">
      <c r="A219" s="173" t="s">
        <v>1866</v>
      </c>
      <c r="B219" s="173" t="s">
        <v>1737</v>
      </c>
      <c r="C219" s="173">
        <v>102448</v>
      </c>
      <c r="D219" s="176">
        <v>44118</v>
      </c>
      <c r="E219" s="177">
        <v>38.6967</v>
      </c>
      <c r="F219" s="177">
        <v>90.301599999999993</v>
      </c>
      <c r="G219" s="177">
        <v>4.3226000000000004</v>
      </c>
      <c r="H219" s="177">
        <v>30.631799999999998</v>
      </c>
      <c r="I219" s="177">
        <v>32.427900000000001</v>
      </c>
      <c r="J219" s="177">
        <v>18.429099999999998</v>
      </c>
      <c r="K219" s="177">
        <v>14.565899999999999</v>
      </c>
      <c r="L219" s="177">
        <v>23.314299999999999</v>
      </c>
      <c r="M219" s="177">
        <v>4.8888999999999996</v>
      </c>
      <c r="N219" s="177">
        <v>6.9477000000000002</v>
      </c>
      <c r="O219" s="177">
        <v>2.4369999999999998</v>
      </c>
      <c r="P219" s="177">
        <v>5.4263000000000003</v>
      </c>
      <c r="Q219" s="177">
        <v>8.6265000000000001</v>
      </c>
      <c r="R219" s="177">
        <v>5.8428000000000004</v>
      </c>
      <c r="S219" s="118" t="s">
        <v>1880</v>
      </c>
    </row>
    <row r="220" spans="1:19" x14ac:dyDescent="0.3">
      <c r="A220" s="173" t="s">
        <v>1866</v>
      </c>
      <c r="B220" s="173" t="s">
        <v>1714</v>
      </c>
      <c r="C220" s="173">
        <v>119156</v>
      </c>
      <c r="D220" s="176">
        <v>44118</v>
      </c>
      <c r="E220" s="177">
        <v>22.667400000000001</v>
      </c>
      <c r="F220" s="177">
        <v>48.694200000000002</v>
      </c>
      <c r="G220" s="177">
        <v>9.7387999999999995</v>
      </c>
      <c r="H220" s="177">
        <v>20.924800000000001</v>
      </c>
      <c r="I220" s="177">
        <v>26.455200000000001</v>
      </c>
      <c r="J220" s="177">
        <v>8.9213000000000005</v>
      </c>
      <c r="K220" s="177">
        <v>10.3315</v>
      </c>
      <c r="L220" s="177">
        <v>16.4831</v>
      </c>
      <c r="M220" s="177">
        <v>2.8003999999999998</v>
      </c>
      <c r="N220" s="177">
        <v>5.4203000000000001</v>
      </c>
      <c r="O220" s="177">
        <v>5.7485999999999997</v>
      </c>
      <c r="P220" s="177">
        <v>7.3190999999999997</v>
      </c>
      <c r="Q220" s="177">
        <v>8.5859000000000005</v>
      </c>
      <c r="R220" s="177">
        <v>7.1761999999999997</v>
      </c>
      <c r="S220" s="118" t="s">
        <v>1880</v>
      </c>
    </row>
    <row r="221" spans="1:19" x14ac:dyDescent="0.3">
      <c r="A221" s="173" t="s">
        <v>1866</v>
      </c>
      <c r="B221" s="173" t="s">
        <v>1738</v>
      </c>
      <c r="C221" s="173">
        <v>113142</v>
      </c>
      <c r="D221" s="176">
        <v>44118</v>
      </c>
      <c r="E221" s="177">
        <v>20.194400000000002</v>
      </c>
      <c r="F221" s="177">
        <v>46.691400000000002</v>
      </c>
      <c r="G221" s="177">
        <v>7.6353</v>
      </c>
      <c r="H221" s="177">
        <v>18.839300000000001</v>
      </c>
      <c r="I221" s="177">
        <v>24.3415</v>
      </c>
      <c r="J221" s="177">
        <v>7.3460999999999999</v>
      </c>
      <c r="K221" s="177">
        <v>8.5228999999999999</v>
      </c>
      <c r="L221" s="177">
        <v>14.594200000000001</v>
      </c>
      <c r="M221" s="177">
        <v>1.2323</v>
      </c>
      <c r="N221" s="177">
        <v>3.9201999999999999</v>
      </c>
      <c r="O221" s="177">
        <v>4.0768000000000004</v>
      </c>
      <c r="P221" s="177">
        <v>5.5579000000000001</v>
      </c>
      <c r="Q221" s="177">
        <v>7.1195000000000004</v>
      </c>
      <c r="R221" s="177">
        <v>5.5845000000000002</v>
      </c>
      <c r="S221" s="118" t="s">
        <v>1880</v>
      </c>
    </row>
    <row r="222" spans="1:19" x14ac:dyDescent="0.3">
      <c r="A222" s="173" t="s">
        <v>1866</v>
      </c>
      <c r="B222" s="173" t="s">
        <v>1739</v>
      </c>
      <c r="C222" s="173">
        <v>100948</v>
      </c>
      <c r="D222" s="176">
        <v>44118</v>
      </c>
      <c r="E222" s="177">
        <v>59.682600000000001</v>
      </c>
      <c r="F222" s="177">
        <v>-3.2410000000000001</v>
      </c>
      <c r="G222" s="177">
        <v>1.9943</v>
      </c>
      <c r="H222" s="177">
        <v>30.0075</v>
      </c>
      <c r="I222" s="177">
        <v>31.057600000000001</v>
      </c>
      <c r="J222" s="177">
        <v>13.019500000000001</v>
      </c>
      <c r="K222" s="177">
        <v>10.8139</v>
      </c>
      <c r="L222" s="177">
        <v>16.276900000000001</v>
      </c>
      <c r="M222" s="177">
        <v>1.3958999999999999</v>
      </c>
      <c r="N222" s="177">
        <v>4.2533000000000003</v>
      </c>
      <c r="O222" s="177">
        <v>4.4787999999999997</v>
      </c>
      <c r="P222" s="177">
        <v>6.0518999999999998</v>
      </c>
      <c r="Q222" s="177">
        <v>9.3153000000000006</v>
      </c>
      <c r="R222" s="177">
        <v>6.4252000000000002</v>
      </c>
      <c r="S222" s="118" t="s">
        <v>1880</v>
      </c>
    </row>
    <row r="223" spans="1:19" x14ac:dyDescent="0.3">
      <c r="A223" s="173" t="s">
        <v>1866</v>
      </c>
      <c r="B223" s="173" t="s">
        <v>1715</v>
      </c>
      <c r="C223" s="173">
        <v>118574</v>
      </c>
      <c r="D223" s="176">
        <v>44118</v>
      </c>
      <c r="E223" s="177">
        <v>63.281999999999996</v>
      </c>
      <c r="F223" s="177">
        <v>-2.4222999999999999</v>
      </c>
      <c r="G223" s="177">
        <v>2.8157999999999999</v>
      </c>
      <c r="H223" s="177">
        <v>30.8415</v>
      </c>
      <c r="I223" s="177">
        <v>31.885899999999999</v>
      </c>
      <c r="J223" s="177">
        <v>13.858499999999999</v>
      </c>
      <c r="K223" s="177">
        <v>11.677099999999999</v>
      </c>
      <c r="L223" s="177">
        <v>17.208200000000001</v>
      </c>
      <c r="M223" s="177">
        <v>2.2711000000000001</v>
      </c>
      <c r="N223" s="177">
        <v>5.1543999999999999</v>
      </c>
      <c r="O223" s="177">
        <v>5.2689000000000004</v>
      </c>
      <c r="P223" s="177">
        <v>6.8905000000000003</v>
      </c>
      <c r="Q223" s="177">
        <v>8.9489999999999998</v>
      </c>
      <c r="R223" s="177">
        <v>7.2424999999999997</v>
      </c>
      <c r="S223" s="118" t="s">
        <v>1880</v>
      </c>
    </row>
    <row r="224" spans="1:19" x14ac:dyDescent="0.3">
      <c r="A224" s="173" t="s">
        <v>1866</v>
      </c>
      <c r="B224" s="173" t="s">
        <v>1740</v>
      </c>
      <c r="C224" s="173">
        <v>148297</v>
      </c>
      <c r="D224" s="176"/>
      <c r="E224" s="177"/>
      <c r="F224" s="177"/>
      <c r="G224" s="177"/>
      <c r="H224" s="177"/>
      <c r="I224" s="177"/>
      <c r="J224" s="177"/>
      <c r="K224" s="177"/>
      <c r="L224" s="177"/>
      <c r="M224" s="177"/>
      <c r="N224" s="177"/>
      <c r="O224" s="177"/>
      <c r="P224" s="177"/>
      <c r="Q224" s="177"/>
      <c r="R224" s="177"/>
      <c r="S224" s="118" t="s">
        <v>1880</v>
      </c>
    </row>
    <row r="225" spans="1:19" x14ac:dyDescent="0.3">
      <c r="A225" s="173" t="s">
        <v>1866</v>
      </c>
      <c r="B225" s="173" t="s">
        <v>1716</v>
      </c>
      <c r="C225" s="173">
        <v>148302</v>
      </c>
      <c r="D225" s="176"/>
      <c r="E225" s="177"/>
      <c r="F225" s="177"/>
      <c r="G225" s="177"/>
      <c r="H225" s="177"/>
      <c r="I225" s="177"/>
      <c r="J225" s="177"/>
      <c r="K225" s="177"/>
      <c r="L225" s="177"/>
      <c r="M225" s="177"/>
      <c r="N225" s="177"/>
      <c r="O225" s="177"/>
      <c r="P225" s="177"/>
      <c r="Q225" s="177"/>
      <c r="R225" s="177"/>
      <c r="S225" s="118" t="s">
        <v>1880</v>
      </c>
    </row>
    <row r="226" spans="1:19" x14ac:dyDescent="0.3">
      <c r="A226" s="173" t="s">
        <v>1866</v>
      </c>
      <c r="B226" s="173" t="s">
        <v>1741</v>
      </c>
      <c r="C226" s="173">
        <v>102147</v>
      </c>
      <c r="D226" s="176">
        <v>44118</v>
      </c>
      <c r="E226" s="177">
        <v>48.5779</v>
      </c>
      <c r="F226" s="177">
        <v>40.167299999999997</v>
      </c>
      <c r="G226" s="177">
        <v>10.0672</v>
      </c>
      <c r="H226" s="177">
        <v>48.710299999999997</v>
      </c>
      <c r="I226" s="177">
        <v>39.438899999999997</v>
      </c>
      <c r="J226" s="177">
        <v>7.4945000000000004</v>
      </c>
      <c r="K226" s="177">
        <v>13.078799999999999</v>
      </c>
      <c r="L226" s="177">
        <v>19.0778</v>
      </c>
      <c r="M226" s="177">
        <v>1.8641000000000001</v>
      </c>
      <c r="N226" s="177">
        <v>5.7862999999999998</v>
      </c>
      <c r="O226" s="177">
        <v>3.8934000000000002</v>
      </c>
      <c r="P226" s="177">
        <v>6.3825000000000003</v>
      </c>
      <c r="Q226" s="177">
        <v>9.8566000000000003</v>
      </c>
      <c r="R226" s="177">
        <v>6.4386000000000001</v>
      </c>
      <c r="S226" s="118"/>
    </row>
    <row r="227" spans="1:19" x14ac:dyDescent="0.3">
      <c r="A227" s="173" t="s">
        <v>1866</v>
      </c>
      <c r="B227" s="173" t="s">
        <v>1717</v>
      </c>
      <c r="C227" s="173">
        <v>119118</v>
      </c>
      <c r="D227" s="176">
        <v>44118</v>
      </c>
      <c r="E227" s="177">
        <v>50.493299999999998</v>
      </c>
      <c r="F227" s="177">
        <v>40.525599999999997</v>
      </c>
      <c r="G227" s="177">
        <v>10.467700000000001</v>
      </c>
      <c r="H227" s="177">
        <v>49.117699999999999</v>
      </c>
      <c r="I227" s="177">
        <v>39.846400000000003</v>
      </c>
      <c r="J227" s="177">
        <v>7.9013</v>
      </c>
      <c r="K227" s="177">
        <v>13.499000000000001</v>
      </c>
      <c r="L227" s="177">
        <v>19.538399999999999</v>
      </c>
      <c r="M227" s="177">
        <v>2.2667000000000002</v>
      </c>
      <c r="N227" s="177">
        <v>6.2244999999999999</v>
      </c>
      <c r="O227" s="177">
        <v>4.4147999999999996</v>
      </c>
      <c r="P227" s="177">
        <v>6.9470000000000001</v>
      </c>
      <c r="Q227" s="177">
        <v>8.6425000000000001</v>
      </c>
      <c r="R227" s="177">
        <v>6.8958000000000004</v>
      </c>
      <c r="S227" s="118"/>
    </row>
    <row r="228" spans="1:19" x14ac:dyDescent="0.3">
      <c r="A228" s="173" t="s">
        <v>1866</v>
      </c>
      <c r="B228" s="173" t="s">
        <v>1742</v>
      </c>
      <c r="C228" s="173">
        <v>102262</v>
      </c>
      <c r="D228" s="176">
        <v>44118</v>
      </c>
      <c r="E228" s="177">
        <v>40.648800000000001</v>
      </c>
      <c r="F228" s="177">
        <v>54.316000000000003</v>
      </c>
      <c r="G228" s="177">
        <v>19.4651</v>
      </c>
      <c r="H228" s="177">
        <v>52.959099999999999</v>
      </c>
      <c r="I228" s="177">
        <v>55.755499999999998</v>
      </c>
      <c r="J228" s="177">
        <v>24.1952</v>
      </c>
      <c r="K228" s="177">
        <v>12.4284</v>
      </c>
      <c r="L228" s="177">
        <v>21.018699999999999</v>
      </c>
      <c r="M228" s="177">
        <v>6.5054999999999996</v>
      </c>
      <c r="N228" s="177">
        <v>8.1715999999999998</v>
      </c>
      <c r="O228" s="177">
        <v>5.0647000000000002</v>
      </c>
      <c r="P228" s="177">
        <v>6.3616000000000001</v>
      </c>
      <c r="Q228" s="177">
        <v>8.7880000000000003</v>
      </c>
      <c r="R228" s="177">
        <v>8.7472999999999992</v>
      </c>
      <c r="S228" s="118" t="s">
        <v>1880</v>
      </c>
    </row>
    <row r="229" spans="1:19" x14ac:dyDescent="0.3">
      <c r="A229" s="173" t="s">
        <v>1866</v>
      </c>
      <c r="B229" s="173" t="s">
        <v>1718</v>
      </c>
      <c r="C229" s="173">
        <v>120073</v>
      </c>
      <c r="D229" s="176">
        <v>44118</v>
      </c>
      <c r="E229" s="177">
        <v>43.116999999999997</v>
      </c>
      <c r="F229" s="177">
        <v>56.1267</v>
      </c>
      <c r="G229" s="177">
        <v>21.276</v>
      </c>
      <c r="H229" s="177">
        <v>54.784100000000002</v>
      </c>
      <c r="I229" s="177">
        <v>57.593699999999998</v>
      </c>
      <c r="J229" s="177">
        <v>26.034600000000001</v>
      </c>
      <c r="K229" s="177">
        <v>14.2927</v>
      </c>
      <c r="L229" s="177">
        <v>23.022400000000001</v>
      </c>
      <c r="M229" s="177">
        <v>8.4532000000000007</v>
      </c>
      <c r="N229" s="177">
        <v>10.1655</v>
      </c>
      <c r="O229" s="177">
        <v>6.2369000000000003</v>
      </c>
      <c r="P229" s="177">
        <v>7.2961999999999998</v>
      </c>
      <c r="Q229" s="177">
        <v>8.5923999999999996</v>
      </c>
      <c r="R229" s="177">
        <v>10.286899999999999</v>
      </c>
      <c r="S229" s="118" t="s">
        <v>1880</v>
      </c>
    </row>
    <row r="230" spans="1:19" x14ac:dyDescent="0.3">
      <c r="A230" s="173" t="s">
        <v>1866</v>
      </c>
      <c r="B230" s="173" t="s">
        <v>1743</v>
      </c>
      <c r="C230" s="173">
        <v>102330</v>
      </c>
      <c r="D230" s="176">
        <v>44118</v>
      </c>
      <c r="E230" s="177">
        <v>48.284700000000001</v>
      </c>
      <c r="F230" s="177">
        <v>26.173999999999999</v>
      </c>
      <c r="G230" s="177">
        <v>12.5549</v>
      </c>
      <c r="H230" s="177">
        <v>33.354300000000002</v>
      </c>
      <c r="I230" s="177">
        <v>34.877000000000002</v>
      </c>
      <c r="J230" s="177">
        <v>16.483000000000001</v>
      </c>
      <c r="K230" s="177">
        <v>18.072800000000001</v>
      </c>
      <c r="L230" s="177">
        <v>21.609400000000001</v>
      </c>
      <c r="M230" s="177">
        <v>8.1560000000000006</v>
      </c>
      <c r="N230" s="177">
        <v>9.9641000000000002</v>
      </c>
      <c r="O230" s="177">
        <v>7.4280999999999997</v>
      </c>
      <c r="P230" s="177">
        <v>8.9143000000000008</v>
      </c>
      <c r="Q230" s="177">
        <v>9.9788999999999994</v>
      </c>
      <c r="R230" s="177">
        <v>9.6516999999999999</v>
      </c>
      <c r="S230" s="118"/>
    </row>
    <row r="231" spans="1:19" x14ac:dyDescent="0.3">
      <c r="A231" s="173" t="s">
        <v>1866</v>
      </c>
      <c r="B231" s="173" t="s">
        <v>1719</v>
      </c>
      <c r="C231" s="173">
        <v>120616</v>
      </c>
      <c r="D231" s="176">
        <v>44118</v>
      </c>
      <c r="E231" s="177">
        <v>51.152099999999997</v>
      </c>
      <c r="F231" s="177">
        <v>26.920999999999999</v>
      </c>
      <c r="G231" s="177">
        <v>13.3536</v>
      </c>
      <c r="H231" s="177">
        <v>34.167400000000001</v>
      </c>
      <c r="I231" s="177">
        <v>35.6753</v>
      </c>
      <c r="J231" s="177">
        <v>17.279399999999999</v>
      </c>
      <c r="K231" s="177">
        <v>18.896599999999999</v>
      </c>
      <c r="L231" s="177">
        <v>22.403600000000001</v>
      </c>
      <c r="M231" s="177">
        <v>8.8834</v>
      </c>
      <c r="N231" s="177">
        <v>10.706300000000001</v>
      </c>
      <c r="O231" s="177">
        <v>8.1806999999999999</v>
      </c>
      <c r="P231" s="177">
        <v>9.7241999999999997</v>
      </c>
      <c r="Q231" s="177">
        <v>10.800800000000001</v>
      </c>
      <c r="R231" s="177">
        <v>10.353999999999999</v>
      </c>
      <c r="S231" s="118"/>
    </row>
    <row r="232" spans="1:19" x14ac:dyDescent="0.3">
      <c r="A232" s="173" t="s">
        <v>1866</v>
      </c>
      <c r="B232" s="173" t="s">
        <v>1720</v>
      </c>
      <c r="C232" s="173">
        <v>118491</v>
      </c>
      <c r="D232" s="176">
        <v>44118</v>
      </c>
      <c r="E232" s="177">
        <v>25.347899999999999</v>
      </c>
      <c r="F232" s="177">
        <v>14.9817</v>
      </c>
      <c r="G232" s="177">
        <v>9.8626000000000005</v>
      </c>
      <c r="H232" s="177">
        <v>43.559699999999999</v>
      </c>
      <c r="I232" s="177">
        <v>48.8065</v>
      </c>
      <c r="J232" s="177">
        <v>19.556899999999999</v>
      </c>
      <c r="K232" s="177">
        <v>15.365399999999999</v>
      </c>
      <c r="L232" s="177">
        <v>21.452400000000001</v>
      </c>
      <c r="M232" s="177">
        <v>6.7363</v>
      </c>
      <c r="N232" s="177">
        <v>7.7683</v>
      </c>
      <c r="O232" s="177">
        <v>6.0857999999999999</v>
      </c>
      <c r="P232" s="177">
        <v>7.6874000000000002</v>
      </c>
      <c r="Q232" s="177">
        <v>9.0465999999999998</v>
      </c>
      <c r="R232" s="177">
        <v>8.9344000000000001</v>
      </c>
      <c r="S232" s="118"/>
    </row>
    <row r="233" spans="1:19" x14ac:dyDescent="0.3">
      <c r="A233" s="173" t="s">
        <v>1866</v>
      </c>
      <c r="B233" s="173" t="s">
        <v>1744</v>
      </c>
      <c r="C233" s="173">
        <v>112353</v>
      </c>
      <c r="D233" s="176">
        <v>44118</v>
      </c>
      <c r="E233" s="177">
        <v>23.679099999999998</v>
      </c>
      <c r="F233" s="177">
        <v>13.878299999999999</v>
      </c>
      <c r="G233" s="177">
        <v>8.9204000000000008</v>
      </c>
      <c r="H233" s="177">
        <v>42.602800000000002</v>
      </c>
      <c r="I233" s="177">
        <v>47.854599999999998</v>
      </c>
      <c r="J233" s="177">
        <v>18.613399999999999</v>
      </c>
      <c r="K233" s="177">
        <v>14.402699999999999</v>
      </c>
      <c r="L233" s="177">
        <v>20.4209</v>
      </c>
      <c r="M233" s="177">
        <v>5.7676999999999996</v>
      </c>
      <c r="N233" s="177">
        <v>6.7759</v>
      </c>
      <c r="O233" s="177">
        <v>5.1611000000000002</v>
      </c>
      <c r="P233" s="177">
        <v>6.7992999999999997</v>
      </c>
      <c r="Q233" s="177">
        <v>8.4379000000000008</v>
      </c>
      <c r="R233" s="177">
        <v>8.0015000000000001</v>
      </c>
      <c r="S233" s="118"/>
    </row>
    <row r="234" spans="1:19" x14ac:dyDescent="0.3">
      <c r="A234" s="173" t="s">
        <v>1866</v>
      </c>
      <c r="B234" s="173" t="s">
        <v>1721</v>
      </c>
      <c r="C234" s="173">
        <v>135689</v>
      </c>
      <c r="D234" s="176">
        <v>44118</v>
      </c>
      <c r="E234" s="177">
        <v>15.2827</v>
      </c>
      <c r="F234" s="177">
        <v>105.3896</v>
      </c>
      <c r="G234" s="177">
        <v>-0.57320000000000004</v>
      </c>
      <c r="H234" s="177">
        <v>50.954900000000002</v>
      </c>
      <c r="I234" s="177">
        <v>63.235599999999998</v>
      </c>
      <c r="J234" s="177">
        <v>28.5502</v>
      </c>
      <c r="K234" s="177">
        <v>11.2662</v>
      </c>
      <c r="L234" s="177">
        <v>13.7151</v>
      </c>
      <c r="M234" s="177">
        <v>2.7353999999999998</v>
      </c>
      <c r="N234" s="177">
        <v>5.6397000000000004</v>
      </c>
      <c r="O234" s="177">
        <v>7.8554000000000004</v>
      </c>
      <c r="P234" s="177"/>
      <c r="Q234" s="177">
        <v>9.0973000000000006</v>
      </c>
      <c r="R234" s="177">
        <v>6.7245999999999997</v>
      </c>
      <c r="S234" s="118"/>
    </row>
    <row r="235" spans="1:19" x14ac:dyDescent="0.3">
      <c r="A235" s="173" t="s">
        <v>1866</v>
      </c>
      <c r="B235" s="173" t="s">
        <v>1745</v>
      </c>
      <c r="C235" s="173">
        <v>135692</v>
      </c>
      <c r="D235" s="176">
        <v>44118</v>
      </c>
      <c r="E235" s="177">
        <v>14.2371</v>
      </c>
      <c r="F235" s="177">
        <v>103.86920000000001</v>
      </c>
      <c r="G235" s="177">
        <v>-2.2553999999999998</v>
      </c>
      <c r="H235" s="177">
        <v>49.2074</v>
      </c>
      <c r="I235" s="177">
        <v>61.461599999999997</v>
      </c>
      <c r="J235" s="177">
        <v>26.768999999999998</v>
      </c>
      <c r="K235" s="177">
        <v>9.4725999999999999</v>
      </c>
      <c r="L235" s="177">
        <v>11.852499999999999</v>
      </c>
      <c r="M235" s="177">
        <v>0.99919999999999998</v>
      </c>
      <c r="N235" s="177">
        <v>3.9112</v>
      </c>
      <c r="O235" s="177">
        <v>6.2510000000000003</v>
      </c>
      <c r="P235" s="177"/>
      <c r="Q235" s="177">
        <v>7.5214999999999996</v>
      </c>
      <c r="R235" s="177">
        <v>5.1416000000000004</v>
      </c>
      <c r="S235" s="118"/>
    </row>
    <row r="236" spans="1:19" x14ac:dyDescent="0.3">
      <c r="A236" s="173" t="s">
        <v>1866</v>
      </c>
      <c r="B236" s="173" t="s">
        <v>1746</v>
      </c>
      <c r="C236" s="173">
        <v>114859</v>
      </c>
      <c r="D236" s="176">
        <v>44118</v>
      </c>
      <c r="E236" s="177">
        <v>35.3992</v>
      </c>
      <c r="F236" s="177">
        <v>29.616499999999998</v>
      </c>
      <c r="G236" s="177">
        <v>13.5945</v>
      </c>
      <c r="H236" s="177">
        <v>40.151299999999999</v>
      </c>
      <c r="I236" s="177">
        <v>31.198699999999999</v>
      </c>
      <c r="J236" s="177">
        <v>5.8640999999999996</v>
      </c>
      <c r="K236" s="177">
        <v>16.897600000000001</v>
      </c>
      <c r="L236" s="177">
        <v>25.3462</v>
      </c>
      <c r="M236" s="177">
        <v>8.7273999999999994</v>
      </c>
      <c r="N236" s="177">
        <v>10.149800000000001</v>
      </c>
      <c r="O236" s="177">
        <v>6.2733999999999996</v>
      </c>
      <c r="P236" s="177">
        <v>8.0280000000000005</v>
      </c>
      <c r="Q236" s="177">
        <v>7.7766000000000002</v>
      </c>
      <c r="R236" s="177">
        <v>10.6159</v>
      </c>
      <c r="S236" s="118" t="s">
        <v>1880</v>
      </c>
    </row>
    <row r="237" spans="1:19" x14ac:dyDescent="0.3">
      <c r="A237" s="173" t="s">
        <v>1866</v>
      </c>
      <c r="B237" s="173" t="s">
        <v>1722</v>
      </c>
      <c r="C237" s="173">
        <v>120154</v>
      </c>
      <c r="D237" s="176">
        <v>44118</v>
      </c>
      <c r="E237" s="177">
        <v>38.438099999999999</v>
      </c>
      <c r="F237" s="177">
        <v>30.792300000000001</v>
      </c>
      <c r="G237" s="177">
        <v>14.767300000000001</v>
      </c>
      <c r="H237" s="177">
        <v>41.319499999999998</v>
      </c>
      <c r="I237" s="177">
        <v>32.384599999999999</v>
      </c>
      <c r="J237" s="177">
        <v>7.0548999999999999</v>
      </c>
      <c r="K237" s="177">
        <v>18.1281</v>
      </c>
      <c r="L237" s="177">
        <v>26.652100000000001</v>
      </c>
      <c r="M237" s="177">
        <v>9.9539000000000009</v>
      </c>
      <c r="N237" s="177">
        <v>11.4152</v>
      </c>
      <c r="O237" s="177">
        <v>7.593</v>
      </c>
      <c r="P237" s="177">
        <v>9.3916000000000004</v>
      </c>
      <c r="Q237" s="177">
        <v>10.069000000000001</v>
      </c>
      <c r="R237" s="177">
        <v>11.889900000000001</v>
      </c>
      <c r="S237" s="118" t="s">
        <v>1880</v>
      </c>
    </row>
    <row r="238" spans="1:19" x14ac:dyDescent="0.3">
      <c r="A238" s="173" t="s">
        <v>1866</v>
      </c>
      <c r="B238" s="173" t="s">
        <v>1723</v>
      </c>
      <c r="C238" s="173">
        <v>119852</v>
      </c>
      <c r="D238" s="176">
        <v>44118</v>
      </c>
      <c r="E238" s="177">
        <v>40.387799999999999</v>
      </c>
      <c r="F238" s="177">
        <v>11.5715</v>
      </c>
      <c r="G238" s="177">
        <v>8.9036000000000008</v>
      </c>
      <c r="H238" s="177">
        <v>35.197800000000001</v>
      </c>
      <c r="I238" s="177">
        <v>37.348399999999998</v>
      </c>
      <c r="J238" s="177">
        <v>17.407499999999999</v>
      </c>
      <c r="K238" s="177">
        <v>11.582000000000001</v>
      </c>
      <c r="L238" s="177">
        <v>19.737100000000002</v>
      </c>
      <c r="M238" s="177">
        <v>5.9585999999999997</v>
      </c>
      <c r="N238" s="177">
        <v>6.8448000000000002</v>
      </c>
      <c r="O238" s="177">
        <v>6.0270000000000001</v>
      </c>
      <c r="P238" s="177">
        <v>7.0014000000000003</v>
      </c>
      <c r="Q238" s="177">
        <v>7.8486000000000002</v>
      </c>
      <c r="R238" s="177">
        <v>8.6189</v>
      </c>
      <c r="S238" s="118" t="s">
        <v>1880</v>
      </c>
    </row>
    <row r="239" spans="1:19" x14ac:dyDescent="0.3">
      <c r="A239" s="173" t="s">
        <v>1866</v>
      </c>
      <c r="B239" s="173" t="s">
        <v>1747</v>
      </c>
      <c r="C239" s="173">
        <v>112487</v>
      </c>
      <c r="D239" s="176">
        <v>44118</v>
      </c>
      <c r="E239" s="177">
        <v>38.325699999999998</v>
      </c>
      <c r="F239" s="177">
        <v>11.050800000000001</v>
      </c>
      <c r="G239" s="177">
        <v>8.5623000000000005</v>
      </c>
      <c r="H239" s="177">
        <v>34.801499999999997</v>
      </c>
      <c r="I239" s="177">
        <v>36.881100000000004</v>
      </c>
      <c r="J239" s="177">
        <v>16.884799999999998</v>
      </c>
      <c r="K239" s="177">
        <v>11.043200000000001</v>
      </c>
      <c r="L239" s="177">
        <v>19.1617</v>
      </c>
      <c r="M239" s="177">
        <v>5.4161999999999999</v>
      </c>
      <c r="N239" s="177">
        <v>6.2942</v>
      </c>
      <c r="O239" s="177">
        <v>5.3494999999999999</v>
      </c>
      <c r="P239" s="177">
        <v>6.2911000000000001</v>
      </c>
      <c r="Q239" s="177">
        <v>5.8175999999999997</v>
      </c>
      <c r="R239" s="177">
        <v>7.9721000000000002</v>
      </c>
      <c r="S239" s="118" t="s">
        <v>1880</v>
      </c>
    </row>
    <row r="240" spans="1:19" x14ac:dyDescent="0.3">
      <c r="A240" s="173" t="s">
        <v>1866</v>
      </c>
      <c r="B240" s="173" t="s">
        <v>1748</v>
      </c>
      <c r="C240" s="173">
        <v>101869</v>
      </c>
      <c r="D240" s="176">
        <v>44118</v>
      </c>
      <c r="E240" s="177">
        <v>61.050600000000003</v>
      </c>
      <c r="F240" s="177">
        <v>18.722799999999999</v>
      </c>
      <c r="G240" s="177">
        <v>36.664900000000003</v>
      </c>
      <c r="H240" s="177">
        <v>61.284199999999998</v>
      </c>
      <c r="I240" s="177">
        <v>55.6098</v>
      </c>
      <c r="J240" s="177">
        <v>24.761199999999999</v>
      </c>
      <c r="K240" s="177">
        <v>8.6047999999999991</v>
      </c>
      <c r="L240" s="177">
        <v>17.714500000000001</v>
      </c>
      <c r="M240" s="177">
        <v>7.7630999999999997</v>
      </c>
      <c r="N240" s="177">
        <v>8.3241999999999994</v>
      </c>
      <c r="O240" s="177">
        <v>6.2923</v>
      </c>
      <c r="P240" s="177">
        <v>6.5457999999999998</v>
      </c>
      <c r="Q240" s="177">
        <v>8.3520000000000003</v>
      </c>
      <c r="R240" s="177">
        <v>8.6981999999999999</v>
      </c>
      <c r="S240" s="118" t="s">
        <v>1880</v>
      </c>
    </row>
    <row r="241" spans="1:19" x14ac:dyDescent="0.3">
      <c r="A241" s="173" t="s">
        <v>1866</v>
      </c>
      <c r="B241" s="173" t="s">
        <v>1724</v>
      </c>
      <c r="C241" s="173">
        <v>120276</v>
      </c>
      <c r="D241" s="176">
        <v>44118</v>
      </c>
      <c r="E241" s="177">
        <v>64.813400000000001</v>
      </c>
      <c r="F241" s="177">
        <v>19.7211</v>
      </c>
      <c r="G241" s="177">
        <v>37.642899999999997</v>
      </c>
      <c r="H241" s="177">
        <v>62.271700000000003</v>
      </c>
      <c r="I241" s="177">
        <v>56.613700000000001</v>
      </c>
      <c r="J241" s="177">
        <v>25.765599999999999</v>
      </c>
      <c r="K241" s="177">
        <v>9.6395</v>
      </c>
      <c r="L241" s="177">
        <v>18.858000000000001</v>
      </c>
      <c r="M241" s="177">
        <v>8.8813999999999993</v>
      </c>
      <c r="N241" s="177">
        <v>9.2482000000000006</v>
      </c>
      <c r="O241" s="177">
        <v>7.2371999999999996</v>
      </c>
      <c r="P241" s="177">
        <v>7.4969000000000001</v>
      </c>
      <c r="Q241" s="177">
        <v>8.1159999999999997</v>
      </c>
      <c r="R241" s="177">
        <v>9.6644000000000005</v>
      </c>
      <c r="S241" s="118" t="s">
        <v>1880</v>
      </c>
    </row>
    <row r="242" spans="1:19" x14ac:dyDescent="0.3">
      <c r="A242" s="173" t="s">
        <v>1866</v>
      </c>
      <c r="B242" s="173" t="s">
        <v>1749</v>
      </c>
      <c r="C242" s="173">
        <v>102172</v>
      </c>
      <c r="D242" s="176">
        <v>44118</v>
      </c>
      <c r="E242" s="177">
        <v>38.645600000000002</v>
      </c>
      <c r="F242" s="177">
        <v>34.127600000000001</v>
      </c>
      <c r="G242" s="177">
        <v>20.951899999999998</v>
      </c>
      <c r="H242" s="177">
        <v>37.096800000000002</v>
      </c>
      <c r="I242" s="177">
        <v>36.904600000000002</v>
      </c>
      <c r="J242" s="177">
        <v>14.1311</v>
      </c>
      <c r="K242" s="177">
        <v>9.9802</v>
      </c>
      <c r="L242" s="177">
        <v>11.533799999999999</v>
      </c>
      <c r="M242" s="177">
        <v>-16.189599999999999</v>
      </c>
      <c r="N242" s="177">
        <v>-10.7258</v>
      </c>
      <c r="O242" s="177">
        <v>-1.8762000000000001</v>
      </c>
      <c r="P242" s="177">
        <v>2.4327999999999999</v>
      </c>
      <c r="Q242" s="177">
        <v>8.3963999999999999</v>
      </c>
      <c r="R242" s="177">
        <v>-3.5141</v>
      </c>
      <c r="S242" s="118" t="s">
        <v>1880</v>
      </c>
    </row>
    <row r="243" spans="1:19" x14ac:dyDescent="0.3">
      <c r="A243" s="173" t="s">
        <v>1866</v>
      </c>
      <c r="B243" s="173" t="s">
        <v>1725</v>
      </c>
      <c r="C243" s="173">
        <v>118726</v>
      </c>
      <c r="D243" s="176">
        <v>44118</v>
      </c>
      <c r="E243" s="177">
        <v>41.237299999999998</v>
      </c>
      <c r="F243" s="177">
        <v>34.729799999999997</v>
      </c>
      <c r="G243" s="177">
        <v>21.571999999999999</v>
      </c>
      <c r="H243" s="177">
        <v>37.737099999999998</v>
      </c>
      <c r="I243" s="177">
        <v>37.543700000000001</v>
      </c>
      <c r="J243" s="177">
        <v>14.7668</v>
      </c>
      <c r="K243" s="177">
        <v>10.619300000000001</v>
      </c>
      <c r="L243" s="177">
        <v>12.160399999999999</v>
      </c>
      <c r="M243" s="177">
        <v>-15.639200000000001</v>
      </c>
      <c r="N243" s="177">
        <v>-10.146100000000001</v>
      </c>
      <c r="O243" s="177">
        <v>-1.0895999999999999</v>
      </c>
      <c r="P243" s="177">
        <v>3.2854999999999999</v>
      </c>
      <c r="Q243" s="177">
        <v>6.4112</v>
      </c>
      <c r="R243" s="177">
        <v>-2.7913999999999999</v>
      </c>
      <c r="S243" s="118" t="s">
        <v>1880</v>
      </c>
    </row>
    <row r="244" spans="1:19" x14ac:dyDescent="0.3">
      <c r="A244" s="173" t="s">
        <v>1866</v>
      </c>
      <c r="B244" s="173" t="s">
        <v>1750</v>
      </c>
      <c r="C244" s="173">
        <v>148293</v>
      </c>
      <c r="D244" s="176"/>
      <c r="E244" s="177"/>
      <c r="F244" s="177"/>
      <c r="G244" s="177"/>
      <c r="H244" s="177"/>
      <c r="I244" s="177"/>
      <c r="J244" s="177"/>
      <c r="K244" s="177"/>
      <c r="L244" s="177"/>
      <c r="M244" s="177"/>
      <c r="N244" s="177"/>
      <c r="O244" s="177"/>
      <c r="P244" s="177"/>
      <c r="Q244" s="177"/>
      <c r="R244" s="177"/>
      <c r="S244" s="118" t="s">
        <v>1880</v>
      </c>
    </row>
    <row r="245" spans="1:19" x14ac:dyDescent="0.3">
      <c r="A245" s="173" t="s">
        <v>1866</v>
      </c>
      <c r="B245" s="173" t="s">
        <v>1726</v>
      </c>
      <c r="C245" s="173">
        <v>148296</v>
      </c>
      <c r="D245" s="176"/>
      <c r="E245" s="177"/>
      <c r="F245" s="177"/>
      <c r="G245" s="177"/>
      <c r="H245" s="177"/>
      <c r="I245" s="177"/>
      <c r="J245" s="177"/>
      <c r="K245" s="177"/>
      <c r="L245" s="177"/>
      <c r="M245" s="177"/>
      <c r="N245" s="177"/>
      <c r="O245" s="177"/>
      <c r="P245" s="177"/>
      <c r="Q245" s="177"/>
      <c r="R245" s="177"/>
      <c r="S245" s="118" t="s">
        <v>1880</v>
      </c>
    </row>
    <row r="246" spans="1:19" x14ac:dyDescent="0.3">
      <c r="A246" s="173" t="s">
        <v>1866</v>
      </c>
      <c r="B246" s="173" t="s">
        <v>1727</v>
      </c>
      <c r="C246" s="173">
        <v>119839</v>
      </c>
      <c r="D246" s="176">
        <v>44118</v>
      </c>
      <c r="E246" s="177">
        <v>46.438200000000002</v>
      </c>
      <c r="F246" s="177">
        <v>82.637100000000004</v>
      </c>
      <c r="G246" s="177">
        <v>27.661300000000001</v>
      </c>
      <c r="H246" s="177">
        <v>49.992199999999997</v>
      </c>
      <c r="I246" s="177">
        <v>42.409300000000002</v>
      </c>
      <c r="J246" s="177">
        <v>10.8642</v>
      </c>
      <c r="K246" s="177">
        <v>16.1416</v>
      </c>
      <c r="L246" s="177">
        <v>24.703800000000001</v>
      </c>
      <c r="M246" s="177">
        <v>7.3769999999999998</v>
      </c>
      <c r="N246" s="177">
        <v>8.0319000000000003</v>
      </c>
      <c r="O246" s="177">
        <v>5.2808999999999999</v>
      </c>
      <c r="P246" s="177">
        <v>7.8468999999999998</v>
      </c>
      <c r="Q246" s="177">
        <v>8.9501000000000008</v>
      </c>
      <c r="R246" s="177">
        <v>9.2624999999999993</v>
      </c>
      <c r="S246" s="118"/>
    </row>
    <row r="247" spans="1:19" x14ac:dyDescent="0.3">
      <c r="A247" s="173" t="s">
        <v>1866</v>
      </c>
      <c r="B247" s="173" t="s">
        <v>1751</v>
      </c>
      <c r="C247" s="173">
        <v>100968</v>
      </c>
      <c r="D247" s="176">
        <v>44118</v>
      </c>
      <c r="E247" s="177">
        <v>43.584699999999998</v>
      </c>
      <c r="F247" s="177">
        <v>82.086799999999997</v>
      </c>
      <c r="G247" s="177">
        <v>27.0321</v>
      </c>
      <c r="H247" s="177">
        <v>49.357900000000001</v>
      </c>
      <c r="I247" s="177">
        <v>41.777700000000003</v>
      </c>
      <c r="J247" s="177">
        <v>10.235300000000001</v>
      </c>
      <c r="K247" s="177">
        <v>15.4886</v>
      </c>
      <c r="L247" s="177">
        <v>24.010100000000001</v>
      </c>
      <c r="M247" s="177">
        <v>6.7342000000000004</v>
      </c>
      <c r="N247" s="177">
        <v>7.3733000000000004</v>
      </c>
      <c r="O247" s="177">
        <v>4.4951999999999996</v>
      </c>
      <c r="P247" s="177">
        <v>6.9268999999999998</v>
      </c>
      <c r="Q247" s="177">
        <v>7.8102999999999998</v>
      </c>
      <c r="R247" s="177">
        <v>8.5985999999999994</v>
      </c>
      <c r="S247" s="118"/>
    </row>
    <row r="248" spans="1:19" x14ac:dyDescent="0.3">
      <c r="A248" s="173" t="s">
        <v>1866</v>
      </c>
      <c r="B248" s="173" t="s">
        <v>1752</v>
      </c>
      <c r="C248" s="173">
        <v>112868</v>
      </c>
      <c r="D248" s="176">
        <v>44118</v>
      </c>
      <c r="E248" s="177">
        <v>19.9407</v>
      </c>
      <c r="F248" s="177">
        <v>59.953299999999999</v>
      </c>
      <c r="G248" s="177">
        <v>14.158300000000001</v>
      </c>
      <c r="H248" s="177">
        <v>36.549199999999999</v>
      </c>
      <c r="I248" s="177">
        <v>37.654499999999999</v>
      </c>
      <c r="J248" s="177">
        <v>12.631600000000001</v>
      </c>
      <c r="K248" s="177">
        <v>7.9701000000000004</v>
      </c>
      <c r="L248" s="177">
        <v>17.7271</v>
      </c>
      <c r="M248" s="177">
        <v>3.7275999999999998</v>
      </c>
      <c r="N248" s="177">
        <v>6.7567000000000004</v>
      </c>
      <c r="O248" s="177">
        <v>2.0438000000000001</v>
      </c>
      <c r="P248" s="177">
        <v>5.2321</v>
      </c>
      <c r="Q248" s="177">
        <v>6.7206000000000001</v>
      </c>
      <c r="R248" s="177">
        <v>3.5607000000000002</v>
      </c>
      <c r="S248" s="118" t="s">
        <v>1880</v>
      </c>
    </row>
    <row r="249" spans="1:19" x14ac:dyDescent="0.3">
      <c r="A249" s="173" t="s">
        <v>1866</v>
      </c>
      <c r="B249" s="173" t="s">
        <v>1728</v>
      </c>
      <c r="C249" s="173">
        <v>119635</v>
      </c>
      <c r="D249" s="176">
        <v>44118</v>
      </c>
      <c r="E249" s="177">
        <v>21.071100000000001</v>
      </c>
      <c r="F249" s="177">
        <v>60.728900000000003</v>
      </c>
      <c r="G249" s="177">
        <v>14.962400000000001</v>
      </c>
      <c r="H249" s="177">
        <v>37.385399999999997</v>
      </c>
      <c r="I249" s="177">
        <v>38.483199999999997</v>
      </c>
      <c r="J249" s="177">
        <v>13.468299999999999</v>
      </c>
      <c r="K249" s="177">
        <v>8.8170999999999999</v>
      </c>
      <c r="L249" s="177">
        <v>18.540900000000001</v>
      </c>
      <c r="M249" s="177">
        <v>4.7088000000000001</v>
      </c>
      <c r="N249" s="177">
        <v>7.7929000000000004</v>
      </c>
      <c r="O249" s="177">
        <v>3.2006000000000001</v>
      </c>
      <c r="P249" s="177">
        <v>6.2022000000000004</v>
      </c>
      <c r="Q249" s="177">
        <v>7.5293999999999999</v>
      </c>
      <c r="R249" s="177">
        <v>4.4893999999999998</v>
      </c>
      <c r="S249" s="118" t="s">
        <v>1880</v>
      </c>
    </row>
    <row r="250" spans="1:19" x14ac:dyDescent="0.3">
      <c r="A250" s="173" t="s">
        <v>1866</v>
      </c>
      <c r="B250" s="173" t="s">
        <v>1729</v>
      </c>
      <c r="C250" s="173">
        <v>148106</v>
      </c>
      <c r="D250" s="176">
        <v>44118</v>
      </c>
      <c r="E250" s="177">
        <v>1.1963999999999999</v>
      </c>
      <c r="F250" s="177">
        <v>9.1547999999999998</v>
      </c>
      <c r="G250" s="177">
        <v>8.5523000000000007</v>
      </c>
      <c r="H250" s="177">
        <v>8.2940000000000005</v>
      </c>
      <c r="I250" s="177">
        <v>8.5265000000000004</v>
      </c>
      <c r="J250" s="177">
        <v>8.4995999999999992</v>
      </c>
      <c r="K250" s="177">
        <v>8.6056000000000008</v>
      </c>
      <c r="L250" s="177">
        <v>8.7964000000000002</v>
      </c>
      <c r="M250" s="177"/>
      <c r="N250" s="177"/>
      <c r="O250" s="177"/>
      <c r="P250" s="177"/>
      <c r="Q250" s="177">
        <v>8.8653999999999993</v>
      </c>
      <c r="R250" s="177"/>
      <c r="S250" s="118" t="s">
        <v>1881</v>
      </c>
    </row>
    <row r="251" spans="1:19" x14ac:dyDescent="0.3">
      <c r="A251" s="173" t="s">
        <v>1866</v>
      </c>
      <c r="B251" s="173" t="s">
        <v>1753</v>
      </c>
      <c r="C251" s="173">
        <v>148105</v>
      </c>
      <c r="D251" s="176">
        <v>44118</v>
      </c>
      <c r="E251" s="177">
        <v>1.1423000000000001</v>
      </c>
      <c r="F251" s="177">
        <v>6.3917000000000002</v>
      </c>
      <c r="G251" s="177">
        <v>8.3172999999999995</v>
      </c>
      <c r="H251" s="177">
        <v>8.2294999999999998</v>
      </c>
      <c r="I251" s="177">
        <v>8.2424999999999997</v>
      </c>
      <c r="J251" s="177">
        <v>8.4728999999999992</v>
      </c>
      <c r="K251" s="177">
        <v>8.5869999999999997</v>
      </c>
      <c r="L251" s="177">
        <v>8.7768999999999995</v>
      </c>
      <c r="M251" s="177"/>
      <c r="N251" s="177"/>
      <c r="O251" s="177"/>
      <c r="P251" s="177"/>
      <c r="Q251" s="177">
        <v>8.8623999999999992</v>
      </c>
      <c r="R251" s="177"/>
      <c r="S251" s="118" t="s">
        <v>1881</v>
      </c>
    </row>
    <row r="252" spans="1:19" x14ac:dyDescent="0.3">
      <c r="A252" s="173" t="s">
        <v>1866</v>
      </c>
      <c r="B252" s="173" t="s">
        <v>1730</v>
      </c>
      <c r="C252" s="173">
        <v>120779</v>
      </c>
      <c r="D252" s="176">
        <v>44118</v>
      </c>
      <c r="E252" s="177">
        <v>44.8123</v>
      </c>
      <c r="F252" s="177">
        <v>44.526400000000002</v>
      </c>
      <c r="G252" s="177">
        <v>27.060199999999998</v>
      </c>
      <c r="H252" s="177">
        <v>54.0443</v>
      </c>
      <c r="I252" s="177">
        <v>52.925600000000003</v>
      </c>
      <c r="J252" s="177">
        <v>24.314299999999999</v>
      </c>
      <c r="K252" s="177">
        <v>20.363499999999998</v>
      </c>
      <c r="L252" s="177">
        <v>27.641999999999999</v>
      </c>
      <c r="M252" s="177">
        <v>3.0038</v>
      </c>
      <c r="N252" s="177">
        <v>5.2354000000000003</v>
      </c>
      <c r="O252" s="177">
        <v>3.9533</v>
      </c>
      <c r="P252" s="177">
        <v>6.7325999999999997</v>
      </c>
      <c r="Q252" s="177">
        <v>8.8598999999999997</v>
      </c>
      <c r="R252" s="177">
        <v>4.4549000000000003</v>
      </c>
      <c r="S252" s="118" t="s">
        <v>1881</v>
      </c>
    </row>
    <row r="253" spans="1:19" x14ac:dyDescent="0.3">
      <c r="A253" s="173" t="s">
        <v>1866</v>
      </c>
      <c r="B253" s="173" t="s">
        <v>1754</v>
      </c>
      <c r="C253" s="173">
        <v>102535</v>
      </c>
      <c r="D253" s="176">
        <v>44118</v>
      </c>
      <c r="E253" s="177">
        <v>42.600200000000001</v>
      </c>
      <c r="F253" s="177">
        <v>43.8352</v>
      </c>
      <c r="G253" s="177">
        <v>26.4163</v>
      </c>
      <c r="H253" s="177">
        <v>53.393700000000003</v>
      </c>
      <c r="I253" s="177">
        <v>52.270299999999999</v>
      </c>
      <c r="J253" s="177">
        <v>23.662199999999999</v>
      </c>
      <c r="K253" s="177">
        <v>19.691400000000002</v>
      </c>
      <c r="L253" s="177">
        <v>26.897600000000001</v>
      </c>
      <c r="M253" s="177">
        <v>2.3279999999999998</v>
      </c>
      <c r="N253" s="177">
        <v>4.5385</v>
      </c>
      <c r="O253" s="177">
        <v>3.2616999999999998</v>
      </c>
      <c r="P253" s="177">
        <v>5.9859999999999998</v>
      </c>
      <c r="Q253" s="177">
        <v>8.9867000000000008</v>
      </c>
      <c r="R253" s="177">
        <v>3.7601</v>
      </c>
      <c r="S253" s="118" t="s">
        <v>1881</v>
      </c>
    </row>
    <row r="254" spans="1:19" x14ac:dyDescent="0.3">
      <c r="A254" s="178" t="s">
        <v>27</v>
      </c>
      <c r="B254" s="173"/>
      <c r="C254" s="173"/>
      <c r="D254" s="173"/>
      <c r="E254" s="173"/>
      <c r="F254" s="179">
        <v>42.887640909090919</v>
      </c>
      <c r="G254" s="179">
        <v>14.432552272727271</v>
      </c>
      <c r="H254" s="179">
        <v>38.941195454545451</v>
      </c>
      <c r="I254" s="179">
        <v>39.281427272727278</v>
      </c>
      <c r="J254" s="179">
        <v>16.165259090909093</v>
      </c>
      <c r="K254" s="179">
        <v>13.646034090909096</v>
      </c>
      <c r="L254" s="179">
        <v>19.960849999999997</v>
      </c>
      <c r="M254" s="179">
        <v>5.1227476190476198</v>
      </c>
      <c r="N254" s="179">
        <v>6.9693785714285745</v>
      </c>
      <c r="O254" s="179">
        <v>4.9082642857142877</v>
      </c>
      <c r="P254" s="179">
        <v>6.7984324999999997</v>
      </c>
      <c r="Q254" s="179">
        <v>8.4258500000000023</v>
      </c>
      <c r="R254" s="179">
        <v>7.1282809523809547</v>
      </c>
      <c r="S254" s="118"/>
    </row>
    <row r="255" spans="1:19" x14ac:dyDescent="0.3">
      <c r="A255" s="178" t="s">
        <v>409</v>
      </c>
      <c r="B255" s="173"/>
      <c r="C255" s="173"/>
      <c r="D255" s="173"/>
      <c r="E255" s="173"/>
      <c r="F255" s="179">
        <v>37.707449999999994</v>
      </c>
      <c r="G255" s="179">
        <v>12.13725</v>
      </c>
      <c r="H255" s="179">
        <v>36.664749999999998</v>
      </c>
      <c r="I255" s="179">
        <v>37.5991</v>
      </c>
      <c r="J255" s="179">
        <v>16.203749999999999</v>
      </c>
      <c r="K255" s="179">
        <v>12.897399999999999</v>
      </c>
      <c r="L255" s="179">
        <v>19.753399999999999</v>
      </c>
      <c r="M255" s="179">
        <v>6.2320499999999992</v>
      </c>
      <c r="N255" s="179">
        <v>7.5708000000000002</v>
      </c>
      <c r="O255" s="179">
        <v>5.2749000000000006</v>
      </c>
      <c r="P255" s="179">
        <v>6.8847000000000005</v>
      </c>
      <c r="Q255" s="179">
        <v>8.6094499999999989</v>
      </c>
      <c r="R255" s="179">
        <v>7.4253</v>
      </c>
      <c r="S255" s="118"/>
    </row>
    <row r="256" spans="1:19" x14ac:dyDescent="0.3">
      <c r="A256" s="167"/>
      <c r="B256" s="167"/>
      <c r="C256" s="167"/>
      <c r="D256" s="169"/>
      <c r="E256" s="170"/>
      <c r="F256" s="170"/>
      <c r="G256" s="170"/>
      <c r="H256" s="170"/>
      <c r="I256" s="170"/>
      <c r="J256" s="170"/>
      <c r="K256" s="170"/>
      <c r="L256" s="170"/>
      <c r="M256" s="170"/>
      <c r="N256" s="170"/>
      <c r="O256" s="170"/>
      <c r="P256" s="170"/>
      <c r="Q256" s="170"/>
      <c r="R256" s="170"/>
      <c r="S256" s="118"/>
    </row>
    <row r="257" spans="1:19" x14ac:dyDescent="0.3">
      <c r="A257" s="175" t="s">
        <v>614</v>
      </c>
      <c r="B257" s="175"/>
      <c r="C257" s="175"/>
      <c r="D257" s="175"/>
      <c r="E257" s="175"/>
      <c r="F257" s="175"/>
      <c r="G257" s="175"/>
      <c r="H257" s="175"/>
      <c r="I257" s="175"/>
      <c r="J257" s="175"/>
      <c r="K257" s="175"/>
      <c r="L257" s="175"/>
      <c r="M257" s="175"/>
      <c r="N257" s="175"/>
      <c r="O257" s="175"/>
      <c r="P257" s="175"/>
      <c r="Q257" s="175"/>
      <c r="R257" s="175"/>
      <c r="S257" s="120"/>
    </row>
    <row r="258" spans="1:19" x14ac:dyDescent="0.3">
      <c r="A258" s="173" t="s">
        <v>615</v>
      </c>
      <c r="B258" s="173" t="s">
        <v>616</v>
      </c>
      <c r="C258" s="173">
        <v>105460</v>
      </c>
      <c r="D258" s="176">
        <v>44118</v>
      </c>
      <c r="E258" s="177">
        <v>50.68</v>
      </c>
      <c r="F258" s="177">
        <v>0.15809999999999999</v>
      </c>
      <c r="G258" s="177">
        <v>3.95E-2</v>
      </c>
      <c r="H258" s="177">
        <v>1.4209000000000001</v>
      </c>
      <c r="I258" s="177">
        <v>3.7673999999999999</v>
      </c>
      <c r="J258" s="177">
        <v>1.36</v>
      </c>
      <c r="K258" s="177">
        <v>10.245799999999999</v>
      </c>
      <c r="L258" s="177">
        <v>30.989899999999999</v>
      </c>
      <c r="M258" s="177">
        <v>0.6754</v>
      </c>
      <c r="N258" s="177">
        <v>10.078200000000001</v>
      </c>
      <c r="O258" s="177">
        <v>5.62</v>
      </c>
      <c r="P258" s="177">
        <v>10.721</v>
      </c>
      <c r="Q258" s="177">
        <v>12.7537</v>
      </c>
      <c r="R258" s="177">
        <v>6.6539999999999999</v>
      </c>
      <c r="S258" s="118" t="s">
        <v>1882</v>
      </c>
    </row>
    <row r="259" spans="1:19" x14ac:dyDescent="0.3">
      <c r="A259" s="173" t="s">
        <v>615</v>
      </c>
      <c r="B259" s="173" t="s">
        <v>617</v>
      </c>
      <c r="C259" s="173">
        <v>120348</v>
      </c>
      <c r="D259" s="176">
        <v>44118</v>
      </c>
      <c r="E259" s="177">
        <v>56.1</v>
      </c>
      <c r="F259" s="177">
        <v>0.16070000000000001</v>
      </c>
      <c r="G259" s="177">
        <v>5.3499999999999999E-2</v>
      </c>
      <c r="H259" s="177">
        <v>1.4467000000000001</v>
      </c>
      <c r="I259" s="177">
        <v>3.8119999999999998</v>
      </c>
      <c r="J259" s="177">
        <v>1.4650000000000001</v>
      </c>
      <c r="K259" s="177">
        <v>10.5855</v>
      </c>
      <c r="L259" s="177">
        <v>31.782900000000001</v>
      </c>
      <c r="M259" s="177">
        <v>1.5568</v>
      </c>
      <c r="N259" s="177">
        <v>11.3316</v>
      </c>
      <c r="O259" s="177">
        <v>6.9124999999999996</v>
      </c>
      <c r="P259" s="177">
        <v>12.2784</v>
      </c>
      <c r="Q259" s="177">
        <v>16.1495</v>
      </c>
      <c r="R259" s="177">
        <v>7.8619000000000003</v>
      </c>
      <c r="S259" s="118" t="s">
        <v>1882</v>
      </c>
    </row>
    <row r="260" spans="1:19" x14ac:dyDescent="0.3">
      <c r="A260" s="173" t="s">
        <v>615</v>
      </c>
      <c r="B260" s="173" t="s">
        <v>618</v>
      </c>
      <c r="C260" s="173">
        <v>103040</v>
      </c>
      <c r="D260" s="176">
        <v>44118</v>
      </c>
      <c r="E260" s="177">
        <v>54.767000000000003</v>
      </c>
      <c r="F260" s="177">
        <v>0.37569999999999998</v>
      </c>
      <c r="G260" s="177">
        <v>0.27650000000000002</v>
      </c>
      <c r="H260" s="177">
        <v>2.0364</v>
      </c>
      <c r="I260" s="177">
        <v>4.6449999999999996</v>
      </c>
      <c r="J260" s="177">
        <v>3.9498000000000002</v>
      </c>
      <c r="K260" s="177">
        <v>12.578099999999999</v>
      </c>
      <c r="L260" s="177">
        <v>32.4666</v>
      </c>
      <c r="M260" s="177">
        <v>-2.6918000000000002</v>
      </c>
      <c r="N260" s="177">
        <v>5.3190999999999997</v>
      </c>
      <c r="O260" s="177">
        <v>5.5237999999999996</v>
      </c>
      <c r="P260" s="177">
        <v>9.5714000000000006</v>
      </c>
      <c r="Q260" s="177">
        <v>11.8148</v>
      </c>
      <c r="R260" s="177">
        <v>6.7502000000000004</v>
      </c>
      <c r="S260" s="118" t="s">
        <v>1883</v>
      </c>
    </row>
    <row r="261" spans="1:19" x14ac:dyDescent="0.3">
      <c r="A261" s="173" t="s">
        <v>615</v>
      </c>
      <c r="B261" s="173" t="s">
        <v>619</v>
      </c>
      <c r="C261" s="173">
        <v>119769</v>
      </c>
      <c r="D261" s="176">
        <v>44118</v>
      </c>
      <c r="E261" s="177">
        <v>60.57</v>
      </c>
      <c r="F261" s="177">
        <v>0.3795</v>
      </c>
      <c r="G261" s="177">
        <v>0.29470000000000002</v>
      </c>
      <c r="H261" s="177">
        <v>2.0625</v>
      </c>
      <c r="I261" s="177">
        <v>4.6981999999999999</v>
      </c>
      <c r="J261" s="177">
        <v>4.0650000000000004</v>
      </c>
      <c r="K261" s="177">
        <v>12.961600000000001</v>
      </c>
      <c r="L261" s="177">
        <v>33.372999999999998</v>
      </c>
      <c r="M261" s="177">
        <v>-1.7168000000000001</v>
      </c>
      <c r="N261" s="177">
        <v>6.7350000000000003</v>
      </c>
      <c r="O261" s="177">
        <v>6.9610000000000003</v>
      </c>
      <c r="P261" s="177">
        <v>11.2134</v>
      </c>
      <c r="Q261" s="177">
        <v>12.9641</v>
      </c>
      <c r="R261" s="177">
        <v>8.2383000000000006</v>
      </c>
      <c r="S261" s="118" t="s">
        <v>1883</v>
      </c>
    </row>
    <row r="262" spans="1:19" x14ac:dyDescent="0.3">
      <c r="A262" s="173" t="s">
        <v>615</v>
      </c>
      <c r="B262" s="173" t="s">
        <v>620</v>
      </c>
      <c r="C262" s="173">
        <v>119724</v>
      </c>
      <c r="D262" s="176">
        <v>44118</v>
      </c>
      <c r="E262" s="177">
        <v>32.938351208944098</v>
      </c>
      <c r="F262" s="177">
        <v>-0.1883</v>
      </c>
      <c r="G262" s="177">
        <v>-0.39889999999999998</v>
      </c>
      <c r="H262" s="177">
        <v>-0.10390000000000001</v>
      </c>
      <c r="I262" s="177">
        <v>2.4424999999999999</v>
      </c>
      <c r="J262" s="177">
        <v>1.4192</v>
      </c>
      <c r="K262" s="177">
        <v>14.4026</v>
      </c>
      <c r="L262" s="177">
        <v>34.624099999999999</v>
      </c>
      <c r="M262" s="177">
        <v>1.1169</v>
      </c>
      <c r="N262" s="177">
        <v>10.339499999999999</v>
      </c>
      <c r="O262" s="177">
        <v>-0.64180000000000004</v>
      </c>
      <c r="P262" s="177">
        <v>5.2446999999999999</v>
      </c>
      <c r="Q262" s="177">
        <v>8.6346000000000007</v>
      </c>
      <c r="R262" s="177">
        <v>3.4285999999999999</v>
      </c>
      <c r="S262" s="118" t="s">
        <v>1882</v>
      </c>
    </row>
    <row r="263" spans="1:19" x14ac:dyDescent="0.3">
      <c r="A263" s="173" t="s">
        <v>615</v>
      </c>
      <c r="B263" s="173" t="s">
        <v>621</v>
      </c>
      <c r="C263" s="173">
        <v>100915</v>
      </c>
      <c r="D263" s="176">
        <v>44118</v>
      </c>
      <c r="E263" s="177">
        <v>273.22062180612102</v>
      </c>
      <c r="F263" s="177">
        <v>-0.19009999999999999</v>
      </c>
      <c r="G263" s="177">
        <v>-0.40710000000000002</v>
      </c>
      <c r="H263" s="177">
        <v>-0.11609999999999999</v>
      </c>
      <c r="I263" s="177">
        <v>2.4178999999999999</v>
      </c>
      <c r="J263" s="177">
        <v>1.3680000000000001</v>
      </c>
      <c r="K263" s="177">
        <v>14.229699999999999</v>
      </c>
      <c r="L263" s="177">
        <v>34.2194</v>
      </c>
      <c r="M263" s="177">
        <v>0.69</v>
      </c>
      <c r="N263" s="177">
        <v>9.7027999999999999</v>
      </c>
      <c r="O263" s="177">
        <v>-1.2850999999999999</v>
      </c>
      <c r="P263" s="177">
        <v>4.5605000000000002</v>
      </c>
      <c r="Q263" s="177">
        <v>16.805599999999998</v>
      </c>
      <c r="R263" s="177">
        <v>2.831</v>
      </c>
      <c r="S263" s="118" t="s">
        <v>1882</v>
      </c>
    </row>
    <row r="264" spans="1:19" x14ac:dyDescent="0.3">
      <c r="A264" s="178" t="s">
        <v>27</v>
      </c>
      <c r="B264" s="173"/>
      <c r="C264" s="173"/>
      <c r="D264" s="173"/>
      <c r="E264" s="173"/>
      <c r="F264" s="179">
        <v>0.11593333333333329</v>
      </c>
      <c r="G264" s="179">
        <v>-2.3633333333333312E-2</v>
      </c>
      <c r="H264" s="179">
        <v>1.1244166666666666</v>
      </c>
      <c r="I264" s="179">
        <v>3.6304999999999996</v>
      </c>
      <c r="J264" s="179">
        <v>2.2711666666666668</v>
      </c>
      <c r="K264" s="179">
        <v>12.500549999999999</v>
      </c>
      <c r="L264" s="179">
        <v>32.909316666666669</v>
      </c>
      <c r="M264" s="179">
        <v>-6.1583333333333434E-2</v>
      </c>
      <c r="N264" s="179">
        <v>8.9177000000000017</v>
      </c>
      <c r="O264" s="179">
        <v>3.8483999999999998</v>
      </c>
      <c r="P264" s="179">
        <v>8.9315666666666669</v>
      </c>
      <c r="Q264" s="179">
        <v>13.187049999999999</v>
      </c>
      <c r="R264" s="179">
        <v>5.9606666666666683</v>
      </c>
      <c r="S264" s="118"/>
    </row>
    <row r="265" spans="1:19" x14ac:dyDescent="0.3">
      <c r="A265" s="178" t="s">
        <v>409</v>
      </c>
      <c r="B265" s="173"/>
      <c r="C265" s="173"/>
      <c r="D265" s="173"/>
      <c r="E265" s="173"/>
      <c r="F265" s="179">
        <v>0.15939999999999999</v>
      </c>
      <c r="G265" s="179">
        <v>4.65E-2</v>
      </c>
      <c r="H265" s="179">
        <v>1.4338000000000002</v>
      </c>
      <c r="I265" s="179">
        <v>3.7896999999999998</v>
      </c>
      <c r="J265" s="179">
        <v>1.4420999999999999</v>
      </c>
      <c r="K265" s="179">
        <v>12.76985</v>
      </c>
      <c r="L265" s="179">
        <v>32.919799999999995</v>
      </c>
      <c r="M265" s="179">
        <v>0.68269999999999997</v>
      </c>
      <c r="N265" s="179">
        <v>9.8904999999999994</v>
      </c>
      <c r="O265" s="179">
        <v>5.5718999999999994</v>
      </c>
      <c r="P265" s="179">
        <v>10.1462</v>
      </c>
      <c r="Q265" s="179">
        <v>12.8589</v>
      </c>
      <c r="R265" s="179">
        <v>6.7020999999999997</v>
      </c>
      <c r="S265" s="118"/>
    </row>
    <row r="266" spans="1:19" x14ac:dyDescent="0.3">
      <c r="A266" s="171"/>
      <c r="B266" s="167"/>
      <c r="C266" s="167"/>
      <c r="D266" s="167"/>
      <c r="E266" s="167"/>
      <c r="F266" s="172"/>
      <c r="G266" s="172"/>
      <c r="H266" s="172"/>
      <c r="I266" s="172"/>
      <c r="J266" s="172"/>
      <c r="K266" s="172"/>
      <c r="L266" s="172"/>
      <c r="M266" s="172"/>
      <c r="N266" s="172"/>
      <c r="O266" s="172"/>
      <c r="P266" s="172"/>
      <c r="Q266" s="172"/>
      <c r="R266" s="172"/>
      <c r="S266" s="118"/>
    </row>
    <row r="267" spans="1:19" x14ac:dyDescent="0.3">
      <c r="A267" s="175" t="s">
        <v>622</v>
      </c>
      <c r="B267" s="175"/>
      <c r="C267" s="175"/>
      <c r="D267" s="175"/>
      <c r="E267" s="175"/>
      <c r="F267" s="175"/>
      <c r="G267" s="175"/>
      <c r="H267" s="175"/>
      <c r="I267" s="175"/>
      <c r="J267" s="175"/>
      <c r="K267" s="175"/>
      <c r="L267" s="175"/>
      <c r="M267" s="175"/>
      <c r="N267" s="175"/>
      <c r="O267" s="175"/>
      <c r="P267" s="175"/>
      <c r="Q267" s="175"/>
      <c r="R267" s="175"/>
      <c r="S267" s="120"/>
    </row>
    <row r="268" spans="1:19" x14ac:dyDescent="0.3">
      <c r="A268" s="173" t="s">
        <v>623</v>
      </c>
      <c r="B268" s="173" t="s">
        <v>624</v>
      </c>
      <c r="C268" s="173">
        <v>103178</v>
      </c>
      <c r="D268" s="176">
        <v>44118</v>
      </c>
      <c r="E268" s="177">
        <v>84.273499999999999</v>
      </c>
      <c r="F268" s="177">
        <v>20.324300000000001</v>
      </c>
      <c r="G268" s="177">
        <v>17.4267</v>
      </c>
      <c r="H268" s="177">
        <v>34.655099999999997</v>
      </c>
      <c r="I268" s="177">
        <v>25.557400000000001</v>
      </c>
      <c r="J268" s="177">
        <v>15.596</v>
      </c>
      <c r="K268" s="177">
        <v>6.3452000000000002</v>
      </c>
      <c r="L268" s="177">
        <v>16.407399999999999</v>
      </c>
      <c r="M268" s="177">
        <v>12.956899999999999</v>
      </c>
      <c r="N268" s="177">
        <v>11.757899999999999</v>
      </c>
      <c r="O268" s="177">
        <v>9.0649999999999995</v>
      </c>
      <c r="P268" s="177">
        <v>8.9613999999999994</v>
      </c>
      <c r="Q268" s="177">
        <v>9.4383999999999997</v>
      </c>
      <c r="R268" s="177">
        <v>11.186999999999999</v>
      </c>
      <c r="S268" s="118"/>
    </row>
    <row r="269" spans="1:19" x14ac:dyDescent="0.3">
      <c r="A269" s="173" t="s">
        <v>623</v>
      </c>
      <c r="B269" s="173" t="s">
        <v>625</v>
      </c>
      <c r="C269" s="173">
        <v>119533</v>
      </c>
      <c r="D269" s="176">
        <v>44118</v>
      </c>
      <c r="E269" s="177">
        <v>85.026200000000003</v>
      </c>
      <c r="F269" s="177">
        <v>20.4451</v>
      </c>
      <c r="G269" s="177">
        <v>17.574000000000002</v>
      </c>
      <c r="H269" s="177">
        <v>34.799999999999997</v>
      </c>
      <c r="I269" s="177">
        <v>25.7073</v>
      </c>
      <c r="J269" s="177">
        <v>15.7468</v>
      </c>
      <c r="K269" s="177">
        <v>6.4977</v>
      </c>
      <c r="L269" s="177">
        <v>16.580400000000001</v>
      </c>
      <c r="M269" s="177">
        <v>13.1281</v>
      </c>
      <c r="N269" s="177">
        <v>11.9223</v>
      </c>
      <c r="O269" s="177">
        <v>9.2067999999999994</v>
      </c>
      <c r="P269" s="177">
        <v>9.0919000000000008</v>
      </c>
      <c r="Q269" s="177">
        <v>9.3048999999999999</v>
      </c>
      <c r="R269" s="177">
        <v>11.333299999999999</v>
      </c>
      <c r="S269" s="118"/>
    </row>
    <row r="270" spans="1:19" x14ac:dyDescent="0.3">
      <c r="A270" s="173" t="s">
        <v>623</v>
      </c>
      <c r="B270" s="173" t="s">
        <v>626</v>
      </c>
      <c r="C270" s="173">
        <v>141588</v>
      </c>
      <c r="D270" s="176">
        <v>44118</v>
      </c>
      <c r="E270" s="177">
        <v>13.281599999999999</v>
      </c>
      <c r="F270" s="177">
        <v>19.522400000000001</v>
      </c>
      <c r="G270" s="177">
        <v>20.890699999999999</v>
      </c>
      <c r="H270" s="177">
        <v>35.455199999999998</v>
      </c>
      <c r="I270" s="177">
        <v>25.9711</v>
      </c>
      <c r="J270" s="177">
        <v>15.5023</v>
      </c>
      <c r="K270" s="177">
        <v>8.1921999999999997</v>
      </c>
      <c r="L270" s="177">
        <v>16.910799999999998</v>
      </c>
      <c r="M270" s="177">
        <v>13.605499999999999</v>
      </c>
      <c r="N270" s="177">
        <v>12.636799999999999</v>
      </c>
      <c r="O270" s="177">
        <v>9.1507000000000005</v>
      </c>
      <c r="P270" s="177"/>
      <c r="Q270" s="177">
        <v>9.1027000000000005</v>
      </c>
      <c r="R270" s="177">
        <v>10.0351</v>
      </c>
      <c r="S270" s="118"/>
    </row>
    <row r="271" spans="1:19" x14ac:dyDescent="0.3">
      <c r="A271" s="173" t="s">
        <v>623</v>
      </c>
      <c r="B271" s="173" t="s">
        <v>627</v>
      </c>
      <c r="C271" s="173">
        <v>141593</v>
      </c>
      <c r="D271" s="176">
        <v>44118</v>
      </c>
      <c r="E271" s="177">
        <v>12.938499999999999</v>
      </c>
      <c r="F271" s="177">
        <v>18.910699999999999</v>
      </c>
      <c r="G271" s="177">
        <v>20.2547</v>
      </c>
      <c r="H271" s="177">
        <v>34.808700000000002</v>
      </c>
      <c r="I271" s="177">
        <v>25.310300000000002</v>
      </c>
      <c r="J271" s="177">
        <v>14.838800000000001</v>
      </c>
      <c r="K271" s="177">
        <v>7.5301999999999998</v>
      </c>
      <c r="L271" s="177">
        <v>16.145199999999999</v>
      </c>
      <c r="M271" s="177">
        <v>12.804399999999999</v>
      </c>
      <c r="N271" s="177">
        <v>11.809200000000001</v>
      </c>
      <c r="O271" s="177">
        <v>8.2856000000000005</v>
      </c>
      <c r="P271" s="177"/>
      <c r="Q271" s="177">
        <v>8.2295999999999996</v>
      </c>
      <c r="R271" s="177">
        <v>9.2113999999999994</v>
      </c>
      <c r="S271" s="118"/>
    </row>
    <row r="272" spans="1:19" x14ac:dyDescent="0.3">
      <c r="A272" s="173" t="s">
        <v>623</v>
      </c>
      <c r="B272" s="173" t="s">
        <v>628</v>
      </c>
      <c r="C272" s="173">
        <v>117951</v>
      </c>
      <c r="D272" s="176">
        <v>44118</v>
      </c>
      <c r="E272" s="177">
        <v>21.4284</v>
      </c>
      <c r="F272" s="177">
        <v>26.250399999999999</v>
      </c>
      <c r="G272" s="177">
        <v>14.438800000000001</v>
      </c>
      <c r="H272" s="177">
        <v>37.004399999999997</v>
      </c>
      <c r="I272" s="177">
        <v>24.562799999999999</v>
      </c>
      <c r="J272" s="177">
        <v>14.1645</v>
      </c>
      <c r="K272" s="177">
        <v>5.6999000000000004</v>
      </c>
      <c r="L272" s="177">
        <v>14.064500000000001</v>
      </c>
      <c r="M272" s="177">
        <v>10.5367</v>
      </c>
      <c r="N272" s="177">
        <v>10.646100000000001</v>
      </c>
      <c r="O272" s="177">
        <v>4.9722999999999997</v>
      </c>
      <c r="P272" s="177">
        <v>6.3830999999999998</v>
      </c>
      <c r="Q272" s="177">
        <v>6.5913000000000004</v>
      </c>
      <c r="R272" s="177">
        <v>6.0179</v>
      </c>
      <c r="S272" s="118"/>
    </row>
    <row r="273" spans="1:19" x14ac:dyDescent="0.3">
      <c r="A273" s="173" t="s">
        <v>623</v>
      </c>
      <c r="B273" s="173" t="s">
        <v>629</v>
      </c>
      <c r="C273" s="173">
        <v>119984</v>
      </c>
      <c r="D273" s="176">
        <v>44118</v>
      </c>
      <c r="E273" s="177">
        <v>22.3246</v>
      </c>
      <c r="F273" s="177">
        <v>26.505700000000001</v>
      </c>
      <c r="G273" s="177">
        <v>14.8758</v>
      </c>
      <c r="H273" s="177">
        <v>37.427199999999999</v>
      </c>
      <c r="I273" s="177">
        <v>25.007300000000001</v>
      </c>
      <c r="J273" s="177">
        <v>14.6157</v>
      </c>
      <c r="K273" s="177">
        <v>6.3079999999999998</v>
      </c>
      <c r="L273" s="177">
        <v>14.608700000000001</v>
      </c>
      <c r="M273" s="177">
        <v>11.0116</v>
      </c>
      <c r="N273" s="177">
        <v>11.106299999999999</v>
      </c>
      <c r="O273" s="177">
        <v>5.4222999999999999</v>
      </c>
      <c r="P273" s="177">
        <v>6.9740000000000002</v>
      </c>
      <c r="Q273" s="177">
        <v>7.8189000000000002</v>
      </c>
      <c r="R273" s="177">
        <v>6.4603999999999999</v>
      </c>
      <c r="S273" s="118"/>
    </row>
    <row r="274" spans="1:19" x14ac:dyDescent="0.3">
      <c r="A274" s="173" t="s">
        <v>623</v>
      </c>
      <c r="B274" s="173" t="s">
        <v>630</v>
      </c>
      <c r="C274" s="173">
        <v>126685</v>
      </c>
      <c r="D274" s="176">
        <v>44118</v>
      </c>
      <c r="E274" s="177">
        <v>17.796099999999999</v>
      </c>
      <c r="F274" s="177">
        <v>18.879100000000001</v>
      </c>
      <c r="G274" s="177">
        <v>15.415100000000001</v>
      </c>
      <c r="H274" s="177">
        <v>35.517699999999998</v>
      </c>
      <c r="I274" s="177">
        <v>25.6233</v>
      </c>
      <c r="J274" s="177">
        <v>13.632999999999999</v>
      </c>
      <c r="K274" s="177">
        <v>5.2336</v>
      </c>
      <c r="L274" s="177">
        <v>13.6013</v>
      </c>
      <c r="M274" s="177">
        <v>11.297800000000001</v>
      </c>
      <c r="N274" s="177">
        <v>10.4519</v>
      </c>
      <c r="O274" s="177">
        <v>8.3584999999999994</v>
      </c>
      <c r="P274" s="177">
        <v>8.4495000000000005</v>
      </c>
      <c r="Q274" s="177">
        <v>9.0010999999999992</v>
      </c>
      <c r="R274" s="177">
        <v>10.8293</v>
      </c>
      <c r="S274" s="118" t="s">
        <v>1874</v>
      </c>
    </row>
    <row r="275" spans="1:19" x14ac:dyDescent="0.3">
      <c r="A275" s="173" t="s">
        <v>623</v>
      </c>
      <c r="B275" s="173" t="s">
        <v>631</v>
      </c>
      <c r="C275" s="173">
        <v>126687</v>
      </c>
      <c r="D275" s="176">
        <v>44118</v>
      </c>
      <c r="E275" s="177">
        <v>17.115300000000001</v>
      </c>
      <c r="F275" s="177">
        <v>18.136099999999999</v>
      </c>
      <c r="G275" s="177">
        <v>14.7446</v>
      </c>
      <c r="H275" s="177">
        <v>34.840200000000003</v>
      </c>
      <c r="I275" s="177">
        <v>24.943999999999999</v>
      </c>
      <c r="J275" s="177">
        <v>12.960599999999999</v>
      </c>
      <c r="K275" s="177">
        <v>4.5461999999999998</v>
      </c>
      <c r="L275" s="177">
        <v>12.862500000000001</v>
      </c>
      <c r="M275" s="177">
        <v>10.5571</v>
      </c>
      <c r="N275" s="177">
        <v>9.6854999999999993</v>
      </c>
      <c r="O275" s="177">
        <v>7.5953999999999997</v>
      </c>
      <c r="P275" s="177">
        <v>7.6921999999999997</v>
      </c>
      <c r="Q275" s="177">
        <v>8.3672000000000004</v>
      </c>
      <c r="R275" s="177">
        <v>10.037599999999999</v>
      </c>
      <c r="S275" s="118" t="s">
        <v>1874</v>
      </c>
    </row>
    <row r="276" spans="1:19" x14ac:dyDescent="0.3">
      <c r="A276" s="173" t="s">
        <v>623</v>
      </c>
      <c r="B276" s="173" t="s">
        <v>632</v>
      </c>
      <c r="C276" s="173">
        <v>144646</v>
      </c>
      <c r="D276" s="176">
        <v>44118</v>
      </c>
      <c r="E276" s="177">
        <v>12.568300000000001</v>
      </c>
      <c r="F276" s="177">
        <v>6.3902000000000001</v>
      </c>
      <c r="G276" s="177">
        <v>7.7914000000000003</v>
      </c>
      <c r="H276" s="177">
        <v>15.3957</v>
      </c>
      <c r="I276" s="177">
        <v>14.4971</v>
      </c>
      <c r="J276" s="177">
        <v>11.580500000000001</v>
      </c>
      <c r="K276" s="177">
        <v>6.4382000000000001</v>
      </c>
      <c r="L276" s="177">
        <v>13.3878</v>
      </c>
      <c r="M276" s="177">
        <v>10.774699999999999</v>
      </c>
      <c r="N276" s="177">
        <v>10.4551</v>
      </c>
      <c r="O276" s="177"/>
      <c r="P276" s="177"/>
      <c r="Q276" s="177">
        <v>11.5237</v>
      </c>
      <c r="R276" s="177">
        <v>11.573700000000001</v>
      </c>
      <c r="S276" s="118" t="s">
        <v>1874</v>
      </c>
    </row>
    <row r="277" spans="1:19" x14ac:dyDescent="0.3">
      <c r="A277" s="173" t="s">
        <v>623</v>
      </c>
      <c r="B277" s="173" t="s">
        <v>633</v>
      </c>
      <c r="C277" s="173">
        <v>144644</v>
      </c>
      <c r="D277" s="176">
        <v>44118</v>
      </c>
      <c r="E277" s="177">
        <v>12.502000000000001</v>
      </c>
      <c r="F277" s="177">
        <v>6.1319999999999997</v>
      </c>
      <c r="G277" s="177">
        <v>7.5401999999999996</v>
      </c>
      <c r="H277" s="177">
        <v>15.183999999999999</v>
      </c>
      <c r="I277" s="177">
        <v>14.279199999999999</v>
      </c>
      <c r="J277" s="177">
        <v>11.354900000000001</v>
      </c>
      <c r="K277" s="177">
        <v>6.2011000000000003</v>
      </c>
      <c r="L277" s="177">
        <v>13.124000000000001</v>
      </c>
      <c r="M277" s="177">
        <v>10.499599999999999</v>
      </c>
      <c r="N277" s="177">
        <v>10.173400000000001</v>
      </c>
      <c r="O277" s="177"/>
      <c r="P277" s="177"/>
      <c r="Q277" s="177">
        <v>11.242599999999999</v>
      </c>
      <c r="R277" s="177">
        <v>11.292899999999999</v>
      </c>
      <c r="S277" s="118" t="s">
        <v>1874</v>
      </c>
    </row>
    <row r="278" spans="1:19" x14ac:dyDescent="0.3">
      <c r="A278" s="173" t="s">
        <v>623</v>
      </c>
      <c r="B278" s="173" t="s">
        <v>634</v>
      </c>
      <c r="C278" s="173">
        <v>140333</v>
      </c>
      <c r="D278" s="176">
        <v>44118</v>
      </c>
      <c r="E278" s="177">
        <v>13.509</v>
      </c>
      <c r="F278" s="177">
        <v>6.4856999999999996</v>
      </c>
      <c r="G278" s="177">
        <v>4.3255999999999997</v>
      </c>
      <c r="H278" s="177">
        <v>7.4602000000000004</v>
      </c>
      <c r="I278" s="177">
        <v>8.2864000000000004</v>
      </c>
      <c r="J278" s="177">
        <v>6.9564000000000004</v>
      </c>
      <c r="K278" s="177">
        <v>-23.555700000000002</v>
      </c>
      <c r="L278" s="177">
        <v>-0.89029999999999998</v>
      </c>
      <c r="M278" s="177">
        <v>1.9389000000000001</v>
      </c>
      <c r="N278" s="177">
        <v>3.0485000000000002</v>
      </c>
      <c r="O278" s="177">
        <v>0.43230000000000002</v>
      </c>
      <c r="P278" s="177">
        <v>3.7515999999999998</v>
      </c>
      <c r="Q278" s="177">
        <v>5.0834999999999999</v>
      </c>
      <c r="R278" s="177">
        <v>-0.82599999999999996</v>
      </c>
      <c r="S278" s="118"/>
    </row>
    <row r="279" spans="1:19" x14ac:dyDescent="0.3">
      <c r="A279" s="173" t="s">
        <v>623</v>
      </c>
      <c r="B279" s="173" t="s">
        <v>635</v>
      </c>
      <c r="C279" s="173">
        <v>140336</v>
      </c>
      <c r="D279" s="176">
        <v>44118</v>
      </c>
      <c r="E279" s="177">
        <v>13.1203</v>
      </c>
      <c r="F279" s="177">
        <v>6.1212999999999997</v>
      </c>
      <c r="G279" s="177">
        <v>3.9525000000000001</v>
      </c>
      <c r="H279" s="177">
        <v>7.0438999999999998</v>
      </c>
      <c r="I279" s="177">
        <v>7.8928000000000003</v>
      </c>
      <c r="J279" s="177">
        <v>6.5541999999999998</v>
      </c>
      <c r="K279" s="177">
        <v>-23.930800000000001</v>
      </c>
      <c r="L279" s="177">
        <v>-1.2858000000000001</v>
      </c>
      <c r="M279" s="177">
        <v>1.5323</v>
      </c>
      <c r="N279" s="177">
        <v>2.6379000000000001</v>
      </c>
      <c r="O279" s="177">
        <v>-0.06</v>
      </c>
      <c r="P279" s="177">
        <v>3.2363</v>
      </c>
      <c r="Q279" s="177">
        <v>4.5726000000000004</v>
      </c>
      <c r="R279" s="177">
        <v>-1.2903</v>
      </c>
      <c r="S279" s="118"/>
    </row>
    <row r="280" spans="1:19" x14ac:dyDescent="0.3">
      <c r="A280" s="173" t="s">
        <v>623</v>
      </c>
      <c r="B280" s="173" t="s">
        <v>636</v>
      </c>
      <c r="C280" s="173">
        <v>100528</v>
      </c>
      <c r="D280" s="176">
        <v>44118</v>
      </c>
      <c r="E280" s="177">
        <v>75.454899999999995</v>
      </c>
      <c r="F280" s="177">
        <v>30.646000000000001</v>
      </c>
      <c r="G280" s="177">
        <v>15.3666</v>
      </c>
      <c r="H280" s="177">
        <v>31.486499999999999</v>
      </c>
      <c r="I280" s="177">
        <v>25.4132</v>
      </c>
      <c r="J280" s="177">
        <v>16.147300000000001</v>
      </c>
      <c r="K280" s="177">
        <v>8.4600000000000009</v>
      </c>
      <c r="L280" s="177">
        <v>12.5938</v>
      </c>
      <c r="M280" s="177">
        <v>8.8315000000000001</v>
      </c>
      <c r="N280" s="177">
        <v>9.4437999999999995</v>
      </c>
      <c r="O280" s="177">
        <v>8.1685999999999996</v>
      </c>
      <c r="P280" s="177">
        <v>8.3253000000000004</v>
      </c>
      <c r="Q280" s="177">
        <v>9.0503</v>
      </c>
      <c r="R280" s="177">
        <v>9.9855999999999998</v>
      </c>
      <c r="S280" s="118"/>
    </row>
    <row r="281" spans="1:19" x14ac:dyDescent="0.3">
      <c r="A281" s="173" t="s">
        <v>623</v>
      </c>
      <c r="B281" s="173" t="s">
        <v>637</v>
      </c>
      <c r="C281" s="173">
        <v>118569</v>
      </c>
      <c r="D281" s="176">
        <v>44118</v>
      </c>
      <c r="E281" s="177">
        <v>79.638400000000004</v>
      </c>
      <c r="F281" s="177">
        <v>31.238399999999999</v>
      </c>
      <c r="G281" s="177">
        <v>15.9293</v>
      </c>
      <c r="H281" s="177">
        <v>32.055799999999998</v>
      </c>
      <c r="I281" s="177">
        <v>25.981300000000001</v>
      </c>
      <c r="J281" s="177">
        <v>16.715399999999999</v>
      </c>
      <c r="K281" s="177">
        <v>9.0337999999999994</v>
      </c>
      <c r="L281" s="177">
        <v>13.207599999999999</v>
      </c>
      <c r="M281" s="177">
        <v>9.4438999999999993</v>
      </c>
      <c r="N281" s="177">
        <v>10.0725</v>
      </c>
      <c r="O281" s="177">
        <v>8.7911999999999999</v>
      </c>
      <c r="P281" s="177">
        <v>8.9809999999999999</v>
      </c>
      <c r="Q281" s="177">
        <v>9.6295000000000002</v>
      </c>
      <c r="R281" s="177">
        <v>10.6053</v>
      </c>
      <c r="S281" s="118"/>
    </row>
    <row r="282" spans="1:19" x14ac:dyDescent="0.3">
      <c r="A282" s="173" t="s">
        <v>623</v>
      </c>
      <c r="B282" s="173" t="s">
        <v>638</v>
      </c>
      <c r="C282" s="173">
        <v>148001</v>
      </c>
      <c r="D282" s="176"/>
      <c r="E282" s="177"/>
      <c r="F282" s="177"/>
      <c r="G282" s="177"/>
      <c r="H282" s="177"/>
      <c r="I282" s="177"/>
      <c r="J282" s="177"/>
      <c r="K282" s="177"/>
      <c r="L282" s="177"/>
      <c r="M282" s="177"/>
      <c r="N282" s="177"/>
      <c r="O282" s="177"/>
      <c r="P282" s="177"/>
      <c r="Q282" s="177"/>
      <c r="R282" s="177"/>
      <c r="S282" s="118" t="s">
        <v>1884</v>
      </c>
    </row>
    <row r="283" spans="1:19" x14ac:dyDescent="0.3">
      <c r="A283" s="173" t="s">
        <v>623</v>
      </c>
      <c r="B283" s="173" t="s">
        <v>639</v>
      </c>
      <c r="C283" s="173">
        <v>113070</v>
      </c>
      <c r="D283" s="176">
        <v>44118</v>
      </c>
      <c r="E283" s="177">
        <v>24.517499999999998</v>
      </c>
      <c r="F283" s="177">
        <v>20.109000000000002</v>
      </c>
      <c r="G283" s="177">
        <v>20.722300000000001</v>
      </c>
      <c r="H283" s="177">
        <v>43.814799999999998</v>
      </c>
      <c r="I283" s="177">
        <v>30.009799999999998</v>
      </c>
      <c r="J283" s="177">
        <v>16.247800000000002</v>
      </c>
      <c r="K283" s="177">
        <v>5.5376000000000003</v>
      </c>
      <c r="L283" s="177">
        <v>16.202200000000001</v>
      </c>
      <c r="M283" s="177">
        <v>13.0792</v>
      </c>
      <c r="N283" s="177">
        <v>11.638199999999999</v>
      </c>
      <c r="O283" s="177">
        <v>8.9803999999999995</v>
      </c>
      <c r="P283" s="177">
        <v>9.0449999999999999</v>
      </c>
      <c r="Q283" s="177">
        <v>9.0958000000000006</v>
      </c>
      <c r="R283" s="177">
        <v>11.5131</v>
      </c>
      <c r="S283" s="118"/>
    </row>
    <row r="284" spans="1:19" x14ac:dyDescent="0.3">
      <c r="A284" s="173" t="s">
        <v>623</v>
      </c>
      <c r="B284" s="173" t="s">
        <v>640</v>
      </c>
      <c r="C284" s="173">
        <v>118987</v>
      </c>
      <c r="D284" s="176">
        <v>44118</v>
      </c>
      <c r="E284" s="177">
        <v>24.734400000000001</v>
      </c>
      <c r="F284" s="177">
        <v>20.375699999999998</v>
      </c>
      <c r="G284" s="177">
        <v>21.044599999999999</v>
      </c>
      <c r="H284" s="177">
        <v>44.113399999999999</v>
      </c>
      <c r="I284" s="177">
        <v>30.315200000000001</v>
      </c>
      <c r="J284" s="177">
        <v>16.5581</v>
      </c>
      <c r="K284" s="177">
        <v>5.8498000000000001</v>
      </c>
      <c r="L284" s="177">
        <v>16.4937</v>
      </c>
      <c r="M284" s="177">
        <v>13.3376</v>
      </c>
      <c r="N284" s="177">
        <v>11.876200000000001</v>
      </c>
      <c r="O284" s="177">
        <v>9.1432000000000002</v>
      </c>
      <c r="P284" s="177">
        <v>9.1812000000000005</v>
      </c>
      <c r="Q284" s="177">
        <v>9.2128999999999994</v>
      </c>
      <c r="R284" s="177">
        <v>11.6858</v>
      </c>
      <c r="S284" s="118"/>
    </row>
    <row r="285" spans="1:19" x14ac:dyDescent="0.3">
      <c r="A285" s="173" t="s">
        <v>623</v>
      </c>
      <c r="B285" s="173" t="s">
        <v>641</v>
      </c>
      <c r="C285" s="173">
        <v>111987</v>
      </c>
      <c r="D285" s="176">
        <v>44118</v>
      </c>
      <c r="E285" s="177">
        <v>22.2438</v>
      </c>
      <c r="F285" s="177">
        <v>16.416399999999999</v>
      </c>
      <c r="G285" s="177">
        <v>18.523499999999999</v>
      </c>
      <c r="H285" s="177">
        <v>35.020899999999997</v>
      </c>
      <c r="I285" s="177">
        <v>23.069500000000001</v>
      </c>
      <c r="J285" s="177">
        <v>13.113899999999999</v>
      </c>
      <c r="K285" s="177">
        <v>5.5541</v>
      </c>
      <c r="L285" s="177">
        <v>14.6297</v>
      </c>
      <c r="M285" s="177">
        <v>11.4627</v>
      </c>
      <c r="N285" s="177">
        <v>10.841200000000001</v>
      </c>
      <c r="O285" s="177">
        <v>8.5208999999999993</v>
      </c>
      <c r="P285" s="177">
        <v>8.5310000000000006</v>
      </c>
      <c r="Q285" s="177">
        <v>7.4104000000000001</v>
      </c>
      <c r="R285" s="177">
        <v>10.435</v>
      </c>
      <c r="S285" s="118"/>
    </row>
    <row r="286" spans="1:19" x14ac:dyDescent="0.3">
      <c r="A286" s="173" t="s">
        <v>623</v>
      </c>
      <c r="B286" s="173" t="s">
        <v>642</v>
      </c>
      <c r="C286" s="173">
        <v>120692</v>
      </c>
      <c r="D286" s="176">
        <v>44118</v>
      </c>
      <c r="E286" s="177">
        <v>23.013200000000001</v>
      </c>
      <c r="F286" s="177">
        <v>16.661100000000001</v>
      </c>
      <c r="G286" s="177">
        <v>18.827200000000001</v>
      </c>
      <c r="H286" s="177">
        <v>35.334800000000001</v>
      </c>
      <c r="I286" s="177">
        <v>23.375299999999999</v>
      </c>
      <c r="J286" s="177">
        <v>13.432499999999999</v>
      </c>
      <c r="K286" s="177">
        <v>5.8730000000000002</v>
      </c>
      <c r="L286" s="177">
        <v>14.9657</v>
      </c>
      <c r="M286" s="177">
        <v>11.801</v>
      </c>
      <c r="N286" s="177">
        <v>11.1861</v>
      </c>
      <c r="O286" s="177">
        <v>8.8554999999999993</v>
      </c>
      <c r="P286" s="177">
        <v>8.8743999999999996</v>
      </c>
      <c r="Q286" s="177">
        <v>9.1913</v>
      </c>
      <c r="R286" s="177">
        <v>10.7759</v>
      </c>
      <c r="S286" s="118"/>
    </row>
    <row r="287" spans="1:19" x14ac:dyDescent="0.3">
      <c r="A287" s="173" t="s">
        <v>623</v>
      </c>
      <c r="B287" s="173" t="s">
        <v>643</v>
      </c>
      <c r="C287" s="173">
        <v>135916</v>
      </c>
      <c r="D287" s="176">
        <v>44118</v>
      </c>
      <c r="E287" s="177">
        <v>15.0063</v>
      </c>
      <c r="F287" s="177">
        <v>41.64</v>
      </c>
      <c r="G287" s="177">
        <v>27.000900000000001</v>
      </c>
      <c r="H287" s="177">
        <v>46.379600000000003</v>
      </c>
      <c r="I287" s="177">
        <v>35.038200000000003</v>
      </c>
      <c r="J287" s="177">
        <v>17.1844</v>
      </c>
      <c r="K287" s="177">
        <v>4.9222999999999999</v>
      </c>
      <c r="L287" s="177">
        <v>17.222899999999999</v>
      </c>
      <c r="M287" s="177">
        <v>13.0541</v>
      </c>
      <c r="N287" s="177">
        <v>11.484</v>
      </c>
      <c r="O287" s="177">
        <v>8.5892999999999997</v>
      </c>
      <c r="P287" s="177"/>
      <c r="Q287" s="177">
        <v>8.9032</v>
      </c>
      <c r="R287" s="177">
        <v>10.6686</v>
      </c>
      <c r="S287" s="118"/>
    </row>
    <row r="288" spans="1:19" x14ac:dyDescent="0.3">
      <c r="A288" s="173" t="s">
        <v>623</v>
      </c>
      <c r="B288" s="173" t="s">
        <v>644</v>
      </c>
      <c r="C288" s="173">
        <v>135914</v>
      </c>
      <c r="D288" s="176">
        <v>44118</v>
      </c>
      <c r="E288" s="177">
        <v>14.7867</v>
      </c>
      <c r="F288" s="177">
        <v>41.269500000000001</v>
      </c>
      <c r="G288" s="177">
        <v>26.657299999999999</v>
      </c>
      <c r="H288" s="177">
        <v>46.069499999999998</v>
      </c>
      <c r="I288" s="177">
        <v>34.714500000000001</v>
      </c>
      <c r="J288" s="177">
        <v>16.867899999999999</v>
      </c>
      <c r="K288" s="177">
        <v>4.6087999999999996</v>
      </c>
      <c r="L288" s="177">
        <v>16.886600000000001</v>
      </c>
      <c r="M288" s="177">
        <v>12.7182</v>
      </c>
      <c r="N288" s="177">
        <v>11.144299999999999</v>
      </c>
      <c r="O288" s="177">
        <v>8.2594999999999992</v>
      </c>
      <c r="P288" s="177"/>
      <c r="Q288" s="177">
        <v>8.5663999999999998</v>
      </c>
      <c r="R288" s="177">
        <v>10.3278</v>
      </c>
      <c r="S288" s="118"/>
    </row>
    <row r="289" spans="1:19" x14ac:dyDescent="0.3">
      <c r="A289" s="173" t="s">
        <v>623</v>
      </c>
      <c r="B289" s="173" t="s">
        <v>645</v>
      </c>
      <c r="C289" s="173">
        <v>106177</v>
      </c>
      <c r="D289" s="176">
        <v>44118</v>
      </c>
      <c r="E289" s="177">
        <v>2445.5311999999999</v>
      </c>
      <c r="F289" s="177">
        <v>12.384600000000001</v>
      </c>
      <c r="G289" s="177">
        <v>12.138199999999999</v>
      </c>
      <c r="H289" s="177">
        <v>26.0046</v>
      </c>
      <c r="I289" s="177">
        <v>20.889399999999998</v>
      </c>
      <c r="J289" s="177">
        <v>14.323</v>
      </c>
      <c r="K289" s="177">
        <v>6.7965999999999998</v>
      </c>
      <c r="L289" s="177">
        <v>14.2865</v>
      </c>
      <c r="M289" s="177">
        <v>11.084300000000001</v>
      </c>
      <c r="N289" s="177">
        <v>10.5586</v>
      </c>
      <c r="O289" s="177">
        <v>7.1755000000000004</v>
      </c>
      <c r="P289" s="177">
        <v>7.6527000000000003</v>
      </c>
      <c r="Q289" s="177">
        <v>7.0034999999999998</v>
      </c>
      <c r="R289" s="177">
        <v>11.2111</v>
      </c>
      <c r="S289" s="118"/>
    </row>
    <row r="290" spans="1:19" x14ac:dyDescent="0.3">
      <c r="A290" s="173" t="s">
        <v>623</v>
      </c>
      <c r="B290" s="173" t="s">
        <v>646</v>
      </c>
      <c r="C290" s="173">
        <v>120497</v>
      </c>
      <c r="D290" s="176">
        <v>44118</v>
      </c>
      <c r="E290" s="177">
        <v>2573.5841999999998</v>
      </c>
      <c r="F290" s="177">
        <v>12.7844</v>
      </c>
      <c r="G290" s="177">
        <v>12.5387</v>
      </c>
      <c r="H290" s="177">
        <v>26.406400000000001</v>
      </c>
      <c r="I290" s="177">
        <v>21.2971</v>
      </c>
      <c r="J290" s="177">
        <v>14.729799999999999</v>
      </c>
      <c r="K290" s="177">
        <v>7.2039999999999997</v>
      </c>
      <c r="L290" s="177">
        <v>14.715999999999999</v>
      </c>
      <c r="M290" s="177">
        <v>11.517899999999999</v>
      </c>
      <c r="N290" s="177">
        <v>11.0014</v>
      </c>
      <c r="O290" s="177">
        <v>7.75</v>
      </c>
      <c r="P290" s="177">
        <v>8.3292999999999999</v>
      </c>
      <c r="Q290" s="177">
        <v>8.3547999999999991</v>
      </c>
      <c r="R290" s="177">
        <v>11.6991</v>
      </c>
      <c r="S290" s="118"/>
    </row>
    <row r="291" spans="1:19" x14ac:dyDescent="0.3">
      <c r="A291" s="173" t="s">
        <v>623</v>
      </c>
      <c r="B291" s="173" t="s">
        <v>647</v>
      </c>
      <c r="C291" s="173">
        <v>133782</v>
      </c>
      <c r="D291" s="176">
        <v>44118</v>
      </c>
      <c r="E291" s="177">
        <v>2854.0744</v>
      </c>
      <c r="F291" s="177">
        <v>16.022400000000001</v>
      </c>
      <c r="G291" s="177">
        <v>16.103000000000002</v>
      </c>
      <c r="H291" s="177">
        <v>30.915400000000002</v>
      </c>
      <c r="I291" s="177">
        <v>22.162700000000001</v>
      </c>
      <c r="J291" s="177">
        <v>13.2843</v>
      </c>
      <c r="K291" s="177">
        <v>6.5812999999999997</v>
      </c>
      <c r="L291" s="177">
        <v>12.7316</v>
      </c>
      <c r="M291" s="177">
        <v>10.2781</v>
      </c>
      <c r="N291" s="177">
        <v>9.7706</v>
      </c>
      <c r="O291" s="177">
        <v>8.6763999999999992</v>
      </c>
      <c r="P291" s="177">
        <v>8.5303000000000004</v>
      </c>
      <c r="Q291" s="177">
        <v>8.3521999999999998</v>
      </c>
      <c r="R291" s="177">
        <v>9.9393999999999991</v>
      </c>
      <c r="S291" s="118"/>
    </row>
    <row r="292" spans="1:19" x14ac:dyDescent="0.3">
      <c r="A292" s="173" t="s">
        <v>623</v>
      </c>
      <c r="B292" s="173" t="s">
        <v>648</v>
      </c>
      <c r="C292" s="173">
        <v>133791</v>
      </c>
      <c r="D292" s="176">
        <v>44118</v>
      </c>
      <c r="E292" s="177">
        <v>2932.1813999999999</v>
      </c>
      <c r="F292" s="177">
        <v>16.312999999999999</v>
      </c>
      <c r="G292" s="177">
        <v>16.393699999999999</v>
      </c>
      <c r="H292" s="177">
        <v>31.207000000000001</v>
      </c>
      <c r="I292" s="177">
        <v>22.455300000000001</v>
      </c>
      <c r="J292" s="177">
        <v>13.5776</v>
      </c>
      <c r="K292" s="177">
        <v>6.8762999999999996</v>
      </c>
      <c r="L292" s="177">
        <v>13.0406</v>
      </c>
      <c r="M292" s="177">
        <v>10.591200000000001</v>
      </c>
      <c r="N292" s="177">
        <v>10.088699999999999</v>
      </c>
      <c r="O292" s="177">
        <v>8.9888999999999992</v>
      </c>
      <c r="P292" s="177">
        <v>8.8120999999999992</v>
      </c>
      <c r="Q292" s="177">
        <v>9.0777999999999999</v>
      </c>
      <c r="R292" s="177">
        <v>10.2483</v>
      </c>
      <c r="S292" s="118"/>
    </row>
    <row r="293" spans="1:19" x14ac:dyDescent="0.3">
      <c r="A293" s="173" t="s">
        <v>623</v>
      </c>
      <c r="B293" s="173" t="s">
        <v>649</v>
      </c>
      <c r="C293" s="173">
        <v>119844</v>
      </c>
      <c r="D293" s="176">
        <v>44118</v>
      </c>
      <c r="E293" s="177">
        <v>59.011400000000002</v>
      </c>
      <c r="F293" s="177">
        <v>39.194600000000001</v>
      </c>
      <c r="G293" s="177">
        <v>21.0533</v>
      </c>
      <c r="H293" s="177">
        <v>61.518300000000004</v>
      </c>
      <c r="I293" s="177">
        <v>35.9617</v>
      </c>
      <c r="J293" s="177">
        <v>14.3543</v>
      </c>
      <c r="K293" s="177">
        <v>2.5529000000000002</v>
      </c>
      <c r="L293" s="177">
        <v>19.499600000000001</v>
      </c>
      <c r="M293" s="177">
        <v>14.635300000000001</v>
      </c>
      <c r="N293" s="177">
        <v>13.5366</v>
      </c>
      <c r="O293" s="177">
        <v>9.8581000000000003</v>
      </c>
      <c r="P293" s="177">
        <v>8.9861000000000004</v>
      </c>
      <c r="Q293" s="177">
        <v>8.7637</v>
      </c>
      <c r="R293" s="177">
        <v>14.059200000000001</v>
      </c>
      <c r="S293" s="118"/>
    </row>
    <row r="294" spans="1:19" x14ac:dyDescent="0.3">
      <c r="A294" s="173" t="s">
        <v>623</v>
      </c>
      <c r="B294" s="173" t="s">
        <v>650</v>
      </c>
      <c r="C294" s="173">
        <v>112410</v>
      </c>
      <c r="D294" s="176">
        <v>44118</v>
      </c>
      <c r="E294" s="177">
        <v>56.297199999999997</v>
      </c>
      <c r="F294" s="177">
        <v>38.877200000000002</v>
      </c>
      <c r="G294" s="177">
        <v>20.741</v>
      </c>
      <c r="H294" s="177">
        <v>61.200600000000001</v>
      </c>
      <c r="I294" s="177">
        <v>35.639400000000002</v>
      </c>
      <c r="J294" s="177">
        <v>14.032400000000001</v>
      </c>
      <c r="K294" s="177">
        <v>2.2317</v>
      </c>
      <c r="L294" s="177">
        <v>19.148700000000002</v>
      </c>
      <c r="M294" s="177">
        <v>14.281000000000001</v>
      </c>
      <c r="N294" s="177">
        <v>13.1744</v>
      </c>
      <c r="O294" s="177">
        <v>9.5291999999999994</v>
      </c>
      <c r="P294" s="177">
        <v>8.3810000000000002</v>
      </c>
      <c r="Q294" s="177">
        <v>7.6116999999999999</v>
      </c>
      <c r="R294" s="177">
        <v>13.6974</v>
      </c>
      <c r="S294" s="118"/>
    </row>
    <row r="295" spans="1:19" x14ac:dyDescent="0.3">
      <c r="A295" s="173" t="s">
        <v>623</v>
      </c>
      <c r="B295" s="173" t="s">
        <v>1923</v>
      </c>
      <c r="C295" s="173">
        <v>100856</v>
      </c>
      <c r="D295" s="176">
        <v>44118</v>
      </c>
      <c r="E295" s="177">
        <v>44.3613</v>
      </c>
      <c r="F295" s="177">
        <v>5.3489000000000004</v>
      </c>
      <c r="G295" s="177">
        <v>15.0221</v>
      </c>
      <c r="H295" s="177">
        <v>25.204599999999999</v>
      </c>
      <c r="I295" s="177">
        <v>19.086400000000001</v>
      </c>
      <c r="J295" s="177">
        <v>13.1629</v>
      </c>
      <c r="K295" s="177">
        <v>8.0713000000000008</v>
      </c>
      <c r="L295" s="177">
        <v>10.9124</v>
      </c>
      <c r="M295" s="177">
        <v>9.7187000000000001</v>
      </c>
      <c r="N295" s="177">
        <v>9.2293000000000003</v>
      </c>
      <c r="O295" s="177">
        <v>7.7287999999999997</v>
      </c>
      <c r="P295" s="177">
        <v>7.9074999999999998</v>
      </c>
      <c r="Q295" s="177">
        <v>7.6951000000000001</v>
      </c>
      <c r="R295" s="177">
        <v>8.8115000000000006</v>
      </c>
      <c r="S295" s="118"/>
    </row>
    <row r="296" spans="1:19" x14ac:dyDescent="0.3">
      <c r="A296" s="173" t="s">
        <v>623</v>
      </c>
      <c r="B296" s="173" t="s">
        <v>1924</v>
      </c>
      <c r="C296" s="173">
        <v>118814</v>
      </c>
      <c r="D296" s="176">
        <v>44118</v>
      </c>
      <c r="E296" s="177">
        <v>45.751199999999997</v>
      </c>
      <c r="F296" s="177">
        <v>5.7450000000000001</v>
      </c>
      <c r="G296" s="177">
        <v>15.43</v>
      </c>
      <c r="H296" s="177">
        <v>25.609000000000002</v>
      </c>
      <c r="I296" s="177">
        <v>19.491099999999999</v>
      </c>
      <c r="J296" s="177">
        <v>13.5685</v>
      </c>
      <c r="K296" s="177">
        <v>8.4796999999999993</v>
      </c>
      <c r="L296" s="177">
        <v>11.3347</v>
      </c>
      <c r="M296" s="177">
        <v>10.147399999999999</v>
      </c>
      <c r="N296" s="177">
        <v>9.6656999999999993</v>
      </c>
      <c r="O296" s="177">
        <v>8.1447000000000003</v>
      </c>
      <c r="P296" s="177">
        <v>8.3734999999999999</v>
      </c>
      <c r="Q296" s="177">
        <v>8.7094000000000005</v>
      </c>
      <c r="R296" s="177">
        <v>9.2467000000000006</v>
      </c>
      <c r="S296" s="118"/>
    </row>
    <row r="297" spans="1:19" x14ac:dyDescent="0.3">
      <c r="A297" s="173" t="s">
        <v>623</v>
      </c>
      <c r="B297" s="173" t="s">
        <v>651</v>
      </c>
      <c r="C297" s="173">
        <v>138318</v>
      </c>
      <c r="D297" s="176">
        <v>44118</v>
      </c>
      <c r="E297" s="177">
        <v>33.203200000000002</v>
      </c>
      <c r="F297" s="177">
        <v>13.6363</v>
      </c>
      <c r="G297" s="177">
        <v>13.8995</v>
      </c>
      <c r="H297" s="177">
        <v>36.3078</v>
      </c>
      <c r="I297" s="177">
        <v>26.164000000000001</v>
      </c>
      <c r="J297" s="177">
        <v>16.083600000000001</v>
      </c>
      <c r="K297" s="177">
        <v>6.5541</v>
      </c>
      <c r="L297" s="177">
        <v>14.265000000000001</v>
      </c>
      <c r="M297" s="177">
        <v>10.501300000000001</v>
      </c>
      <c r="N297" s="177">
        <v>10.0885</v>
      </c>
      <c r="O297" s="177">
        <v>7.0807000000000002</v>
      </c>
      <c r="P297" s="177">
        <v>7.2110000000000003</v>
      </c>
      <c r="Q297" s="177">
        <v>7.0077999999999996</v>
      </c>
      <c r="R297" s="177">
        <v>9.3078000000000003</v>
      </c>
      <c r="S297" s="118" t="s">
        <v>1874</v>
      </c>
    </row>
    <row r="298" spans="1:19" x14ac:dyDescent="0.3">
      <c r="A298" s="173" t="s">
        <v>623</v>
      </c>
      <c r="B298" s="173" t="s">
        <v>652</v>
      </c>
      <c r="C298" s="173">
        <v>138330</v>
      </c>
      <c r="D298" s="176">
        <v>44118</v>
      </c>
      <c r="E298" s="177">
        <v>35.777099999999997</v>
      </c>
      <c r="F298" s="177">
        <v>14.390599999999999</v>
      </c>
      <c r="G298" s="177">
        <v>14.720599999999999</v>
      </c>
      <c r="H298" s="177">
        <v>37.121000000000002</v>
      </c>
      <c r="I298" s="177">
        <v>26.983899999999998</v>
      </c>
      <c r="J298" s="177">
        <v>16.905200000000001</v>
      </c>
      <c r="K298" s="177">
        <v>7.3827999999999996</v>
      </c>
      <c r="L298" s="177">
        <v>15.121600000000001</v>
      </c>
      <c r="M298" s="177">
        <v>11.379899999999999</v>
      </c>
      <c r="N298" s="177">
        <v>10.9968</v>
      </c>
      <c r="O298" s="177">
        <v>8.1593999999999998</v>
      </c>
      <c r="P298" s="177">
        <v>8.2629999999999999</v>
      </c>
      <c r="Q298" s="177">
        <v>8.3757000000000001</v>
      </c>
      <c r="R298" s="177">
        <v>10.267799999999999</v>
      </c>
      <c r="S298" s="118" t="s">
        <v>1874</v>
      </c>
    </row>
    <row r="299" spans="1:19" x14ac:dyDescent="0.3">
      <c r="A299" s="173" t="s">
        <v>623</v>
      </c>
      <c r="B299" s="173" t="s">
        <v>653</v>
      </c>
      <c r="C299" s="173">
        <v>146215</v>
      </c>
      <c r="D299" s="176">
        <v>44118</v>
      </c>
      <c r="E299" s="177">
        <v>12.0489</v>
      </c>
      <c r="F299" s="177">
        <v>30.015000000000001</v>
      </c>
      <c r="G299" s="177">
        <v>18.221299999999999</v>
      </c>
      <c r="H299" s="177">
        <v>37.221499999999999</v>
      </c>
      <c r="I299" s="177">
        <v>28.745799999999999</v>
      </c>
      <c r="J299" s="177">
        <v>17.256</v>
      </c>
      <c r="K299" s="177">
        <v>5.2683</v>
      </c>
      <c r="L299" s="177">
        <v>15.077299999999999</v>
      </c>
      <c r="M299" s="177">
        <v>12.102600000000001</v>
      </c>
      <c r="N299" s="177">
        <v>11.293799999999999</v>
      </c>
      <c r="O299" s="177"/>
      <c r="P299" s="177"/>
      <c r="Q299" s="177">
        <v>11.5778</v>
      </c>
      <c r="R299" s="177"/>
      <c r="S299" s="118"/>
    </row>
    <row r="300" spans="1:19" x14ac:dyDescent="0.3">
      <c r="A300" s="173" t="s">
        <v>623</v>
      </c>
      <c r="B300" s="173" t="s">
        <v>654</v>
      </c>
      <c r="C300" s="173">
        <v>146207</v>
      </c>
      <c r="D300" s="176">
        <v>44118</v>
      </c>
      <c r="E300" s="177">
        <v>11.9443</v>
      </c>
      <c r="F300" s="177">
        <v>29.665800000000001</v>
      </c>
      <c r="G300" s="177">
        <v>17.7057</v>
      </c>
      <c r="H300" s="177">
        <v>36.708599999999997</v>
      </c>
      <c r="I300" s="177">
        <v>28.2196</v>
      </c>
      <c r="J300" s="177">
        <v>16.718</v>
      </c>
      <c r="K300" s="177">
        <v>4.7359999999999998</v>
      </c>
      <c r="L300" s="177">
        <v>14.520899999999999</v>
      </c>
      <c r="M300" s="177">
        <v>11.5448</v>
      </c>
      <c r="N300" s="177">
        <v>10.728999999999999</v>
      </c>
      <c r="O300" s="177"/>
      <c r="P300" s="177"/>
      <c r="Q300" s="177">
        <v>11.007400000000001</v>
      </c>
      <c r="R300" s="177"/>
      <c r="S300" s="118"/>
    </row>
    <row r="301" spans="1:19" x14ac:dyDescent="0.3">
      <c r="A301" s="173" t="s">
        <v>623</v>
      </c>
      <c r="B301" s="173" t="s">
        <v>655</v>
      </c>
      <c r="C301" s="173">
        <v>100789</v>
      </c>
      <c r="D301" s="176">
        <v>44118</v>
      </c>
      <c r="E301" s="177">
        <v>30.776499999999999</v>
      </c>
      <c r="F301" s="177">
        <v>18.747900000000001</v>
      </c>
      <c r="G301" s="177">
        <v>18.6435</v>
      </c>
      <c r="H301" s="177">
        <v>35.892200000000003</v>
      </c>
      <c r="I301" s="177">
        <v>26.623100000000001</v>
      </c>
      <c r="J301" s="177">
        <v>15.2506</v>
      </c>
      <c r="K301" s="177">
        <v>6.0730000000000004</v>
      </c>
      <c r="L301" s="177">
        <v>15.0581</v>
      </c>
      <c r="M301" s="177">
        <v>12.1256</v>
      </c>
      <c r="N301" s="177">
        <v>11.412000000000001</v>
      </c>
      <c r="O301" s="177">
        <v>8.2917000000000005</v>
      </c>
      <c r="P301" s="177">
        <v>8.6321999999999992</v>
      </c>
      <c r="Q301" s="177">
        <v>7.3742000000000001</v>
      </c>
      <c r="R301" s="177">
        <v>12.1342</v>
      </c>
      <c r="S301" s="118"/>
    </row>
    <row r="302" spans="1:19" x14ac:dyDescent="0.3">
      <c r="A302" s="173" t="s">
        <v>623</v>
      </c>
      <c r="B302" s="173" t="s">
        <v>656</v>
      </c>
      <c r="C302" s="173">
        <v>119621</v>
      </c>
      <c r="D302" s="176">
        <v>44118</v>
      </c>
      <c r="E302" s="177">
        <v>31.474299999999999</v>
      </c>
      <c r="F302" s="177">
        <v>18.912500000000001</v>
      </c>
      <c r="G302" s="177">
        <v>18.881900000000002</v>
      </c>
      <c r="H302" s="177">
        <v>36.115600000000001</v>
      </c>
      <c r="I302" s="177">
        <v>26.8552</v>
      </c>
      <c r="J302" s="177">
        <v>15.4869</v>
      </c>
      <c r="K302" s="177">
        <v>6.3079999999999998</v>
      </c>
      <c r="L302" s="177">
        <v>15.2967</v>
      </c>
      <c r="M302" s="177">
        <v>12.352499999999999</v>
      </c>
      <c r="N302" s="177">
        <v>11.6492</v>
      </c>
      <c r="O302" s="177">
        <v>8.6623999999999999</v>
      </c>
      <c r="P302" s="177">
        <v>9.0399999999999991</v>
      </c>
      <c r="Q302" s="177">
        <v>8.6386000000000003</v>
      </c>
      <c r="R302" s="177">
        <v>12.3834</v>
      </c>
      <c r="S302" s="118"/>
    </row>
    <row r="303" spans="1:19" x14ac:dyDescent="0.3">
      <c r="A303" s="173" t="s">
        <v>623</v>
      </c>
      <c r="B303" s="173" t="s">
        <v>657</v>
      </c>
      <c r="C303" s="173">
        <v>147389</v>
      </c>
      <c r="D303" s="176">
        <v>44118</v>
      </c>
      <c r="E303" s="177">
        <v>200.18340000000001</v>
      </c>
      <c r="F303" s="177">
        <v>0</v>
      </c>
      <c r="G303" s="177">
        <v>0</v>
      </c>
      <c r="H303" s="177">
        <v>0</v>
      </c>
      <c r="I303" s="177">
        <v>0</v>
      </c>
      <c r="J303" s="177">
        <v>0</v>
      </c>
      <c r="K303" s="177">
        <v>-11.266500000000001</v>
      </c>
      <c r="L303" s="177">
        <v>-30.0624</v>
      </c>
      <c r="M303" s="177">
        <v>-20.187899999999999</v>
      </c>
      <c r="N303" s="177">
        <v>-15.113300000000001</v>
      </c>
      <c r="O303" s="177"/>
      <c r="P303" s="177"/>
      <c r="Q303" s="177">
        <v>-16.011900000000001</v>
      </c>
      <c r="R303" s="177"/>
      <c r="S303" s="118" t="s">
        <v>1874</v>
      </c>
    </row>
    <row r="304" spans="1:19" x14ac:dyDescent="0.3">
      <c r="A304" s="173" t="s">
        <v>623</v>
      </c>
      <c r="B304" s="173" t="s">
        <v>658</v>
      </c>
      <c r="C304" s="173">
        <v>147392</v>
      </c>
      <c r="D304" s="176">
        <v>44118</v>
      </c>
      <c r="E304" s="177">
        <v>192.02520000000001</v>
      </c>
      <c r="F304" s="177">
        <v>0</v>
      </c>
      <c r="G304" s="177">
        <v>0</v>
      </c>
      <c r="H304" s="177">
        <v>0</v>
      </c>
      <c r="I304" s="177">
        <v>0</v>
      </c>
      <c r="J304" s="177">
        <v>0</v>
      </c>
      <c r="K304" s="177">
        <v>-11.266400000000001</v>
      </c>
      <c r="L304" s="177">
        <v>-30.0623</v>
      </c>
      <c r="M304" s="177">
        <v>-20.187799999999999</v>
      </c>
      <c r="N304" s="177">
        <v>-15.113300000000001</v>
      </c>
      <c r="O304" s="177"/>
      <c r="P304" s="177"/>
      <c r="Q304" s="177">
        <v>-16.011900000000001</v>
      </c>
      <c r="R304" s="177"/>
      <c r="S304" s="118" t="s">
        <v>1874</v>
      </c>
    </row>
    <row r="305" spans="1:19" x14ac:dyDescent="0.3">
      <c r="A305" s="173" t="s">
        <v>623</v>
      </c>
      <c r="B305" s="173" t="s">
        <v>659</v>
      </c>
      <c r="C305" s="173">
        <v>143241</v>
      </c>
      <c r="D305" s="176">
        <v>44118</v>
      </c>
      <c r="E305" s="177">
        <v>11.966799999999999</v>
      </c>
      <c r="F305" s="177">
        <v>49.172899999999998</v>
      </c>
      <c r="G305" s="177">
        <v>22.763500000000001</v>
      </c>
      <c r="H305" s="177">
        <v>48.508099999999999</v>
      </c>
      <c r="I305" s="177">
        <v>33.787300000000002</v>
      </c>
      <c r="J305" s="177">
        <v>16.926500000000001</v>
      </c>
      <c r="K305" s="177">
        <v>5.1756000000000002</v>
      </c>
      <c r="L305" s="177">
        <v>16.114799999999999</v>
      </c>
      <c r="M305" s="177">
        <v>11.970700000000001</v>
      </c>
      <c r="N305" s="177">
        <v>11.2685</v>
      </c>
      <c r="O305" s="177"/>
      <c r="P305" s="177"/>
      <c r="Q305" s="177">
        <v>7.7960000000000003</v>
      </c>
      <c r="R305" s="177">
        <v>8.2474000000000007</v>
      </c>
      <c r="S305" s="118"/>
    </row>
    <row r="306" spans="1:19" x14ac:dyDescent="0.3">
      <c r="A306" s="173" t="s">
        <v>623</v>
      </c>
      <c r="B306" s="173" t="s">
        <v>660</v>
      </c>
      <c r="C306" s="173">
        <v>143239</v>
      </c>
      <c r="D306" s="176">
        <v>44118</v>
      </c>
      <c r="E306" s="177">
        <v>11.8675</v>
      </c>
      <c r="F306" s="177">
        <v>48.9681</v>
      </c>
      <c r="G306" s="177">
        <v>22.5213</v>
      </c>
      <c r="H306" s="177">
        <v>48.2911</v>
      </c>
      <c r="I306" s="177">
        <v>33.555300000000003</v>
      </c>
      <c r="J306" s="177">
        <v>16.617000000000001</v>
      </c>
      <c r="K306" s="177">
        <v>4.8320999999999996</v>
      </c>
      <c r="L306" s="177">
        <v>15.7454</v>
      </c>
      <c r="M306" s="177">
        <v>11.6646</v>
      </c>
      <c r="N306" s="177">
        <v>10.8969</v>
      </c>
      <c r="O306" s="177"/>
      <c r="P306" s="177"/>
      <c r="Q306" s="177">
        <v>7.4211</v>
      </c>
      <c r="R306" s="177">
        <v>7.883</v>
      </c>
      <c r="S306" s="118"/>
    </row>
    <row r="307" spans="1:19" x14ac:dyDescent="0.3">
      <c r="A307" s="173" t="s">
        <v>623</v>
      </c>
      <c r="B307" s="173" t="s">
        <v>661</v>
      </c>
      <c r="C307" s="173">
        <v>144339</v>
      </c>
      <c r="D307" s="176">
        <v>44118</v>
      </c>
      <c r="E307" s="177">
        <v>12.6097</v>
      </c>
      <c r="F307" s="177">
        <v>40.279299999999999</v>
      </c>
      <c r="G307" s="177">
        <v>22.8809</v>
      </c>
      <c r="H307" s="177">
        <v>45.297699999999999</v>
      </c>
      <c r="I307" s="177">
        <v>30.497800000000002</v>
      </c>
      <c r="J307" s="177">
        <v>17.093</v>
      </c>
      <c r="K307" s="177">
        <v>6.3875000000000002</v>
      </c>
      <c r="L307" s="177">
        <v>16.799299999999999</v>
      </c>
      <c r="M307" s="177">
        <v>12.6653</v>
      </c>
      <c r="N307" s="177">
        <v>11.764799999999999</v>
      </c>
      <c r="O307" s="177"/>
      <c r="P307" s="177"/>
      <c r="Q307" s="177">
        <v>11.189</v>
      </c>
      <c r="R307" s="177">
        <v>12.2514</v>
      </c>
      <c r="S307" s="118"/>
    </row>
    <row r="308" spans="1:19" x14ac:dyDescent="0.3">
      <c r="A308" s="173" t="s">
        <v>623</v>
      </c>
      <c r="B308" s="173" t="s">
        <v>662</v>
      </c>
      <c r="C308" s="173">
        <v>144345</v>
      </c>
      <c r="D308" s="176">
        <v>44118</v>
      </c>
      <c r="E308" s="177">
        <v>12.523300000000001</v>
      </c>
      <c r="F308" s="177">
        <v>39.973300000000002</v>
      </c>
      <c r="G308" s="177">
        <v>22.628699999999998</v>
      </c>
      <c r="H308" s="177">
        <v>45.0199</v>
      </c>
      <c r="I308" s="177">
        <v>30.220600000000001</v>
      </c>
      <c r="J308" s="177">
        <v>16.813099999999999</v>
      </c>
      <c r="K308" s="177">
        <v>6.1021000000000001</v>
      </c>
      <c r="L308" s="177">
        <v>16.504200000000001</v>
      </c>
      <c r="M308" s="177">
        <v>12.3726</v>
      </c>
      <c r="N308" s="177">
        <v>11.4682</v>
      </c>
      <c r="O308" s="177"/>
      <c r="P308" s="177"/>
      <c r="Q308" s="177">
        <v>10.8399</v>
      </c>
      <c r="R308" s="177">
        <v>11.902900000000001</v>
      </c>
      <c r="S308" s="118"/>
    </row>
    <row r="309" spans="1:19" x14ac:dyDescent="0.3">
      <c r="A309" s="178" t="s">
        <v>27</v>
      </c>
      <c r="B309" s="173"/>
      <c r="C309" s="173"/>
      <c r="D309" s="173"/>
      <c r="E309" s="173"/>
      <c r="F309" s="179">
        <v>21.572272499999997</v>
      </c>
      <c r="G309" s="179">
        <v>16.1397175</v>
      </c>
      <c r="H309" s="179">
        <v>33.460425000000001</v>
      </c>
      <c r="I309" s="179">
        <v>24.104792499999995</v>
      </c>
      <c r="J309" s="179">
        <v>13.898842499999997</v>
      </c>
      <c r="K309" s="179">
        <v>3.7606399999999987</v>
      </c>
      <c r="L309" s="179">
        <v>11.944185000000001</v>
      </c>
      <c r="M309" s="179">
        <v>9.6232475000000033</v>
      </c>
      <c r="N309" s="179">
        <v>9.3095900000000036</v>
      </c>
      <c r="O309" s="179">
        <v>7.7261100000000003</v>
      </c>
      <c r="P309" s="179">
        <v>7.9844846153846154</v>
      </c>
      <c r="Q309" s="179">
        <v>7.4027050000000001</v>
      </c>
      <c r="R309" s="179">
        <v>9.8652777777777771</v>
      </c>
      <c r="S309" s="118"/>
    </row>
    <row r="310" spans="1:19" x14ac:dyDescent="0.3">
      <c r="A310" s="178" t="s">
        <v>409</v>
      </c>
      <c r="B310" s="173"/>
      <c r="C310" s="173"/>
      <c r="D310" s="173"/>
      <c r="E310" s="173"/>
      <c r="F310" s="179">
        <v>18.9116</v>
      </c>
      <c r="G310" s="179">
        <v>16.9102</v>
      </c>
      <c r="H310" s="179">
        <v>35.394999999999996</v>
      </c>
      <c r="I310" s="179">
        <v>25.590350000000001</v>
      </c>
      <c r="J310" s="179">
        <v>14.7843</v>
      </c>
      <c r="K310" s="179">
        <v>6.0875500000000002</v>
      </c>
      <c r="L310" s="179">
        <v>14.67285</v>
      </c>
      <c r="M310" s="179">
        <v>11.4903</v>
      </c>
      <c r="N310" s="179">
        <v>10.946850000000001</v>
      </c>
      <c r="O310" s="179">
        <v>8.3250999999999991</v>
      </c>
      <c r="P310" s="179">
        <v>8.4152500000000003</v>
      </c>
      <c r="Q310" s="179">
        <v>8.6024999999999991</v>
      </c>
      <c r="R310" s="179">
        <v>10.520150000000001</v>
      </c>
      <c r="S310" s="118"/>
    </row>
    <row r="311" spans="1:19" x14ac:dyDescent="0.3">
      <c r="A311" s="167"/>
      <c r="B311" s="167"/>
      <c r="C311" s="167"/>
      <c r="D311" s="169"/>
      <c r="E311" s="170"/>
      <c r="F311" s="170"/>
      <c r="G311" s="170"/>
      <c r="H311" s="170"/>
      <c r="I311" s="170"/>
      <c r="J311" s="170"/>
      <c r="K311" s="170"/>
      <c r="L311" s="170"/>
      <c r="M311" s="170"/>
      <c r="N311" s="170"/>
      <c r="O311" s="170"/>
      <c r="P311" s="170"/>
      <c r="Q311" s="170"/>
      <c r="R311" s="170"/>
      <c r="S311" s="118"/>
    </row>
    <row r="312" spans="1:19" x14ac:dyDescent="0.3">
      <c r="A312" s="175" t="s">
        <v>663</v>
      </c>
      <c r="B312" s="175"/>
      <c r="C312" s="175"/>
      <c r="D312" s="175"/>
      <c r="E312" s="175"/>
      <c r="F312" s="175"/>
      <c r="G312" s="175"/>
      <c r="H312" s="175"/>
      <c r="I312" s="175"/>
      <c r="J312" s="175"/>
      <c r="K312" s="175"/>
      <c r="L312" s="175"/>
      <c r="M312" s="175"/>
      <c r="N312" s="175"/>
      <c r="O312" s="175"/>
      <c r="P312" s="175"/>
      <c r="Q312" s="175"/>
      <c r="R312" s="175"/>
      <c r="S312" s="120"/>
    </row>
    <row r="313" spans="1:19" x14ac:dyDescent="0.3">
      <c r="A313" s="173" t="s">
        <v>664</v>
      </c>
      <c r="B313" s="173" t="s">
        <v>665</v>
      </c>
      <c r="C313" s="173">
        <v>134387</v>
      </c>
      <c r="D313" s="176">
        <v>44118</v>
      </c>
      <c r="E313" s="177">
        <v>15.542199999999999</v>
      </c>
      <c r="F313" s="177">
        <v>48.4422</v>
      </c>
      <c r="G313" s="177">
        <v>27.6279</v>
      </c>
      <c r="H313" s="177">
        <v>35.330300000000001</v>
      </c>
      <c r="I313" s="177">
        <v>25.869</v>
      </c>
      <c r="J313" s="177">
        <v>17.2196</v>
      </c>
      <c r="K313" s="177">
        <v>12.885300000000001</v>
      </c>
      <c r="L313" s="177">
        <v>14.276999999999999</v>
      </c>
      <c r="M313" s="177">
        <v>10.0341</v>
      </c>
      <c r="N313" s="177">
        <v>5.94</v>
      </c>
      <c r="O313" s="177">
        <v>6.4486999999999997</v>
      </c>
      <c r="P313" s="177">
        <v>8.1231000000000009</v>
      </c>
      <c r="Q313" s="177">
        <v>8.3358000000000008</v>
      </c>
      <c r="R313" s="177">
        <v>6.7698999999999998</v>
      </c>
      <c r="S313" s="118"/>
    </row>
    <row r="314" spans="1:19" x14ac:dyDescent="0.3">
      <c r="A314" s="173" t="s">
        <v>664</v>
      </c>
      <c r="B314" s="173" t="s">
        <v>666</v>
      </c>
      <c r="C314" s="173">
        <v>134383</v>
      </c>
      <c r="D314" s="176">
        <v>44118</v>
      </c>
      <c r="E314" s="177">
        <v>14.7736</v>
      </c>
      <c r="F314" s="177">
        <v>47.745399999999997</v>
      </c>
      <c r="G314" s="177">
        <v>26.880199999999999</v>
      </c>
      <c r="H314" s="177">
        <v>34.569299999999998</v>
      </c>
      <c r="I314" s="177">
        <v>25.104500000000002</v>
      </c>
      <c r="J314" s="177">
        <v>16.468399999999999</v>
      </c>
      <c r="K314" s="177">
        <v>12.0732</v>
      </c>
      <c r="L314" s="177">
        <v>13.410399999999999</v>
      </c>
      <c r="M314" s="177">
        <v>9.1681000000000008</v>
      </c>
      <c r="N314" s="177">
        <v>5.0823999999999998</v>
      </c>
      <c r="O314" s="177">
        <v>5.4367000000000001</v>
      </c>
      <c r="P314" s="177">
        <v>7.1125999999999996</v>
      </c>
      <c r="Q314" s="177">
        <v>7.3411</v>
      </c>
      <c r="R314" s="177">
        <v>5.8362999999999996</v>
      </c>
      <c r="S314" s="118"/>
    </row>
    <row r="315" spans="1:19" x14ac:dyDescent="0.3">
      <c r="A315" s="173" t="s">
        <v>664</v>
      </c>
      <c r="B315" s="173" t="s">
        <v>667</v>
      </c>
      <c r="C315" s="173">
        <v>147802</v>
      </c>
      <c r="D315" s="176">
        <v>44118</v>
      </c>
      <c r="E315" s="177">
        <v>0.41570000000000001</v>
      </c>
      <c r="F315" s="177">
        <v>0</v>
      </c>
      <c r="G315" s="177">
        <v>0</v>
      </c>
      <c r="H315" s="177">
        <v>0</v>
      </c>
      <c r="I315" s="177">
        <v>0</v>
      </c>
      <c r="J315" s="177">
        <v>0</v>
      </c>
      <c r="K315" s="177">
        <v>0</v>
      </c>
      <c r="L315" s="177">
        <v>0</v>
      </c>
      <c r="M315" s="177">
        <v>-33.164499999999997</v>
      </c>
      <c r="N315" s="177"/>
      <c r="O315" s="177"/>
      <c r="P315" s="177"/>
      <c r="Q315" s="177">
        <v>-26.962800000000001</v>
      </c>
      <c r="R315" s="177"/>
      <c r="S315" s="118"/>
    </row>
    <row r="316" spans="1:19" x14ac:dyDescent="0.3">
      <c r="A316" s="173" t="s">
        <v>664</v>
      </c>
      <c r="B316" s="173" t="s">
        <v>668</v>
      </c>
      <c r="C316" s="173">
        <v>147798</v>
      </c>
      <c r="D316" s="176">
        <v>44118</v>
      </c>
      <c r="E316" s="177">
        <v>0.39800000000000002</v>
      </c>
      <c r="F316" s="177">
        <v>0</v>
      </c>
      <c r="G316" s="177">
        <v>0</v>
      </c>
      <c r="H316" s="177">
        <v>0</v>
      </c>
      <c r="I316" s="177">
        <v>0</v>
      </c>
      <c r="J316" s="177">
        <v>0</v>
      </c>
      <c r="K316" s="177">
        <v>0</v>
      </c>
      <c r="L316" s="177">
        <v>0</v>
      </c>
      <c r="M316" s="177">
        <v>-33.1584</v>
      </c>
      <c r="N316" s="177"/>
      <c r="O316" s="177"/>
      <c r="P316" s="177"/>
      <c r="Q316" s="177">
        <v>-26.957799999999999</v>
      </c>
      <c r="R316" s="177"/>
      <c r="S316" s="118"/>
    </row>
    <row r="317" spans="1:19" x14ac:dyDescent="0.3">
      <c r="A317" s="173" t="s">
        <v>664</v>
      </c>
      <c r="B317" s="173" t="s">
        <v>669</v>
      </c>
      <c r="C317" s="173">
        <v>130314</v>
      </c>
      <c r="D317" s="176">
        <v>44118</v>
      </c>
      <c r="E317" s="177">
        <v>16.949300000000001</v>
      </c>
      <c r="F317" s="177">
        <v>46.790399999999998</v>
      </c>
      <c r="G317" s="177">
        <v>9.9626999999999999</v>
      </c>
      <c r="H317" s="177">
        <v>17.532699999999998</v>
      </c>
      <c r="I317" s="177">
        <v>15.831300000000001</v>
      </c>
      <c r="J317" s="177">
        <v>12.670999999999999</v>
      </c>
      <c r="K317" s="177">
        <v>9.1061999999999994</v>
      </c>
      <c r="L317" s="177">
        <v>10.109500000000001</v>
      </c>
      <c r="M317" s="177">
        <v>9.0604999999999993</v>
      </c>
      <c r="N317" s="177">
        <v>9.4212000000000007</v>
      </c>
      <c r="O317" s="177">
        <v>6.9481999999999999</v>
      </c>
      <c r="P317" s="177">
        <v>8.0953999999999997</v>
      </c>
      <c r="Q317" s="177">
        <v>8.8018000000000001</v>
      </c>
      <c r="R317" s="177">
        <v>7.6364000000000001</v>
      </c>
      <c r="S317" s="118"/>
    </row>
    <row r="318" spans="1:19" x14ac:dyDescent="0.3">
      <c r="A318" s="173" t="s">
        <v>664</v>
      </c>
      <c r="B318" s="173" t="s">
        <v>670</v>
      </c>
      <c r="C318" s="173">
        <v>130309</v>
      </c>
      <c r="D318" s="176">
        <v>44118</v>
      </c>
      <c r="E318" s="177">
        <v>15.7746</v>
      </c>
      <c r="F318" s="177">
        <v>45.639800000000001</v>
      </c>
      <c r="G318" s="177">
        <v>8.8496000000000006</v>
      </c>
      <c r="H318" s="177">
        <v>16.446999999999999</v>
      </c>
      <c r="I318" s="177">
        <v>14.726100000000001</v>
      </c>
      <c r="J318" s="177">
        <v>11.554500000000001</v>
      </c>
      <c r="K318" s="177">
        <v>7.9870000000000001</v>
      </c>
      <c r="L318" s="177">
        <v>8.9694000000000003</v>
      </c>
      <c r="M318" s="177">
        <v>7.9111000000000002</v>
      </c>
      <c r="N318" s="177">
        <v>8.2443000000000008</v>
      </c>
      <c r="O318" s="177">
        <v>5.6673999999999998</v>
      </c>
      <c r="P318" s="177">
        <v>6.7831999999999999</v>
      </c>
      <c r="Q318" s="177">
        <v>7.5595999999999997</v>
      </c>
      <c r="R318" s="177">
        <v>6.4108999999999998</v>
      </c>
      <c r="S318" s="118"/>
    </row>
    <row r="319" spans="1:19" x14ac:dyDescent="0.3">
      <c r="A319" s="173" t="s">
        <v>664</v>
      </c>
      <c r="B319" s="173" t="s">
        <v>671</v>
      </c>
      <c r="C319" s="173">
        <v>133486</v>
      </c>
      <c r="D319" s="176">
        <v>44118</v>
      </c>
      <c r="E319" s="177">
        <v>14.3636</v>
      </c>
      <c r="F319" s="177">
        <v>8.3877000000000006</v>
      </c>
      <c r="G319" s="177">
        <v>11.0962</v>
      </c>
      <c r="H319" s="177">
        <v>19.9697</v>
      </c>
      <c r="I319" s="177">
        <v>19.272600000000001</v>
      </c>
      <c r="J319" s="177">
        <v>15.692299999999999</v>
      </c>
      <c r="K319" s="177">
        <v>15.748699999999999</v>
      </c>
      <c r="L319" s="177">
        <v>3.895</v>
      </c>
      <c r="M319" s="177">
        <v>0.23880000000000001</v>
      </c>
      <c r="N319" s="177">
        <v>0.90380000000000005</v>
      </c>
      <c r="O319" s="177">
        <v>3.0417999999999998</v>
      </c>
      <c r="P319" s="177">
        <v>5.8540999999999999</v>
      </c>
      <c r="Q319" s="177">
        <v>6.5250000000000004</v>
      </c>
      <c r="R319" s="177">
        <v>2.2566999999999999</v>
      </c>
      <c r="S319" s="118"/>
    </row>
    <row r="320" spans="1:19" x14ac:dyDescent="0.3">
      <c r="A320" s="173" t="s">
        <v>664</v>
      </c>
      <c r="B320" s="173" t="s">
        <v>672</v>
      </c>
      <c r="C320" s="173">
        <v>148330</v>
      </c>
      <c r="D320" s="176"/>
      <c r="E320" s="177"/>
      <c r="F320" s="177"/>
      <c r="G320" s="177"/>
      <c r="H320" s="177"/>
      <c r="I320" s="177"/>
      <c r="J320" s="177"/>
      <c r="K320" s="177"/>
      <c r="L320" s="177"/>
      <c r="M320" s="177"/>
      <c r="N320" s="177"/>
      <c r="O320" s="177"/>
      <c r="P320" s="177"/>
      <c r="Q320" s="177"/>
      <c r="R320" s="177"/>
      <c r="S320" s="118"/>
    </row>
    <row r="321" spans="1:19" x14ac:dyDescent="0.3">
      <c r="A321" s="173" t="s">
        <v>664</v>
      </c>
      <c r="B321" s="173" t="s">
        <v>673</v>
      </c>
      <c r="C321" s="173">
        <v>133488</v>
      </c>
      <c r="D321" s="176">
        <v>44118</v>
      </c>
      <c r="E321" s="177">
        <v>15.2447</v>
      </c>
      <c r="F321" s="177">
        <v>9.3400999999999996</v>
      </c>
      <c r="G321" s="177">
        <v>11.8469</v>
      </c>
      <c r="H321" s="177">
        <v>20.706900000000001</v>
      </c>
      <c r="I321" s="177">
        <v>20.0078</v>
      </c>
      <c r="J321" s="177">
        <v>16.428100000000001</v>
      </c>
      <c r="K321" s="177">
        <v>16.5001</v>
      </c>
      <c r="L321" s="177">
        <v>4.6463999999999999</v>
      </c>
      <c r="M321" s="177">
        <v>0.98770000000000002</v>
      </c>
      <c r="N321" s="177">
        <v>1.6883999999999999</v>
      </c>
      <c r="O321" s="177">
        <v>3.9521999999999999</v>
      </c>
      <c r="P321" s="177">
        <v>6.9448999999999996</v>
      </c>
      <c r="Q321" s="177">
        <v>7.6378000000000004</v>
      </c>
      <c r="R321" s="177">
        <v>3.1133999999999999</v>
      </c>
      <c r="S321" s="118"/>
    </row>
    <row r="322" spans="1:19" x14ac:dyDescent="0.3">
      <c r="A322" s="173" t="s">
        <v>664</v>
      </c>
      <c r="B322" s="173" t="s">
        <v>674</v>
      </c>
      <c r="C322" s="173">
        <v>148333</v>
      </c>
      <c r="D322" s="176"/>
      <c r="E322" s="177"/>
      <c r="F322" s="177"/>
      <c r="G322" s="177"/>
      <c r="H322" s="177"/>
      <c r="I322" s="177"/>
      <c r="J322" s="177"/>
      <c r="K322" s="177"/>
      <c r="L322" s="177"/>
      <c r="M322" s="177"/>
      <c r="N322" s="177"/>
      <c r="O322" s="177"/>
      <c r="P322" s="177"/>
      <c r="Q322" s="177"/>
      <c r="R322" s="177"/>
      <c r="S322" s="118"/>
    </row>
    <row r="323" spans="1:19" x14ac:dyDescent="0.3">
      <c r="A323" s="173" t="s">
        <v>664</v>
      </c>
      <c r="B323" s="173" t="s">
        <v>675</v>
      </c>
      <c r="C323" s="173">
        <v>133868</v>
      </c>
      <c r="D323" s="176">
        <v>44118</v>
      </c>
      <c r="E323" s="177">
        <v>3.9615999999999998</v>
      </c>
      <c r="F323" s="177">
        <v>21.203199999999999</v>
      </c>
      <c r="G323" s="177">
        <v>6.8243</v>
      </c>
      <c r="H323" s="177">
        <v>10.418799999999999</v>
      </c>
      <c r="I323" s="177">
        <v>9.2461000000000002</v>
      </c>
      <c r="J323" s="177">
        <v>7.7266000000000004</v>
      </c>
      <c r="K323" s="177">
        <v>19.787500000000001</v>
      </c>
      <c r="L323" s="177">
        <v>-91.443899999999999</v>
      </c>
      <c r="M323" s="177">
        <v>-60.035600000000002</v>
      </c>
      <c r="N323" s="177">
        <v>-43.661999999999999</v>
      </c>
      <c r="O323" s="177">
        <v>-32.541800000000002</v>
      </c>
      <c r="P323" s="177">
        <v>-17.8293</v>
      </c>
      <c r="Q323" s="177">
        <v>-15.158099999999999</v>
      </c>
      <c r="R323" s="177">
        <v>-44.506</v>
      </c>
      <c r="S323" s="118" t="s">
        <v>1884</v>
      </c>
    </row>
    <row r="324" spans="1:19" x14ac:dyDescent="0.3">
      <c r="A324" s="173" t="s">
        <v>664</v>
      </c>
      <c r="B324" s="173" t="s">
        <v>676</v>
      </c>
      <c r="C324" s="173">
        <v>133867</v>
      </c>
      <c r="D324" s="176">
        <v>44118</v>
      </c>
      <c r="E324" s="177">
        <v>3.9220000000000002</v>
      </c>
      <c r="F324" s="177">
        <v>21.4175</v>
      </c>
      <c r="G324" s="177">
        <v>6.7068000000000003</v>
      </c>
      <c r="H324" s="177">
        <v>10.257300000000001</v>
      </c>
      <c r="I324" s="177">
        <v>9.0051000000000005</v>
      </c>
      <c r="J324" s="177">
        <v>7.4596</v>
      </c>
      <c r="K324" s="177">
        <v>19.495799999999999</v>
      </c>
      <c r="L324" s="177">
        <v>-91.593100000000007</v>
      </c>
      <c r="M324" s="177">
        <v>-60.191899999999997</v>
      </c>
      <c r="N324" s="177">
        <v>-43.820900000000002</v>
      </c>
      <c r="O324" s="177">
        <v>-32.695500000000003</v>
      </c>
      <c r="P324" s="177">
        <v>-17.9816</v>
      </c>
      <c r="Q324" s="177">
        <v>-15.3093</v>
      </c>
      <c r="R324" s="177">
        <v>-44.651000000000003</v>
      </c>
      <c r="S324" s="118" t="s">
        <v>1884</v>
      </c>
    </row>
    <row r="325" spans="1:19" x14ac:dyDescent="0.3">
      <c r="A325" s="173" t="s">
        <v>664</v>
      </c>
      <c r="B325" s="173" t="s">
        <v>677</v>
      </c>
      <c r="C325" s="173">
        <v>119082</v>
      </c>
      <c r="D325" s="176">
        <v>44118</v>
      </c>
      <c r="E325" s="177">
        <v>31.226299999999998</v>
      </c>
      <c r="F325" s="177">
        <v>7.7163000000000004</v>
      </c>
      <c r="G325" s="177">
        <v>6.5282</v>
      </c>
      <c r="H325" s="177">
        <v>8.3626000000000005</v>
      </c>
      <c r="I325" s="177">
        <v>7.3764000000000003</v>
      </c>
      <c r="J325" s="177">
        <v>22.718800000000002</v>
      </c>
      <c r="K325" s="177">
        <v>11.5062</v>
      </c>
      <c r="L325" s="177">
        <v>5.1395</v>
      </c>
      <c r="M325" s="177">
        <v>5.5270999999999999</v>
      </c>
      <c r="N325" s="177">
        <v>6.3117999999999999</v>
      </c>
      <c r="O325" s="177">
        <v>2.7422</v>
      </c>
      <c r="P325" s="177">
        <v>5.5026999999999999</v>
      </c>
      <c r="Q325" s="177">
        <v>7.1759000000000004</v>
      </c>
      <c r="R325" s="177">
        <v>3.5882999999999998</v>
      </c>
      <c r="S325" s="118"/>
    </row>
    <row r="326" spans="1:19" x14ac:dyDescent="0.3">
      <c r="A326" s="173" t="s">
        <v>664</v>
      </c>
      <c r="B326" s="173" t="s">
        <v>678</v>
      </c>
      <c r="C326" s="173">
        <v>101837</v>
      </c>
      <c r="D326" s="176">
        <v>44118</v>
      </c>
      <c r="E326" s="177">
        <v>29.710999999999999</v>
      </c>
      <c r="F326" s="177">
        <v>7.0038</v>
      </c>
      <c r="G326" s="177">
        <v>5.7293000000000003</v>
      </c>
      <c r="H326" s="177">
        <v>7.5574000000000003</v>
      </c>
      <c r="I326" s="177">
        <v>6.5715000000000003</v>
      </c>
      <c r="J326" s="177">
        <v>21.9025</v>
      </c>
      <c r="K326" s="177">
        <v>10.6471</v>
      </c>
      <c r="L326" s="177">
        <v>4.2618999999999998</v>
      </c>
      <c r="M326" s="177">
        <v>4.7556000000000003</v>
      </c>
      <c r="N326" s="177">
        <v>5.5122</v>
      </c>
      <c r="O326" s="177">
        <v>1.9755</v>
      </c>
      <c r="P326" s="177">
        <v>4.7743000000000002</v>
      </c>
      <c r="Q326" s="177">
        <v>6.4446000000000003</v>
      </c>
      <c r="R326" s="177">
        <v>2.7359</v>
      </c>
      <c r="S326" s="118"/>
    </row>
    <row r="327" spans="1:19" x14ac:dyDescent="0.3">
      <c r="A327" s="173" t="s">
        <v>664</v>
      </c>
      <c r="B327" s="173" t="s">
        <v>679</v>
      </c>
      <c r="C327" s="173">
        <v>116153</v>
      </c>
      <c r="D327" s="176">
        <v>44118</v>
      </c>
      <c r="E327" s="177">
        <v>18.892600000000002</v>
      </c>
      <c r="F327" s="177">
        <v>12.1755</v>
      </c>
      <c r="G327" s="177">
        <v>14.7514</v>
      </c>
      <c r="H327" s="177">
        <v>27.662800000000001</v>
      </c>
      <c r="I327" s="177">
        <v>22.6614</v>
      </c>
      <c r="J327" s="177">
        <v>19.558299999999999</v>
      </c>
      <c r="K327" s="177">
        <v>3.0493000000000001</v>
      </c>
      <c r="L327" s="177">
        <v>3.4135</v>
      </c>
      <c r="M327" s="177">
        <v>-7.6772</v>
      </c>
      <c r="N327" s="177">
        <v>-4.5625999999999998</v>
      </c>
      <c r="O327" s="177">
        <v>2.5337999999999998</v>
      </c>
      <c r="P327" s="177">
        <v>5.0105000000000004</v>
      </c>
      <c r="Q327" s="177">
        <v>7.4443000000000001</v>
      </c>
      <c r="R327" s="177">
        <v>0.92759999999999998</v>
      </c>
      <c r="S327" s="118"/>
    </row>
    <row r="328" spans="1:19" x14ac:dyDescent="0.3">
      <c r="A328" s="173" t="s">
        <v>664</v>
      </c>
      <c r="B328" s="173" t="s">
        <v>680</v>
      </c>
      <c r="C328" s="173">
        <v>118553</v>
      </c>
      <c r="D328" s="176">
        <v>44118</v>
      </c>
      <c r="E328" s="177">
        <v>20.075399999999998</v>
      </c>
      <c r="F328" s="177">
        <v>12.7315</v>
      </c>
      <c r="G328" s="177">
        <v>15.340999999999999</v>
      </c>
      <c r="H328" s="177">
        <v>28.255600000000001</v>
      </c>
      <c r="I328" s="177">
        <v>23.257100000000001</v>
      </c>
      <c r="J328" s="177">
        <v>20.152200000000001</v>
      </c>
      <c r="K328" s="177">
        <v>3.6356999999999999</v>
      </c>
      <c r="L328" s="177">
        <v>4.0102000000000002</v>
      </c>
      <c r="M328" s="177">
        <v>-7.1074999999999999</v>
      </c>
      <c r="N328" s="177">
        <v>-3.9653999999999998</v>
      </c>
      <c r="O328" s="177">
        <v>3.2423000000000002</v>
      </c>
      <c r="P328" s="177">
        <v>5.7937000000000003</v>
      </c>
      <c r="Q328" s="177">
        <v>7.6307</v>
      </c>
      <c r="R328" s="177">
        <v>1.6073999999999999</v>
      </c>
      <c r="S328" s="118"/>
    </row>
    <row r="329" spans="1:19" x14ac:dyDescent="0.3">
      <c r="A329" s="173" t="s">
        <v>664</v>
      </c>
      <c r="B329" s="173" t="s">
        <v>681</v>
      </c>
      <c r="C329" s="173">
        <v>147954</v>
      </c>
      <c r="D329" s="176"/>
      <c r="E329" s="177"/>
      <c r="F329" s="177"/>
      <c r="G329" s="177"/>
      <c r="H329" s="177"/>
      <c r="I329" s="177"/>
      <c r="J329" s="177"/>
      <c r="K329" s="177"/>
      <c r="L329" s="177"/>
      <c r="M329" s="177"/>
      <c r="N329" s="177"/>
      <c r="O329" s="177"/>
      <c r="P329" s="177"/>
      <c r="Q329" s="177"/>
      <c r="R329" s="177"/>
      <c r="S329" s="118"/>
    </row>
    <row r="330" spans="1:19" x14ac:dyDescent="0.3">
      <c r="A330" s="173" t="s">
        <v>664</v>
      </c>
      <c r="B330" s="173" t="s">
        <v>682</v>
      </c>
      <c r="C330" s="173">
        <v>147955</v>
      </c>
      <c r="D330" s="176"/>
      <c r="E330" s="177"/>
      <c r="F330" s="177"/>
      <c r="G330" s="177"/>
      <c r="H330" s="177"/>
      <c r="I330" s="177"/>
      <c r="J330" s="177"/>
      <c r="K330" s="177"/>
      <c r="L330" s="177"/>
      <c r="M330" s="177"/>
      <c r="N330" s="177"/>
      <c r="O330" s="177"/>
      <c r="P330" s="177"/>
      <c r="Q330" s="177"/>
      <c r="R330" s="177"/>
      <c r="S330" s="118"/>
    </row>
    <row r="331" spans="1:19" x14ac:dyDescent="0.3">
      <c r="A331" s="173" t="s">
        <v>664</v>
      </c>
      <c r="B331" s="173" t="s">
        <v>683</v>
      </c>
      <c r="C331" s="173">
        <v>147961</v>
      </c>
      <c r="D331" s="176"/>
      <c r="E331" s="177"/>
      <c r="F331" s="177"/>
      <c r="G331" s="177"/>
      <c r="H331" s="177"/>
      <c r="I331" s="177"/>
      <c r="J331" s="177"/>
      <c r="K331" s="177"/>
      <c r="L331" s="177"/>
      <c r="M331" s="177"/>
      <c r="N331" s="177"/>
      <c r="O331" s="177"/>
      <c r="P331" s="177"/>
      <c r="Q331" s="177"/>
      <c r="R331" s="177"/>
      <c r="S331" s="118"/>
    </row>
    <row r="332" spans="1:19" x14ac:dyDescent="0.3">
      <c r="A332" s="173" t="s">
        <v>664</v>
      </c>
      <c r="B332" s="173" t="s">
        <v>684</v>
      </c>
      <c r="C332" s="173">
        <v>147958</v>
      </c>
      <c r="D332" s="176"/>
      <c r="E332" s="177"/>
      <c r="F332" s="177"/>
      <c r="G332" s="177"/>
      <c r="H332" s="177"/>
      <c r="I332" s="177"/>
      <c r="J332" s="177"/>
      <c r="K332" s="177"/>
      <c r="L332" s="177"/>
      <c r="M332" s="177"/>
      <c r="N332" s="177"/>
      <c r="O332" s="177"/>
      <c r="P332" s="177"/>
      <c r="Q332" s="177"/>
      <c r="R332" s="177"/>
      <c r="S332" s="118"/>
    </row>
    <row r="333" spans="1:19" x14ac:dyDescent="0.3">
      <c r="A333" s="173" t="s">
        <v>664</v>
      </c>
      <c r="B333" s="173" t="s">
        <v>685</v>
      </c>
      <c r="C333" s="173">
        <v>148303</v>
      </c>
      <c r="D333" s="176"/>
      <c r="E333" s="177"/>
      <c r="F333" s="177"/>
      <c r="G333" s="177"/>
      <c r="H333" s="177"/>
      <c r="I333" s="177"/>
      <c r="J333" s="177"/>
      <c r="K333" s="177"/>
      <c r="L333" s="177"/>
      <c r="M333" s="177"/>
      <c r="N333" s="177"/>
      <c r="O333" s="177"/>
      <c r="P333" s="177"/>
      <c r="Q333" s="177"/>
      <c r="R333" s="177"/>
      <c r="S333" s="118"/>
    </row>
    <row r="334" spans="1:19" x14ac:dyDescent="0.3">
      <c r="A334" s="173" t="s">
        <v>664</v>
      </c>
      <c r="B334" s="173" t="s">
        <v>686</v>
      </c>
      <c r="C334" s="173">
        <v>148304</v>
      </c>
      <c r="D334" s="176"/>
      <c r="E334" s="177"/>
      <c r="F334" s="177"/>
      <c r="G334" s="177"/>
      <c r="H334" s="177"/>
      <c r="I334" s="177"/>
      <c r="J334" s="177"/>
      <c r="K334" s="177"/>
      <c r="L334" s="177"/>
      <c r="M334" s="177"/>
      <c r="N334" s="177"/>
      <c r="O334" s="177"/>
      <c r="P334" s="177"/>
      <c r="Q334" s="177"/>
      <c r="R334" s="177"/>
      <c r="S334" s="118"/>
    </row>
    <row r="335" spans="1:19" x14ac:dyDescent="0.3">
      <c r="A335" s="173" t="s">
        <v>664</v>
      </c>
      <c r="B335" s="173" t="s">
        <v>687</v>
      </c>
      <c r="C335" s="173">
        <v>128053</v>
      </c>
      <c r="D335" s="176">
        <v>44118</v>
      </c>
      <c r="E335" s="177">
        <v>17.497199999999999</v>
      </c>
      <c r="F335" s="177">
        <v>33.407299999999999</v>
      </c>
      <c r="G335" s="177">
        <v>21.8855</v>
      </c>
      <c r="H335" s="177">
        <v>39.575400000000002</v>
      </c>
      <c r="I335" s="177">
        <v>27.1602</v>
      </c>
      <c r="J335" s="177">
        <v>16.241800000000001</v>
      </c>
      <c r="K335" s="177">
        <v>9.5981000000000005</v>
      </c>
      <c r="L335" s="177">
        <v>11.825699999999999</v>
      </c>
      <c r="M335" s="177">
        <v>9.9334000000000007</v>
      </c>
      <c r="N335" s="177">
        <v>9.9054000000000002</v>
      </c>
      <c r="O335" s="177">
        <v>7.3631000000000002</v>
      </c>
      <c r="P335" s="177">
        <v>8.1928000000000001</v>
      </c>
      <c r="Q335" s="177">
        <v>8.9001999999999999</v>
      </c>
      <c r="R335" s="177">
        <v>9.4415999999999993</v>
      </c>
      <c r="S335" s="118"/>
    </row>
    <row r="336" spans="1:19" x14ac:dyDescent="0.3">
      <c r="A336" s="173" t="s">
        <v>664</v>
      </c>
      <c r="B336" s="173" t="s">
        <v>688</v>
      </c>
      <c r="C336" s="173">
        <v>128051</v>
      </c>
      <c r="D336" s="176">
        <v>44118</v>
      </c>
      <c r="E336" s="177">
        <v>18.381599999999999</v>
      </c>
      <c r="F336" s="177">
        <v>33.986800000000002</v>
      </c>
      <c r="G336" s="177">
        <v>22.387499999999999</v>
      </c>
      <c r="H336" s="177">
        <v>40.047199999999997</v>
      </c>
      <c r="I336" s="177">
        <v>27.6645</v>
      </c>
      <c r="J336" s="177">
        <v>16.761900000000001</v>
      </c>
      <c r="K336" s="177">
        <v>10.1015</v>
      </c>
      <c r="L336" s="177">
        <v>12.320499999999999</v>
      </c>
      <c r="M336" s="177">
        <v>10.423999999999999</v>
      </c>
      <c r="N336" s="177">
        <v>10.3954</v>
      </c>
      <c r="O336" s="177">
        <v>7.9950000000000001</v>
      </c>
      <c r="P336" s="177">
        <v>8.9937000000000005</v>
      </c>
      <c r="Q336" s="177">
        <v>9.7216000000000005</v>
      </c>
      <c r="R336" s="177">
        <v>9.9456000000000007</v>
      </c>
      <c r="S336" s="118"/>
    </row>
    <row r="337" spans="1:19" x14ac:dyDescent="0.3">
      <c r="A337" s="173" t="s">
        <v>664</v>
      </c>
      <c r="B337" s="173" t="s">
        <v>689</v>
      </c>
      <c r="C337" s="173">
        <v>114239</v>
      </c>
      <c r="D337" s="176">
        <v>44118</v>
      </c>
      <c r="E337" s="177">
        <v>22.903199999999998</v>
      </c>
      <c r="F337" s="177">
        <v>12.5943</v>
      </c>
      <c r="G337" s="177">
        <v>11.332599999999999</v>
      </c>
      <c r="H337" s="177">
        <v>23.486599999999999</v>
      </c>
      <c r="I337" s="177">
        <v>18.5839</v>
      </c>
      <c r="J337" s="177">
        <v>13.030799999999999</v>
      </c>
      <c r="K337" s="177">
        <v>9.1661999999999999</v>
      </c>
      <c r="L337" s="177">
        <v>11.508699999999999</v>
      </c>
      <c r="M337" s="177">
        <v>9.7378999999999998</v>
      </c>
      <c r="N337" s="177">
        <v>10.2325</v>
      </c>
      <c r="O337" s="177">
        <v>8.0882000000000005</v>
      </c>
      <c r="P337" s="177">
        <v>8.2584</v>
      </c>
      <c r="Q337" s="177">
        <v>8.7575000000000003</v>
      </c>
      <c r="R337" s="177">
        <v>9.6518999999999995</v>
      </c>
      <c r="S337" s="118"/>
    </row>
    <row r="338" spans="1:19" x14ac:dyDescent="0.3">
      <c r="A338" s="173" t="s">
        <v>664</v>
      </c>
      <c r="B338" s="173" t="s">
        <v>690</v>
      </c>
      <c r="C338" s="173">
        <v>120711</v>
      </c>
      <c r="D338" s="176">
        <v>44118</v>
      </c>
      <c r="E338" s="177">
        <v>24.4605</v>
      </c>
      <c r="F338" s="177">
        <v>13.434799999999999</v>
      </c>
      <c r="G338" s="177">
        <v>12.017099999999999</v>
      </c>
      <c r="H338" s="177">
        <v>24.178699999999999</v>
      </c>
      <c r="I338" s="177">
        <v>19.251999999999999</v>
      </c>
      <c r="J338" s="177">
        <v>13.712</v>
      </c>
      <c r="K338" s="177">
        <v>9.8504000000000005</v>
      </c>
      <c r="L338" s="177">
        <v>12.178100000000001</v>
      </c>
      <c r="M338" s="177">
        <v>10.4034</v>
      </c>
      <c r="N338" s="177">
        <v>10.884499999999999</v>
      </c>
      <c r="O338" s="177">
        <v>8.9065999999999992</v>
      </c>
      <c r="P338" s="177">
        <v>9.1585999999999999</v>
      </c>
      <c r="Q338" s="177">
        <v>9.5846</v>
      </c>
      <c r="R338" s="177">
        <v>10.3645</v>
      </c>
      <c r="S338" s="118"/>
    </row>
    <row r="339" spans="1:19" x14ac:dyDescent="0.3">
      <c r="A339" s="173" t="s">
        <v>664</v>
      </c>
      <c r="B339" s="173" t="s">
        <v>691</v>
      </c>
      <c r="C339" s="173">
        <v>127183</v>
      </c>
      <c r="D339" s="176">
        <v>44118</v>
      </c>
      <c r="E339" s="177">
        <v>12.766500000000001</v>
      </c>
      <c r="F339" s="177">
        <v>3.4312</v>
      </c>
      <c r="G339" s="177">
        <v>10.479100000000001</v>
      </c>
      <c r="H339" s="177">
        <v>30.1112</v>
      </c>
      <c r="I339" s="177">
        <v>23.490600000000001</v>
      </c>
      <c r="J339" s="177">
        <v>15.305</v>
      </c>
      <c r="K339" s="177">
        <v>10.4194</v>
      </c>
      <c r="L339" s="177">
        <v>15.6294</v>
      </c>
      <c r="M339" s="177">
        <v>-7.6536</v>
      </c>
      <c r="N339" s="177">
        <v>-8.5502000000000002</v>
      </c>
      <c r="O339" s="177">
        <v>-1.6801999999999999</v>
      </c>
      <c r="P339" s="177">
        <v>1.8307</v>
      </c>
      <c r="Q339" s="177">
        <v>3.7572000000000001</v>
      </c>
      <c r="R339" s="177">
        <v>-4.3650000000000002</v>
      </c>
      <c r="S339" s="118"/>
    </row>
    <row r="340" spans="1:19" x14ac:dyDescent="0.3">
      <c r="A340" s="173" t="s">
        <v>664</v>
      </c>
      <c r="B340" s="173" t="s">
        <v>692</v>
      </c>
      <c r="C340" s="173">
        <v>127181</v>
      </c>
      <c r="D340" s="176">
        <v>44118</v>
      </c>
      <c r="E340" s="177">
        <v>13.5181</v>
      </c>
      <c r="F340" s="177">
        <v>4.0506000000000002</v>
      </c>
      <c r="G340" s="177">
        <v>11.195499999999999</v>
      </c>
      <c r="H340" s="177">
        <v>30.807600000000001</v>
      </c>
      <c r="I340" s="177">
        <v>24.175699999999999</v>
      </c>
      <c r="J340" s="177">
        <v>15.994</v>
      </c>
      <c r="K340" s="177">
        <v>11.1181</v>
      </c>
      <c r="L340" s="177">
        <v>16.3217</v>
      </c>
      <c r="M340" s="177">
        <v>-7.0667999999999997</v>
      </c>
      <c r="N340" s="177">
        <v>-7.9901</v>
      </c>
      <c r="O340" s="177">
        <v>-0.86850000000000005</v>
      </c>
      <c r="P340" s="177">
        <v>2.7401</v>
      </c>
      <c r="Q340" s="177">
        <v>4.6574</v>
      </c>
      <c r="R340" s="177">
        <v>-3.7162999999999999</v>
      </c>
      <c r="S340" s="118"/>
    </row>
    <row r="341" spans="1:19" x14ac:dyDescent="0.3">
      <c r="A341" s="173" t="s">
        <v>664</v>
      </c>
      <c r="B341" s="173" t="s">
        <v>693</v>
      </c>
      <c r="C341" s="173">
        <v>140603</v>
      </c>
      <c r="D341" s="176">
        <v>44118</v>
      </c>
      <c r="E341" s="177">
        <v>13.2439</v>
      </c>
      <c r="F341" s="177">
        <v>3.8588</v>
      </c>
      <c r="G341" s="177">
        <v>11.980600000000001</v>
      </c>
      <c r="H341" s="177">
        <v>30.094799999999999</v>
      </c>
      <c r="I341" s="177">
        <v>23.979099999999999</v>
      </c>
      <c r="J341" s="177">
        <v>14.718299999999999</v>
      </c>
      <c r="K341" s="177">
        <v>6.1201999999999996</v>
      </c>
      <c r="L341" s="177">
        <v>10.4505</v>
      </c>
      <c r="M341" s="177">
        <v>8.2230000000000008</v>
      </c>
      <c r="N341" s="177">
        <v>8.6736000000000004</v>
      </c>
      <c r="O341" s="177">
        <v>7.7115999999999998</v>
      </c>
      <c r="P341" s="177"/>
      <c r="Q341" s="177">
        <v>8.0721000000000007</v>
      </c>
      <c r="R341" s="177">
        <v>9.4428000000000001</v>
      </c>
      <c r="S341" s="118"/>
    </row>
    <row r="342" spans="1:19" x14ac:dyDescent="0.3">
      <c r="A342" s="173" t="s">
        <v>664</v>
      </c>
      <c r="B342" s="173" t="s">
        <v>694</v>
      </c>
      <c r="C342" s="173">
        <v>140609</v>
      </c>
      <c r="D342" s="176">
        <v>44118</v>
      </c>
      <c r="E342" s="177">
        <v>12.7744</v>
      </c>
      <c r="F342" s="177">
        <v>2.8574999999999999</v>
      </c>
      <c r="G342" s="177">
        <v>10.9885</v>
      </c>
      <c r="H342" s="177">
        <v>29.142900000000001</v>
      </c>
      <c r="I342" s="177">
        <v>23.018899999999999</v>
      </c>
      <c r="J342" s="177">
        <v>13.7544</v>
      </c>
      <c r="K342" s="177">
        <v>5.1660000000000004</v>
      </c>
      <c r="L342" s="177">
        <v>9.4946999999999999</v>
      </c>
      <c r="M342" s="177">
        <v>7.2633000000000001</v>
      </c>
      <c r="N342" s="177">
        <v>7.7123999999999997</v>
      </c>
      <c r="O342" s="177">
        <v>6.6406000000000001</v>
      </c>
      <c r="P342" s="177"/>
      <c r="Q342" s="177">
        <v>6.9996999999999998</v>
      </c>
      <c r="R342" s="177">
        <v>8.4746000000000006</v>
      </c>
      <c r="S342" s="118"/>
    </row>
    <row r="343" spans="1:19" x14ac:dyDescent="0.3">
      <c r="A343" s="173" t="s">
        <v>664</v>
      </c>
      <c r="B343" s="173" t="s">
        <v>695</v>
      </c>
      <c r="C343" s="173">
        <v>130721</v>
      </c>
      <c r="D343" s="176">
        <v>44118</v>
      </c>
      <c r="E343" s="177">
        <v>1430.2539999999999</v>
      </c>
      <c r="F343" s="177">
        <v>26.948499999999999</v>
      </c>
      <c r="G343" s="177">
        <v>11.216900000000001</v>
      </c>
      <c r="H343" s="177">
        <v>22.277799999999999</v>
      </c>
      <c r="I343" s="177">
        <v>17.262799999999999</v>
      </c>
      <c r="J343" s="177">
        <v>9.8488000000000007</v>
      </c>
      <c r="K343" s="177">
        <v>5.5088999999999997</v>
      </c>
      <c r="L343" s="177">
        <v>11.2128</v>
      </c>
      <c r="M343" s="177">
        <v>8.9597999999999995</v>
      </c>
      <c r="N343" s="177">
        <v>8.2782</v>
      </c>
      <c r="O343" s="177">
        <v>2.2765</v>
      </c>
      <c r="P343" s="177">
        <v>5.0457000000000001</v>
      </c>
      <c r="Q343" s="177">
        <v>6.0266000000000002</v>
      </c>
      <c r="R343" s="177">
        <v>2.3096999999999999</v>
      </c>
      <c r="S343" s="118"/>
    </row>
    <row r="344" spans="1:19" x14ac:dyDescent="0.3">
      <c r="A344" s="173" t="s">
        <v>664</v>
      </c>
      <c r="B344" s="173" t="s">
        <v>696</v>
      </c>
      <c r="C344" s="173">
        <v>130722</v>
      </c>
      <c r="D344" s="176">
        <v>44118</v>
      </c>
      <c r="E344" s="177">
        <v>1506.5509999999999</v>
      </c>
      <c r="F344" s="177">
        <v>28.0916</v>
      </c>
      <c r="G344" s="177">
        <v>12.359</v>
      </c>
      <c r="H344" s="177">
        <v>23.422999999999998</v>
      </c>
      <c r="I344" s="177">
        <v>18.410699999999999</v>
      </c>
      <c r="J344" s="177">
        <v>10.9986</v>
      </c>
      <c r="K344" s="177">
        <v>6.6664000000000003</v>
      </c>
      <c r="L344" s="177">
        <v>12.506600000000001</v>
      </c>
      <c r="M344" s="177">
        <v>10.3072</v>
      </c>
      <c r="N344" s="177">
        <v>9.5917999999999992</v>
      </c>
      <c r="O344" s="177">
        <v>3.2564000000000002</v>
      </c>
      <c r="P344" s="177">
        <v>5.9656000000000002</v>
      </c>
      <c r="Q344" s="177">
        <v>6.9314999999999998</v>
      </c>
      <c r="R344" s="177">
        <v>3.3942999999999999</v>
      </c>
      <c r="S344" s="118"/>
    </row>
    <row r="345" spans="1:19" x14ac:dyDescent="0.3">
      <c r="A345" s="173" t="s">
        <v>664</v>
      </c>
      <c r="B345" s="173" t="s">
        <v>697</v>
      </c>
      <c r="C345" s="173">
        <v>117716</v>
      </c>
      <c r="D345" s="176">
        <v>44118</v>
      </c>
      <c r="E345" s="177">
        <v>22.891400000000001</v>
      </c>
      <c r="F345" s="177">
        <v>33.834400000000002</v>
      </c>
      <c r="G345" s="177">
        <v>16.5243</v>
      </c>
      <c r="H345" s="177">
        <v>32.431899999999999</v>
      </c>
      <c r="I345" s="177">
        <v>18.454899999999999</v>
      </c>
      <c r="J345" s="177">
        <v>12.6305</v>
      </c>
      <c r="K345" s="177">
        <v>9.2672000000000008</v>
      </c>
      <c r="L345" s="177">
        <v>10.0326</v>
      </c>
      <c r="M345" s="177">
        <v>6.6858000000000004</v>
      </c>
      <c r="N345" s="177">
        <v>7.4634999999999998</v>
      </c>
      <c r="O345" s="177">
        <v>7.0720999999999998</v>
      </c>
      <c r="P345" s="177">
        <v>7.8684000000000003</v>
      </c>
      <c r="Q345" s="177">
        <v>8.2594999999999992</v>
      </c>
      <c r="R345" s="177">
        <v>8.2012</v>
      </c>
      <c r="S345" s="118"/>
    </row>
    <row r="346" spans="1:19" x14ac:dyDescent="0.3">
      <c r="A346" s="173" t="s">
        <v>664</v>
      </c>
      <c r="B346" s="173" t="s">
        <v>698</v>
      </c>
      <c r="C346" s="173">
        <v>119741</v>
      </c>
      <c r="D346" s="176">
        <v>44118</v>
      </c>
      <c r="E346" s="177">
        <v>24.597899999999999</v>
      </c>
      <c r="F346" s="177">
        <v>34.904200000000003</v>
      </c>
      <c r="G346" s="177">
        <v>17.6114</v>
      </c>
      <c r="H346" s="177">
        <v>33.516300000000001</v>
      </c>
      <c r="I346" s="177">
        <v>19.541599999999999</v>
      </c>
      <c r="J346" s="177">
        <v>13.715400000000001</v>
      </c>
      <c r="K346" s="177">
        <v>10.3485</v>
      </c>
      <c r="L346" s="177">
        <v>11.089499999999999</v>
      </c>
      <c r="M346" s="177">
        <v>7.7198000000000002</v>
      </c>
      <c r="N346" s="177">
        <v>8.5134000000000007</v>
      </c>
      <c r="O346" s="177">
        <v>8.0513999999999992</v>
      </c>
      <c r="P346" s="177">
        <v>8.9909999999999997</v>
      </c>
      <c r="Q346" s="177">
        <v>9.3417999999999992</v>
      </c>
      <c r="R346" s="177">
        <v>9.2418999999999993</v>
      </c>
      <c r="S346" s="118"/>
    </row>
    <row r="347" spans="1:19" x14ac:dyDescent="0.3">
      <c r="A347" s="173" t="s">
        <v>664</v>
      </c>
      <c r="B347" s="173" t="s">
        <v>699</v>
      </c>
      <c r="C347" s="173">
        <v>112632</v>
      </c>
      <c r="D347" s="176">
        <v>44118</v>
      </c>
      <c r="E347" s="177">
        <v>21.918500000000002</v>
      </c>
      <c r="F347" s="177">
        <v>18.160399999999999</v>
      </c>
      <c r="G347" s="177">
        <v>14.7172</v>
      </c>
      <c r="H347" s="177">
        <v>28.704499999999999</v>
      </c>
      <c r="I347" s="177">
        <v>26.858599999999999</v>
      </c>
      <c r="J347" s="177">
        <v>18.0259</v>
      </c>
      <c r="K347" s="177">
        <v>10.1792</v>
      </c>
      <c r="L347" s="177">
        <v>7.5983999999999998</v>
      </c>
      <c r="M347" s="177">
        <v>4.4492000000000003</v>
      </c>
      <c r="N347" s="177">
        <v>5.4846000000000004</v>
      </c>
      <c r="O347" s="177">
        <v>4.056</v>
      </c>
      <c r="P347" s="177">
        <v>6.0244</v>
      </c>
      <c r="Q347" s="177">
        <v>7.3776000000000002</v>
      </c>
      <c r="R347" s="177">
        <v>3.9891000000000001</v>
      </c>
      <c r="S347" s="118"/>
    </row>
    <row r="348" spans="1:19" x14ac:dyDescent="0.3">
      <c r="A348" s="173" t="s">
        <v>664</v>
      </c>
      <c r="B348" s="173" t="s">
        <v>700</v>
      </c>
      <c r="C348" s="173">
        <v>119786</v>
      </c>
      <c r="D348" s="176">
        <v>44118</v>
      </c>
      <c r="E348" s="177">
        <v>22.8809</v>
      </c>
      <c r="F348" s="177">
        <v>18.833300000000001</v>
      </c>
      <c r="G348" s="177">
        <v>15.506500000000001</v>
      </c>
      <c r="H348" s="177">
        <v>29.495100000000001</v>
      </c>
      <c r="I348" s="177">
        <v>27.648099999999999</v>
      </c>
      <c r="J348" s="177">
        <v>18.8232</v>
      </c>
      <c r="K348" s="177">
        <v>11.8666</v>
      </c>
      <c r="L348" s="177">
        <v>8.8622999999999994</v>
      </c>
      <c r="M348" s="177">
        <v>5.5635000000000003</v>
      </c>
      <c r="N348" s="177">
        <v>6.5258000000000003</v>
      </c>
      <c r="O348" s="177">
        <v>4.8262</v>
      </c>
      <c r="P348" s="177">
        <v>6.7473000000000001</v>
      </c>
      <c r="Q348" s="177">
        <v>7.6719999999999997</v>
      </c>
      <c r="R348" s="177">
        <v>4.8385999999999996</v>
      </c>
      <c r="S348" s="118"/>
    </row>
    <row r="349" spans="1:19" x14ac:dyDescent="0.3">
      <c r="A349" s="173" t="s">
        <v>664</v>
      </c>
      <c r="B349" s="173" t="s">
        <v>701</v>
      </c>
      <c r="C349" s="173">
        <v>144403</v>
      </c>
      <c r="D349" s="176">
        <v>44118</v>
      </c>
      <c r="E349" s="177">
        <v>11.742599999999999</v>
      </c>
      <c r="F349" s="177">
        <v>14.304</v>
      </c>
      <c r="G349" s="177">
        <v>12.2051</v>
      </c>
      <c r="H349" s="177">
        <v>22.073499999999999</v>
      </c>
      <c r="I349" s="177">
        <v>16.219200000000001</v>
      </c>
      <c r="J349" s="177">
        <v>10.4185</v>
      </c>
      <c r="K349" s="177">
        <v>6.4970999999999997</v>
      </c>
      <c r="L349" s="177">
        <v>7.9085000000000001</v>
      </c>
      <c r="M349" s="177">
        <v>7.1391</v>
      </c>
      <c r="N349" s="177">
        <v>7.6322999999999999</v>
      </c>
      <c r="O349" s="177"/>
      <c r="P349" s="177"/>
      <c r="Q349" s="177">
        <v>7.7449000000000003</v>
      </c>
      <c r="R349" s="177">
        <v>8.1399000000000008</v>
      </c>
      <c r="S349" s="118"/>
    </row>
    <row r="350" spans="1:19" x14ac:dyDescent="0.3">
      <c r="A350" s="173" t="s">
        <v>664</v>
      </c>
      <c r="B350" s="173" t="s">
        <v>702</v>
      </c>
      <c r="C350" s="173">
        <v>144401</v>
      </c>
      <c r="D350" s="176">
        <v>44118</v>
      </c>
      <c r="E350" s="177">
        <v>11.463100000000001</v>
      </c>
      <c r="F350" s="177">
        <v>13.3782</v>
      </c>
      <c r="G350" s="177">
        <v>11.1615</v>
      </c>
      <c r="H350" s="177">
        <v>21.054400000000001</v>
      </c>
      <c r="I350" s="177">
        <v>15.1669</v>
      </c>
      <c r="J350" s="177">
        <v>9.3584999999999994</v>
      </c>
      <c r="K350" s="177">
        <v>5.3598999999999997</v>
      </c>
      <c r="L350" s="177">
        <v>6.6996000000000002</v>
      </c>
      <c r="M350" s="177">
        <v>5.9156000000000004</v>
      </c>
      <c r="N350" s="177">
        <v>6.4040999999999997</v>
      </c>
      <c r="O350" s="177"/>
      <c r="P350" s="177"/>
      <c r="Q350" s="177">
        <v>6.5462999999999996</v>
      </c>
      <c r="R350" s="177">
        <v>6.9501999999999997</v>
      </c>
      <c r="S350" s="118"/>
    </row>
    <row r="351" spans="1:19" x14ac:dyDescent="0.3">
      <c r="A351" s="173" t="s">
        <v>664</v>
      </c>
      <c r="B351" s="173" t="s">
        <v>703</v>
      </c>
      <c r="C351" s="173">
        <v>112938</v>
      </c>
      <c r="D351" s="176">
        <v>44118</v>
      </c>
      <c r="E351" s="177">
        <v>23.664000000000001</v>
      </c>
      <c r="F351" s="177">
        <v>19.908200000000001</v>
      </c>
      <c r="G351" s="177">
        <v>15.9217</v>
      </c>
      <c r="H351" s="177">
        <v>21.728200000000001</v>
      </c>
      <c r="I351" s="177">
        <v>18.027000000000001</v>
      </c>
      <c r="J351" s="177">
        <v>14.0684</v>
      </c>
      <c r="K351" s="177">
        <v>8.2385000000000002</v>
      </c>
      <c r="L351" s="177">
        <v>7.5171999999999999</v>
      </c>
      <c r="M351" s="177">
        <v>-10.9206</v>
      </c>
      <c r="N351" s="177">
        <v>-7.8036000000000003</v>
      </c>
      <c r="O351" s="177">
        <v>6.8400000000000002E-2</v>
      </c>
      <c r="P351" s="177">
        <v>3.5242</v>
      </c>
      <c r="Q351" s="177">
        <v>5.75</v>
      </c>
      <c r="R351" s="177">
        <v>-2.1377000000000002</v>
      </c>
      <c r="S351" s="118"/>
    </row>
    <row r="352" spans="1:19" x14ac:dyDescent="0.3">
      <c r="A352" s="173" t="s">
        <v>664</v>
      </c>
      <c r="B352" s="173" t="s">
        <v>704</v>
      </c>
      <c r="C352" s="173">
        <v>118780</v>
      </c>
      <c r="D352" s="176">
        <v>44118</v>
      </c>
      <c r="E352" s="177">
        <v>25.203600000000002</v>
      </c>
      <c r="F352" s="177">
        <v>20.431100000000001</v>
      </c>
      <c r="G352" s="177">
        <v>16.517900000000001</v>
      </c>
      <c r="H352" s="177">
        <v>22.335599999999999</v>
      </c>
      <c r="I352" s="177">
        <v>18.648800000000001</v>
      </c>
      <c r="J352" s="177">
        <v>14.6812</v>
      </c>
      <c r="K352" s="177">
        <v>8.8623999999999992</v>
      </c>
      <c r="L352" s="177">
        <v>8.1480999999999995</v>
      </c>
      <c r="M352" s="177">
        <v>-10.3407</v>
      </c>
      <c r="N352" s="177">
        <v>-7.2111999999999998</v>
      </c>
      <c r="O352" s="177">
        <v>0.80379999999999996</v>
      </c>
      <c r="P352" s="177">
        <v>4.3484999999999996</v>
      </c>
      <c r="Q352" s="177">
        <v>6.4385000000000003</v>
      </c>
      <c r="R352" s="177">
        <v>-1.4946999999999999</v>
      </c>
      <c r="S352" s="118"/>
    </row>
    <row r="353" spans="1:19" x14ac:dyDescent="0.3">
      <c r="A353" s="173" t="s">
        <v>664</v>
      </c>
      <c r="B353" s="173" t="s">
        <v>705</v>
      </c>
      <c r="C353" s="173">
        <v>148094</v>
      </c>
      <c r="D353" s="176">
        <v>44118</v>
      </c>
      <c r="E353" s="177">
        <v>0.1482</v>
      </c>
      <c r="F353" s="177">
        <v>24.645499999999998</v>
      </c>
      <c r="G353" s="177">
        <v>9.8649000000000004</v>
      </c>
      <c r="H353" s="177">
        <v>10.576599999999999</v>
      </c>
      <c r="I353" s="177">
        <v>8.8257999999999992</v>
      </c>
      <c r="J353" s="177">
        <v>-43.537199999999999</v>
      </c>
      <c r="K353" s="177">
        <v>-8.3855000000000004</v>
      </c>
      <c r="L353" s="177">
        <v>0.40239999999999998</v>
      </c>
      <c r="M353" s="177"/>
      <c r="N353" s="177"/>
      <c r="O353" s="177"/>
      <c r="P353" s="177"/>
      <c r="Q353" s="177">
        <v>2.3975</v>
      </c>
      <c r="R353" s="177"/>
      <c r="S353" s="118"/>
    </row>
    <row r="354" spans="1:19" x14ac:dyDescent="0.3">
      <c r="A354" s="173" t="s">
        <v>664</v>
      </c>
      <c r="B354" s="173" t="s">
        <v>706</v>
      </c>
      <c r="C354" s="173">
        <v>148101</v>
      </c>
      <c r="D354" s="176">
        <v>44118</v>
      </c>
      <c r="E354" s="177">
        <v>0.15720000000000001</v>
      </c>
      <c r="F354" s="177">
        <v>23.233599999999999</v>
      </c>
      <c r="G354" s="177">
        <v>9.2994000000000003</v>
      </c>
      <c r="H354" s="177">
        <v>9.9700000000000006</v>
      </c>
      <c r="I354" s="177">
        <v>9.9891000000000005</v>
      </c>
      <c r="J354" s="177">
        <v>-44.011899999999997</v>
      </c>
      <c r="K354" s="177">
        <v>-8.3992000000000004</v>
      </c>
      <c r="L354" s="177">
        <v>0.37930000000000003</v>
      </c>
      <c r="M354" s="177"/>
      <c r="N354" s="177"/>
      <c r="O354" s="177"/>
      <c r="P354" s="177"/>
      <c r="Q354" s="177">
        <v>2.4577</v>
      </c>
      <c r="R354" s="177"/>
      <c r="S354" s="118"/>
    </row>
    <row r="355" spans="1:19" x14ac:dyDescent="0.3">
      <c r="A355" s="173" t="s">
        <v>664</v>
      </c>
      <c r="B355" s="173" t="s">
        <v>707</v>
      </c>
      <c r="C355" s="173">
        <v>148258</v>
      </c>
      <c r="D355" s="176"/>
      <c r="E355" s="177"/>
      <c r="F355" s="177"/>
      <c r="G355" s="177"/>
      <c r="H355" s="177"/>
      <c r="I355" s="177"/>
      <c r="J355" s="177"/>
      <c r="K355" s="177"/>
      <c r="L355" s="177"/>
      <c r="M355" s="177"/>
      <c r="N355" s="177"/>
      <c r="O355" s="177"/>
      <c r="P355" s="177"/>
      <c r="Q355" s="177"/>
      <c r="R355" s="177"/>
      <c r="S355" s="118"/>
    </row>
    <row r="356" spans="1:19" x14ac:dyDescent="0.3">
      <c r="A356" s="173" t="s">
        <v>664</v>
      </c>
      <c r="B356" s="173" t="s">
        <v>708</v>
      </c>
      <c r="C356" s="173">
        <v>148261</v>
      </c>
      <c r="D356" s="176"/>
      <c r="E356" s="177"/>
      <c r="F356" s="177"/>
      <c r="G356" s="177"/>
      <c r="H356" s="177"/>
      <c r="I356" s="177"/>
      <c r="J356" s="177"/>
      <c r="K356" s="177"/>
      <c r="L356" s="177"/>
      <c r="M356" s="177"/>
      <c r="N356" s="177"/>
      <c r="O356" s="177"/>
      <c r="P356" s="177"/>
      <c r="Q356" s="177"/>
      <c r="R356" s="177"/>
      <c r="S356" s="118"/>
    </row>
    <row r="357" spans="1:19" x14ac:dyDescent="0.3">
      <c r="A357" s="173" t="s">
        <v>664</v>
      </c>
      <c r="B357" s="173" t="s">
        <v>709</v>
      </c>
      <c r="C357" s="173">
        <v>138898</v>
      </c>
      <c r="D357" s="176">
        <v>44118</v>
      </c>
      <c r="E357" s="177">
        <v>14.796799999999999</v>
      </c>
      <c r="F357" s="177">
        <v>-51.236400000000003</v>
      </c>
      <c r="G357" s="177">
        <v>-6.2108999999999996</v>
      </c>
      <c r="H357" s="177">
        <v>4.5498000000000003</v>
      </c>
      <c r="I357" s="177">
        <v>10.6326</v>
      </c>
      <c r="J357" s="177">
        <v>9.3211999999999993</v>
      </c>
      <c r="K357" s="177">
        <v>2.6234000000000002</v>
      </c>
      <c r="L357" s="177">
        <v>1.0323</v>
      </c>
      <c r="M357" s="177">
        <v>-5.7820999999999998</v>
      </c>
      <c r="N357" s="177">
        <v>-2.9396</v>
      </c>
      <c r="O357" s="177">
        <v>2.2591999999999999</v>
      </c>
      <c r="P357" s="177">
        <v>5.4131</v>
      </c>
      <c r="Q357" s="177">
        <v>6.6947000000000001</v>
      </c>
      <c r="R357" s="177">
        <v>0.87590000000000001</v>
      </c>
      <c r="S357" s="118"/>
    </row>
    <row r="358" spans="1:19" x14ac:dyDescent="0.3">
      <c r="A358" s="173" t="s">
        <v>664</v>
      </c>
      <c r="B358" s="173" t="s">
        <v>710</v>
      </c>
      <c r="C358" s="173">
        <v>138905</v>
      </c>
      <c r="D358" s="176">
        <v>44118</v>
      </c>
      <c r="E358" s="177">
        <v>13.899100000000001</v>
      </c>
      <c r="F358" s="177">
        <v>-52.445900000000002</v>
      </c>
      <c r="G358" s="177">
        <v>-7.3979999999999997</v>
      </c>
      <c r="H358" s="177">
        <v>3.3410000000000002</v>
      </c>
      <c r="I358" s="177">
        <v>9.4126999999999992</v>
      </c>
      <c r="J358" s="177">
        <v>8.3642000000000003</v>
      </c>
      <c r="K358" s="177">
        <v>1.4151</v>
      </c>
      <c r="L358" s="177">
        <v>-0.23089999999999999</v>
      </c>
      <c r="M358" s="177">
        <v>-6.9097999999999997</v>
      </c>
      <c r="N358" s="177">
        <v>-4.0317999999999996</v>
      </c>
      <c r="O358" s="177">
        <v>1.181</v>
      </c>
      <c r="P358" s="177">
        <v>4.2998000000000003</v>
      </c>
      <c r="Q358" s="177">
        <v>5.5960000000000001</v>
      </c>
      <c r="R358" s="177">
        <v>-0.1804</v>
      </c>
      <c r="S358" s="118"/>
    </row>
    <row r="359" spans="1:19" x14ac:dyDescent="0.3">
      <c r="A359" s="173" t="s">
        <v>664</v>
      </c>
      <c r="B359" s="173" t="s">
        <v>711</v>
      </c>
      <c r="C359" s="173">
        <v>148207</v>
      </c>
      <c r="D359" s="176"/>
      <c r="E359" s="177"/>
      <c r="F359" s="177"/>
      <c r="G359" s="177"/>
      <c r="H359" s="177"/>
      <c r="I359" s="177"/>
      <c r="J359" s="177"/>
      <c r="K359" s="177"/>
      <c r="L359" s="177"/>
      <c r="M359" s="177"/>
      <c r="N359" s="177"/>
      <c r="O359" s="177"/>
      <c r="P359" s="177"/>
      <c r="Q359" s="177"/>
      <c r="R359" s="177"/>
      <c r="S359" s="118"/>
    </row>
    <row r="360" spans="1:19" x14ac:dyDescent="0.3">
      <c r="A360" s="173" t="s">
        <v>664</v>
      </c>
      <c r="B360" s="173" t="s">
        <v>712</v>
      </c>
      <c r="C360" s="173">
        <v>148217</v>
      </c>
      <c r="D360" s="176"/>
      <c r="E360" s="177"/>
      <c r="F360" s="177"/>
      <c r="G360" s="177"/>
      <c r="H360" s="177"/>
      <c r="I360" s="177"/>
      <c r="J360" s="177"/>
      <c r="K360" s="177"/>
      <c r="L360" s="177"/>
      <c r="M360" s="177"/>
      <c r="N360" s="177"/>
      <c r="O360" s="177"/>
      <c r="P360" s="177"/>
      <c r="Q360" s="177"/>
      <c r="R360" s="177"/>
      <c r="S360" s="118"/>
    </row>
    <row r="361" spans="1:19" x14ac:dyDescent="0.3">
      <c r="A361" s="173" t="s">
        <v>664</v>
      </c>
      <c r="B361" s="173" t="s">
        <v>713</v>
      </c>
      <c r="C361" s="173">
        <v>102729</v>
      </c>
      <c r="D361" s="176"/>
      <c r="E361" s="177"/>
      <c r="F361" s="177"/>
      <c r="G361" s="177"/>
      <c r="H361" s="177"/>
      <c r="I361" s="177"/>
      <c r="J361" s="177"/>
      <c r="K361" s="177"/>
      <c r="L361" s="177"/>
      <c r="M361" s="177"/>
      <c r="N361" s="177"/>
      <c r="O361" s="177"/>
      <c r="P361" s="177"/>
      <c r="Q361" s="177"/>
      <c r="R361" s="177"/>
      <c r="S361" s="118"/>
    </row>
    <row r="362" spans="1:19" x14ac:dyDescent="0.3">
      <c r="A362" s="173" t="s">
        <v>664</v>
      </c>
      <c r="B362" s="173" t="s">
        <v>714</v>
      </c>
      <c r="C362" s="173">
        <v>119450</v>
      </c>
      <c r="D362" s="176"/>
      <c r="E362" s="177"/>
      <c r="F362" s="177"/>
      <c r="G362" s="177"/>
      <c r="H362" s="177"/>
      <c r="I362" s="177"/>
      <c r="J362" s="177"/>
      <c r="K362" s="177"/>
      <c r="L362" s="177"/>
      <c r="M362" s="177"/>
      <c r="N362" s="177"/>
      <c r="O362" s="177"/>
      <c r="P362" s="177"/>
      <c r="Q362" s="177"/>
      <c r="R362" s="177"/>
      <c r="S362" s="118"/>
    </row>
    <row r="363" spans="1:19" x14ac:dyDescent="0.3">
      <c r="A363" s="173" t="s">
        <v>664</v>
      </c>
      <c r="B363" s="173" t="s">
        <v>715</v>
      </c>
      <c r="C363" s="173">
        <v>119798</v>
      </c>
      <c r="D363" s="176">
        <v>44118</v>
      </c>
      <c r="E363" s="177">
        <v>35.0227</v>
      </c>
      <c r="F363" s="177">
        <v>25.029499999999999</v>
      </c>
      <c r="G363" s="177">
        <v>19.100899999999999</v>
      </c>
      <c r="H363" s="177">
        <v>33.790700000000001</v>
      </c>
      <c r="I363" s="177">
        <v>25.801200000000001</v>
      </c>
      <c r="J363" s="177">
        <v>17.403199999999998</v>
      </c>
      <c r="K363" s="177">
        <v>9.8862000000000005</v>
      </c>
      <c r="L363" s="177">
        <v>12.5532</v>
      </c>
      <c r="M363" s="177">
        <v>10.3171</v>
      </c>
      <c r="N363" s="177">
        <v>9.6392000000000007</v>
      </c>
      <c r="O363" s="177">
        <v>7.6641000000000004</v>
      </c>
      <c r="P363" s="177">
        <v>8.5602</v>
      </c>
      <c r="Q363" s="177">
        <v>9.3922000000000008</v>
      </c>
      <c r="R363" s="177">
        <v>8.8437999999999999</v>
      </c>
      <c r="S363" s="118"/>
    </row>
    <row r="364" spans="1:19" x14ac:dyDescent="0.3">
      <c r="A364" s="173" t="s">
        <v>664</v>
      </c>
      <c r="B364" s="173" t="s">
        <v>716</v>
      </c>
      <c r="C364" s="173">
        <v>102505</v>
      </c>
      <c r="D364" s="176">
        <v>44118</v>
      </c>
      <c r="E364" s="177">
        <v>33.423200000000001</v>
      </c>
      <c r="F364" s="177">
        <v>24.4785</v>
      </c>
      <c r="G364" s="177">
        <v>18.480599999999999</v>
      </c>
      <c r="H364" s="177">
        <v>33.1584</v>
      </c>
      <c r="I364" s="177">
        <v>25.162800000000001</v>
      </c>
      <c r="J364" s="177">
        <v>16.7652</v>
      </c>
      <c r="K364" s="177">
        <v>9.2411999999999992</v>
      </c>
      <c r="L364" s="177">
        <v>11.8856</v>
      </c>
      <c r="M364" s="177">
        <v>9.6501999999999999</v>
      </c>
      <c r="N364" s="177">
        <v>8.9669000000000008</v>
      </c>
      <c r="O364" s="177">
        <v>6.9089999999999998</v>
      </c>
      <c r="P364" s="177">
        <v>7.7805</v>
      </c>
      <c r="Q364" s="177">
        <v>7.7019000000000002</v>
      </c>
      <c r="R364" s="177">
        <v>8.1708999999999996</v>
      </c>
      <c r="S364" s="118"/>
    </row>
    <row r="365" spans="1:19" x14ac:dyDescent="0.3">
      <c r="A365" s="173" t="s">
        <v>664</v>
      </c>
      <c r="B365" s="173" t="s">
        <v>717</v>
      </c>
      <c r="C365" s="173">
        <v>101545</v>
      </c>
      <c r="D365" s="176">
        <v>44118</v>
      </c>
      <c r="E365" s="177">
        <v>26.139299999999999</v>
      </c>
      <c r="F365" s="177">
        <v>-1.6756</v>
      </c>
      <c r="G365" s="177">
        <v>3.0453000000000001</v>
      </c>
      <c r="H365" s="177">
        <v>4.9718</v>
      </c>
      <c r="I365" s="177">
        <v>4.7563000000000004</v>
      </c>
      <c r="J365" s="177">
        <v>4.1285999999999996</v>
      </c>
      <c r="K365" s="177">
        <v>2.6017000000000001</v>
      </c>
      <c r="L365" s="177">
        <v>5.7215999999999996</v>
      </c>
      <c r="M365" s="177">
        <v>5.47</v>
      </c>
      <c r="N365" s="177">
        <v>5.641</v>
      </c>
      <c r="O365" s="177">
        <v>1.9431</v>
      </c>
      <c r="P365" s="177">
        <v>3.9241000000000001</v>
      </c>
      <c r="Q365" s="177">
        <v>5.4146000000000001</v>
      </c>
      <c r="R365" s="177">
        <v>-6.6000000000000003E-2</v>
      </c>
      <c r="S365" s="118"/>
    </row>
    <row r="366" spans="1:19" x14ac:dyDescent="0.3">
      <c r="A366" s="173" t="s">
        <v>664</v>
      </c>
      <c r="B366" s="173" t="s">
        <v>718</v>
      </c>
      <c r="C366" s="173">
        <v>119632</v>
      </c>
      <c r="D366" s="176">
        <v>44118</v>
      </c>
      <c r="E366" s="177">
        <v>27.528199999999998</v>
      </c>
      <c r="F366" s="177">
        <v>-0.92810000000000004</v>
      </c>
      <c r="G366" s="177">
        <v>3.7940999999999998</v>
      </c>
      <c r="H366" s="177">
        <v>5.7267000000000001</v>
      </c>
      <c r="I366" s="177">
        <v>5.4951999999999996</v>
      </c>
      <c r="J366" s="177">
        <v>4.8723000000000001</v>
      </c>
      <c r="K366" s="177">
        <v>3.3471000000000002</v>
      </c>
      <c r="L366" s="177">
        <v>6.4762000000000004</v>
      </c>
      <c r="M366" s="177">
        <v>6.2352999999999996</v>
      </c>
      <c r="N366" s="177">
        <v>6.4123000000000001</v>
      </c>
      <c r="O366" s="177">
        <v>2.7222</v>
      </c>
      <c r="P366" s="177">
        <v>4.9821</v>
      </c>
      <c r="Q366" s="177">
        <v>5.4947999999999997</v>
      </c>
      <c r="R366" s="177">
        <v>0.62539999999999996</v>
      </c>
      <c r="S366" s="118"/>
    </row>
    <row r="367" spans="1:19" x14ac:dyDescent="0.3">
      <c r="A367" s="173" t="s">
        <v>664</v>
      </c>
      <c r="B367" s="173" t="s">
        <v>719</v>
      </c>
      <c r="C367" s="173">
        <v>148242</v>
      </c>
      <c r="D367" s="176"/>
      <c r="E367" s="177"/>
      <c r="F367" s="177"/>
      <c r="G367" s="177"/>
      <c r="H367" s="177"/>
      <c r="I367" s="177"/>
      <c r="J367" s="177"/>
      <c r="K367" s="177"/>
      <c r="L367" s="177"/>
      <c r="M367" s="177"/>
      <c r="N367" s="177"/>
      <c r="O367" s="177"/>
      <c r="P367" s="177"/>
      <c r="Q367" s="177"/>
      <c r="R367" s="177"/>
      <c r="S367" s="118"/>
    </row>
    <row r="368" spans="1:19" x14ac:dyDescent="0.3">
      <c r="A368" s="173" t="s">
        <v>664</v>
      </c>
      <c r="B368" s="173" t="s">
        <v>720</v>
      </c>
      <c r="C368" s="173">
        <v>148237</v>
      </c>
      <c r="D368" s="176"/>
      <c r="E368" s="177"/>
      <c r="F368" s="177"/>
      <c r="G368" s="177"/>
      <c r="H368" s="177"/>
      <c r="I368" s="177"/>
      <c r="J368" s="177"/>
      <c r="K368" s="177"/>
      <c r="L368" s="177"/>
      <c r="M368" s="177"/>
      <c r="N368" s="177"/>
      <c r="O368" s="177"/>
      <c r="P368" s="177"/>
      <c r="Q368" s="177"/>
      <c r="R368" s="177"/>
      <c r="S368" s="118"/>
    </row>
    <row r="369" spans="1:19" x14ac:dyDescent="0.3">
      <c r="A369" s="173" t="s">
        <v>664</v>
      </c>
      <c r="B369" s="173" t="s">
        <v>721</v>
      </c>
      <c r="C369" s="173">
        <v>147651</v>
      </c>
      <c r="D369" s="176">
        <v>44118</v>
      </c>
      <c r="E369" s="177">
        <v>0.15989999999999999</v>
      </c>
      <c r="F369" s="177">
        <v>0</v>
      </c>
      <c r="G369" s="177">
        <v>0</v>
      </c>
      <c r="H369" s="177">
        <v>-1003.355</v>
      </c>
      <c r="I369" s="177">
        <v>-501.67750000000001</v>
      </c>
      <c r="J369" s="177">
        <v>-234.11619999999999</v>
      </c>
      <c r="K369" s="177">
        <v>-76.342200000000005</v>
      </c>
      <c r="L369" s="177">
        <v>-38.171100000000003</v>
      </c>
      <c r="M369" s="177">
        <v>-25.633199999999999</v>
      </c>
      <c r="N369" s="177">
        <v>-39.255400000000002</v>
      </c>
      <c r="O369" s="177"/>
      <c r="P369" s="177"/>
      <c r="Q369" s="177">
        <v>-37.799700000000001</v>
      </c>
      <c r="R369" s="177"/>
      <c r="S369" s="118"/>
    </row>
    <row r="370" spans="1:19" x14ac:dyDescent="0.3">
      <c r="A370" s="173" t="s">
        <v>664</v>
      </c>
      <c r="B370" s="173" t="s">
        <v>722</v>
      </c>
      <c r="C370" s="173">
        <v>147650</v>
      </c>
      <c r="D370" s="176">
        <v>44118</v>
      </c>
      <c r="E370" s="177">
        <v>0.14779999999999999</v>
      </c>
      <c r="F370" s="177">
        <v>0</v>
      </c>
      <c r="G370" s="177">
        <v>0</v>
      </c>
      <c r="H370" s="177">
        <v>-1000.6639</v>
      </c>
      <c r="I370" s="177">
        <v>-500.33199999999999</v>
      </c>
      <c r="J370" s="177">
        <v>-233.48820000000001</v>
      </c>
      <c r="K370" s="177">
        <v>-76.137500000000003</v>
      </c>
      <c r="L370" s="177">
        <v>-38.0687</v>
      </c>
      <c r="M370" s="177">
        <v>-25.564399999999999</v>
      </c>
      <c r="N370" s="177">
        <v>-39.268999999999998</v>
      </c>
      <c r="O370" s="177"/>
      <c r="P370" s="177"/>
      <c r="Q370" s="177">
        <v>-37.818199999999997</v>
      </c>
      <c r="R370" s="177"/>
      <c r="S370" s="118"/>
    </row>
    <row r="371" spans="1:19" x14ac:dyDescent="0.3">
      <c r="A371" s="173" t="s">
        <v>664</v>
      </c>
      <c r="B371" s="173" t="s">
        <v>723</v>
      </c>
      <c r="C371" s="173">
        <v>148147</v>
      </c>
      <c r="D371" s="176">
        <v>44118</v>
      </c>
      <c r="E371" s="177">
        <v>0.78620000000000001</v>
      </c>
      <c r="F371" s="177">
        <v>4.6432000000000002</v>
      </c>
      <c r="G371" s="177">
        <v>8.3661999999999992</v>
      </c>
      <c r="H371" s="177">
        <v>7.9709000000000003</v>
      </c>
      <c r="I371" s="177">
        <v>8.3168000000000006</v>
      </c>
      <c r="J371" s="177">
        <v>8.4144000000000005</v>
      </c>
      <c r="K371" s="177">
        <v>8.7156000000000002</v>
      </c>
      <c r="L371" s="177">
        <v>-96.880600000000001</v>
      </c>
      <c r="M371" s="177"/>
      <c r="N371" s="177"/>
      <c r="O371" s="177"/>
      <c r="P371" s="177"/>
      <c r="Q371" s="177">
        <v>-73.290599999999998</v>
      </c>
      <c r="R371" s="177"/>
      <c r="S371" s="118"/>
    </row>
    <row r="372" spans="1:19" x14ac:dyDescent="0.3">
      <c r="A372" s="173" t="s">
        <v>664</v>
      </c>
      <c r="B372" s="173" t="s">
        <v>724</v>
      </c>
      <c r="C372" s="173">
        <v>148146</v>
      </c>
      <c r="D372" s="176">
        <v>44118</v>
      </c>
      <c r="E372" s="177">
        <v>0.71830000000000005</v>
      </c>
      <c r="F372" s="177">
        <v>10.165699999999999</v>
      </c>
      <c r="G372" s="177">
        <v>9.1580999999999992</v>
      </c>
      <c r="H372" s="177">
        <v>8.7256</v>
      </c>
      <c r="I372" s="177">
        <v>8.7401999999999997</v>
      </c>
      <c r="J372" s="177">
        <v>8.5283999999999995</v>
      </c>
      <c r="K372" s="177">
        <v>8.7499000000000002</v>
      </c>
      <c r="L372" s="177">
        <v>-97.713399999999993</v>
      </c>
      <c r="M372" s="177"/>
      <c r="N372" s="177"/>
      <c r="O372" s="177"/>
      <c r="P372" s="177"/>
      <c r="Q372" s="177">
        <v>-73.936499999999995</v>
      </c>
      <c r="R372" s="177"/>
      <c r="S372" s="118"/>
    </row>
    <row r="373" spans="1:19" x14ac:dyDescent="0.3">
      <c r="A373" s="173" t="s">
        <v>664</v>
      </c>
      <c r="B373" s="173" t="s">
        <v>725</v>
      </c>
      <c r="C373" s="173">
        <v>120764</v>
      </c>
      <c r="D373" s="176">
        <v>44118</v>
      </c>
      <c r="E373" s="177">
        <v>12.16</v>
      </c>
      <c r="F373" s="177">
        <v>-1.8008999999999999</v>
      </c>
      <c r="G373" s="177">
        <v>12.9299</v>
      </c>
      <c r="H373" s="177">
        <v>24.1675</v>
      </c>
      <c r="I373" s="177">
        <v>19.788399999999999</v>
      </c>
      <c r="J373" s="177">
        <v>18.682600000000001</v>
      </c>
      <c r="K373" s="177">
        <v>6.5468000000000002</v>
      </c>
      <c r="L373" s="177">
        <v>-9.0665999999999993</v>
      </c>
      <c r="M373" s="177">
        <v>-38.195500000000003</v>
      </c>
      <c r="N373" s="177">
        <v>-27.910399999999999</v>
      </c>
      <c r="O373" s="177">
        <v>-9.4702000000000002</v>
      </c>
      <c r="P373" s="177">
        <v>-2.0703</v>
      </c>
      <c r="Q373" s="177">
        <v>2.3822000000000001</v>
      </c>
      <c r="R373" s="177">
        <v>-16.0961</v>
      </c>
      <c r="S373" s="118"/>
    </row>
    <row r="374" spans="1:19" x14ac:dyDescent="0.3">
      <c r="A374" s="173" t="s">
        <v>664</v>
      </c>
      <c r="B374" s="173" t="s">
        <v>726</v>
      </c>
      <c r="C374" s="173">
        <v>117981</v>
      </c>
      <c r="D374" s="176">
        <v>44118</v>
      </c>
      <c r="E374" s="177">
        <v>11.1408</v>
      </c>
      <c r="F374" s="177">
        <v>-2.9483999999999999</v>
      </c>
      <c r="G374" s="177">
        <v>11.945</v>
      </c>
      <c r="H374" s="177">
        <v>23.2239</v>
      </c>
      <c r="I374" s="177">
        <v>18.880600000000001</v>
      </c>
      <c r="J374" s="177">
        <v>17.7729</v>
      </c>
      <c r="K374" s="177">
        <v>5.6306000000000003</v>
      </c>
      <c r="L374" s="177">
        <v>-9.8388000000000009</v>
      </c>
      <c r="M374" s="177">
        <v>-38.777200000000001</v>
      </c>
      <c r="N374" s="177">
        <v>-28.5124</v>
      </c>
      <c r="O374" s="177">
        <v>-10.342000000000001</v>
      </c>
      <c r="P374" s="177">
        <v>-3.0924</v>
      </c>
      <c r="Q374" s="177">
        <v>1.3755999999999999</v>
      </c>
      <c r="R374" s="177">
        <v>-16.8645</v>
      </c>
      <c r="S374" s="118"/>
    </row>
    <row r="375" spans="1:19" x14ac:dyDescent="0.3">
      <c r="A375" s="178" t="s">
        <v>27</v>
      </c>
      <c r="B375" s="173"/>
      <c r="C375" s="173"/>
      <c r="D375" s="173"/>
      <c r="E375" s="173"/>
      <c r="F375" s="179">
        <v>13.612376086956521</v>
      </c>
      <c r="G375" s="179">
        <v>10.881041304347823</v>
      </c>
      <c r="H375" s="179">
        <v>-23.745454347826087</v>
      </c>
      <c r="I375" s="179">
        <v>-5.7329434782608644</v>
      </c>
      <c r="J375" s="179">
        <v>1.6056521739126996E-2</v>
      </c>
      <c r="K375" s="179">
        <v>4.0489108695652165</v>
      </c>
      <c r="L375" s="179">
        <v>-3.7199739130434781</v>
      </c>
      <c r="M375" s="179">
        <v>-4.4309142857142856</v>
      </c>
      <c r="N375" s="179">
        <v>-1.95059</v>
      </c>
      <c r="O375" s="179">
        <v>1.5051416666666664</v>
      </c>
      <c r="P375" s="179">
        <v>4.2844147058823525</v>
      </c>
      <c r="Q375" s="179">
        <v>-1.1063086956521737</v>
      </c>
      <c r="R375" s="179">
        <v>0.78176315789473672</v>
      </c>
      <c r="S375" s="118"/>
    </row>
    <row r="376" spans="1:19" x14ac:dyDescent="0.3">
      <c r="A376" s="178" t="s">
        <v>409</v>
      </c>
      <c r="B376" s="173"/>
      <c r="C376" s="173"/>
      <c r="D376" s="173"/>
      <c r="E376" s="173"/>
      <c r="F376" s="179">
        <v>13.05485</v>
      </c>
      <c r="G376" s="179">
        <v>11.206199999999999</v>
      </c>
      <c r="H376" s="179">
        <v>22.175649999999997</v>
      </c>
      <c r="I376" s="179">
        <v>18.4328</v>
      </c>
      <c r="J376" s="179">
        <v>13.713699999999999</v>
      </c>
      <c r="K376" s="179">
        <v>8.7327499999999993</v>
      </c>
      <c r="L376" s="179">
        <v>7.1083999999999996</v>
      </c>
      <c r="M376" s="179">
        <v>5.4985499999999998</v>
      </c>
      <c r="N376" s="179">
        <v>5.7904999999999998</v>
      </c>
      <c r="O376" s="179">
        <v>3.2493500000000002</v>
      </c>
      <c r="P376" s="179">
        <v>5.8239000000000001</v>
      </c>
      <c r="Q376" s="179">
        <v>6.6204999999999998</v>
      </c>
      <c r="R376" s="179">
        <v>3.4912999999999998</v>
      </c>
      <c r="S376" s="118"/>
    </row>
    <row r="377" spans="1:19" x14ac:dyDescent="0.3">
      <c r="A377" s="167"/>
      <c r="B377" s="167"/>
      <c r="C377" s="167"/>
      <c r="D377" s="169"/>
      <c r="E377" s="170"/>
      <c r="F377" s="170"/>
      <c r="G377" s="170"/>
      <c r="H377" s="170"/>
      <c r="I377" s="170"/>
      <c r="J377" s="170"/>
      <c r="K377" s="170"/>
      <c r="L377" s="170"/>
      <c r="M377" s="170"/>
      <c r="N377" s="170"/>
      <c r="O377" s="170"/>
      <c r="P377" s="170"/>
      <c r="Q377" s="170"/>
      <c r="R377" s="170"/>
      <c r="S377" s="118"/>
    </row>
    <row r="378" spans="1:19" x14ac:dyDescent="0.3">
      <c r="A378" s="175" t="s">
        <v>727</v>
      </c>
      <c r="B378" s="175"/>
      <c r="C378" s="175"/>
      <c r="D378" s="175"/>
      <c r="E378" s="175"/>
      <c r="F378" s="175"/>
      <c r="G378" s="175"/>
      <c r="H378" s="175"/>
      <c r="I378" s="175"/>
      <c r="J378" s="175"/>
      <c r="K378" s="175"/>
      <c r="L378" s="175"/>
      <c r="M378" s="175"/>
      <c r="N378" s="175"/>
      <c r="O378" s="175"/>
      <c r="P378" s="175"/>
      <c r="Q378" s="175"/>
      <c r="R378" s="175"/>
      <c r="S378" s="120"/>
    </row>
    <row r="379" spans="1:19" x14ac:dyDescent="0.3">
      <c r="A379" s="173" t="s">
        <v>728</v>
      </c>
      <c r="B379" s="173" t="s">
        <v>729</v>
      </c>
      <c r="C379" s="173">
        <v>147848</v>
      </c>
      <c r="D379" s="176">
        <v>44118</v>
      </c>
      <c r="E379" s="177">
        <v>1096.5326</v>
      </c>
      <c r="F379" s="177">
        <v>29.372499999999999</v>
      </c>
      <c r="G379" s="177">
        <v>19.017499999999998</v>
      </c>
      <c r="H379" s="177">
        <v>37.653300000000002</v>
      </c>
      <c r="I379" s="177">
        <v>29.885400000000001</v>
      </c>
      <c r="J379" s="177">
        <v>18.028300000000002</v>
      </c>
      <c r="K379" s="177">
        <v>6.8230000000000004</v>
      </c>
      <c r="L379" s="177">
        <v>15.7303</v>
      </c>
      <c r="M379" s="177">
        <v>12.725899999999999</v>
      </c>
      <c r="N379" s="177"/>
      <c r="O379" s="177"/>
      <c r="P379" s="177"/>
      <c r="Q379" s="177">
        <v>12.1045</v>
      </c>
      <c r="R379" s="177"/>
      <c r="S379" s="118"/>
    </row>
    <row r="380" spans="1:19" x14ac:dyDescent="0.3">
      <c r="A380" s="173" t="s">
        <v>728</v>
      </c>
      <c r="B380" s="173" t="s">
        <v>730</v>
      </c>
      <c r="C380" s="173">
        <v>147849</v>
      </c>
      <c r="D380" s="176">
        <v>44118</v>
      </c>
      <c r="E380" s="177">
        <v>1113.6821</v>
      </c>
      <c r="F380" s="177">
        <v>47.643599999999999</v>
      </c>
      <c r="G380" s="177">
        <v>31.469100000000001</v>
      </c>
      <c r="H380" s="177">
        <v>83.093699999999998</v>
      </c>
      <c r="I380" s="177">
        <v>45.336300000000001</v>
      </c>
      <c r="J380" s="177">
        <v>16.086600000000001</v>
      </c>
      <c r="K380" s="177">
        <v>3.4089</v>
      </c>
      <c r="L380" s="177">
        <v>20.697199999999999</v>
      </c>
      <c r="M380" s="177">
        <v>15.495799999999999</v>
      </c>
      <c r="N380" s="177"/>
      <c r="O380" s="177"/>
      <c r="P380" s="177"/>
      <c r="Q380" s="177">
        <v>14.2684</v>
      </c>
      <c r="R380" s="177"/>
      <c r="S380" s="118"/>
    </row>
    <row r="381" spans="1:19" x14ac:dyDescent="0.3">
      <c r="A381" s="173" t="s">
        <v>728</v>
      </c>
      <c r="B381" s="173" t="s">
        <v>731</v>
      </c>
      <c r="C381" s="173">
        <v>133307</v>
      </c>
      <c r="D381" s="176">
        <v>44118</v>
      </c>
      <c r="E381" s="177">
        <v>21.828600000000002</v>
      </c>
      <c r="F381" s="177">
        <v>10.035500000000001</v>
      </c>
      <c r="G381" s="177">
        <v>26.414400000000001</v>
      </c>
      <c r="H381" s="177">
        <v>55.1845</v>
      </c>
      <c r="I381" s="177">
        <v>31.244499999999999</v>
      </c>
      <c r="J381" s="177">
        <v>18.491800000000001</v>
      </c>
      <c r="K381" s="177">
        <v>3.9001999999999999</v>
      </c>
      <c r="L381" s="177">
        <v>14.1897</v>
      </c>
      <c r="M381" s="177">
        <v>13.6867</v>
      </c>
      <c r="N381" s="177">
        <v>10.6182</v>
      </c>
      <c r="O381" s="177">
        <v>8.4329999999999998</v>
      </c>
      <c r="P381" s="177">
        <v>8.59</v>
      </c>
      <c r="Q381" s="177">
        <v>8.7464999999999993</v>
      </c>
      <c r="R381" s="177">
        <v>13.135400000000001</v>
      </c>
      <c r="S381" s="118" t="s">
        <v>1885</v>
      </c>
    </row>
    <row r="382" spans="1:19" x14ac:dyDescent="0.3">
      <c r="A382" s="173" t="s">
        <v>728</v>
      </c>
      <c r="B382" s="173" t="s">
        <v>732</v>
      </c>
      <c r="C382" s="173">
        <v>139496</v>
      </c>
      <c r="D382" s="176">
        <v>44118</v>
      </c>
      <c r="E382" s="177">
        <v>22.1585</v>
      </c>
      <c r="F382" s="177">
        <v>10.2156</v>
      </c>
      <c r="G382" s="177">
        <v>26.4511</v>
      </c>
      <c r="H382" s="177">
        <v>55.075200000000002</v>
      </c>
      <c r="I382" s="177">
        <v>30.701499999999999</v>
      </c>
      <c r="J382" s="177">
        <v>18.325500000000002</v>
      </c>
      <c r="K382" s="177">
        <v>3.9036</v>
      </c>
      <c r="L382" s="177">
        <v>14.168900000000001</v>
      </c>
      <c r="M382" s="177">
        <v>13.720800000000001</v>
      </c>
      <c r="N382" s="177">
        <v>10.6808</v>
      </c>
      <c r="O382" s="177">
        <v>8.7344000000000008</v>
      </c>
      <c r="P382" s="177"/>
      <c r="Q382" s="177">
        <v>8.8614999999999995</v>
      </c>
      <c r="R382" s="177">
        <v>13.505599999999999</v>
      </c>
      <c r="S382" s="118" t="s">
        <v>1885</v>
      </c>
    </row>
    <row r="383" spans="1:19" x14ac:dyDescent="0.3">
      <c r="A383" s="173" t="s">
        <v>728</v>
      </c>
      <c r="B383" s="173" t="s">
        <v>733</v>
      </c>
      <c r="C383" s="173">
        <v>139430</v>
      </c>
      <c r="D383" s="176">
        <v>44118</v>
      </c>
      <c r="E383" s="177">
        <v>200.8425</v>
      </c>
      <c r="F383" s="177">
        <v>6.0346000000000002</v>
      </c>
      <c r="G383" s="177">
        <v>28.182700000000001</v>
      </c>
      <c r="H383" s="177">
        <v>49.875799999999998</v>
      </c>
      <c r="I383" s="177">
        <v>27.621099999999998</v>
      </c>
      <c r="J383" s="177">
        <v>17.656700000000001</v>
      </c>
      <c r="K383" s="177">
        <v>1.9844999999999999</v>
      </c>
      <c r="L383" s="177">
        <v>10.052</v>
      </c>
      <c r="M383" s="177">
        <v>10.717700000000001</v>
      </c>
      <c r="N383" s="177">
        <v>8.2998999999999992</v>
      </c>
      <c r="O383" s="177">
        <v>6.8085000000000004</v>
      </c>
      <c r="P383" s="177"/>
      <c r="Q383" s="177">
        <v>7.6881000000000004</v>
      </c>
      <c r="R383" s="177">
        <v>11.601900000000001</v>
      </c>
      <c r="S383" s="118" t="s">
        <v>1886</v>
      </c>
    </row>
    <row r="384" spans="1:19" x14ac:dyDescent="0.3">
      <c r="A384" s="178" t="s">
        <v>27</v>
      </c>
      <c r="B384" s="173"/>
      <c r="C384" s="173"/>
      <c r="D384" s="173"/>
      <c r="E384" s="173"/>
      <c r="F384" s="179">
        <v>20.660359999999997</v>
      </c>
      <c r="G384" s="179">
        <v>26.306959999999997</v>
      </c>
      <c r="H384" s="179">
        <v>56.176499999999997</v>
      </c>
      <c r="I384" s="179">
        <v>32.957759999999993</v>
      </c>
      <c r="J384" s="179">
        <v>17.717780000000001</v>
      </c>
      <c r="K384" s="179">
        <v>4.0040399999999998</v>
      </c>
      <c r="L384" s="179">
        <v>14.96762</v>
      </c>
      <c r="M384" s="179">
        <v>13.269380000000002</v>
      </c>
      <c r="N384" s="179">
        <v>9.8663000000000007</v>
      </c>
      <c r="O384" s="179">
        <v>7.9919666666666673</v>
      </c>
      <c r="P384" s="179">
        <v>8.59</v>
      </c>
      <c r="Q384" s="179">
        <v>10.3338</v>
      </c>
      <c r="R384" s="179">
        <v>12.747633333333333</v>
      </c>
      <c r="S384" s="118"/>
    </row>
    <row r="385" spans="1:19" x14ac:dyDescent="0.3">
      <c r="A385" s="178" t="s">
        <v>409</v>
      </c>
      <c r="B385" s="173"/>
      <c r="C385" s="173"/>
      <c r="D385" s="173"/>
      <c r="E385" s="173"/>
      <c r="F385" s="179">
        <v>10.2156</v>
      </c>
      <c r="G385" s="179">
        <v>26.4511</v>
      </c>
      <c r="H385" s="179">
        <v>55.075200000000002</v>
      </c>
      <c r="I385" s="179">
        <v>30.701499999999999</v>
      </c>
      <c r="J385" s="179">
        <v>18.028300000000002</v>
      </c>
      <c r="K385" s="179">
        <v>3.9001999999999999</v>
      </c>
      <c r="L385" s="179">
        <v>14.1897</v>
      </c>
      <c r="M385" s="179">
        <v>13.6867</v>
      </c>
      <c r="N385" s="179">
        <v>10.6182</v>
      </c>
      <c r="O385" s="179">
        <v>8.4329999999999998</v>
      </c>
      <c r="P385" s="179">
        <v>8.59</v>
      </c>
      <c r="Q385" s="179">
        <v>8.8614999999999995</v>
      </c>
      <c r="R385" s="179">
        <v>13.135400000000001</v>
      </c>
      <c r="S385" s="118"/>
    </row>
    <row r="386" spans="1:19" x14ac:dyDescent="0.3">
      <c r="A386" s="167"/>
      <c r="B386" s="167"/>
      <c r="C386" s="167"/>
      <c r="D386" s="169"/>
      <c r="E386" s="170"/>
      <c r="F386" s="170"/>
      <c r="G386" s="170"/>
      <c r="H386" s="170"/>
      <c r="I386" s="170"/>
      <c r="J386" s="170"/>
      <c r="K386" s="170"/>
      <c r="L386" s="170"/>
      <c r="M386" s="170"/>
      <c r="N386" s="170"/>
      <c r="O386" s="170"/>
      <c r="P386" s="170"/>
      <c r="Q386" s="170"/>
      <c r="R386" s="170"/>
      <c r="S386" s="118"/>
    </row>
    <row r="387" spans="1:19" x14ac:dyDescent="0.3">
      <c r="A387" s="175" t="s">
        <v>734</v>
      </c>
      <c r="B387" s="175"/>
      <c r="C387" s="175"/>
      <c r="D387" s="175"/>
      <c r="E387" s="175"/>
      <c r="F387" s="175"/>
      <c r="G387" s="175"/>
      <c r="H387" s="175"/>
      <c r="I387" s="175"/>
      <c r="J387" s="175"/>
      <c r="K387" s="175"/>
      <c r="L387" s="175"/>
      <c r="M387" s="175"/>
      <c r="N387" s="175"/>
      <c r="O387" s="175"/>
      <c r="P387" s="175"/>
      <c r="Q387" s="175"/>
      <c r="R387" s="175"/>
      <c r="S387" s="120"/>
    </row>
    <row r="388" spans="1:19" x14ac:dyDescent="0.3">
      <c r="A388" s="173" t="s">
        <v>735</v>
      </c>
      <c r="B388" s="173" t="s">
        <v>736</v>
      </c>
      <c r="C388" s="173">
        <v>131896</v>
      </c>
      <c r="D388" s="176">
        <v>44118</v>
      </c>
      <c r="E388" s="177">
        <v>28.5017</v>
      </c>
      <c r="F388" s="177">
        <v>30.889199999999999</v>
      </c>
      <c r="G388" s="177">
        <v>17.1236</v>
      </c>
      <c r="H388" s="177">
        <v>29.714200000000002</v>
      </c>
      <c r="I388" s="177">
        <v>22.530799999999999</v>
      </c>
      <c r="J388" s="177">
        <v>13.5532</v>
      </c>
      <c r="K388" s="177">
        <v>6.2882999999999996</v>
      </c>
      <c r="L388" s="177">
        <v>12.743</v>
      </c>
      <c r="M388" s="177">
        <v>9.6461000000000006</v>
      </c>
      <c r="N388" s="177">
        <v>9.3120999999999992</v>
      </c>
      <c r="O388" s="177">
        <v>7.0469999999999997</v>
      </c>
      <c r="P388" s="177">
        <v>7.5644999999999998</v>
      </c>
      <c r="Q388" s="177">
        <v>7.8818999999999999</v>
      </c>
      <c r="R388" s="177">
        <v>9.2510999999999992</v>
      </c>
      <c r="S388" s="118" t="s">
        <v>1874</v>
      </c>
    </row>
    <row r="389" spans="1:19" x14ac:dyDescent="0.3">
      <c r="A389" s="173" t="s">
        <v>735</v>
      </c>
      <c r="B389" s="173" t="s">
        <v>737</v>
      </c>
      <c r="C389" s="173">
        <v>131898</v>
      </c>
      <c r="D389" s="176">
        <v>44118</v>
      </c>
      <c r="E389" s="177">
        <v>29.588100000000001</v>
      </c>
      <c r="F389" s="177">
        <v>31.360499999999998</v>
      </c>
      <c r="G389" s="177">
        <v>17.584099999999999</v>
      </c>
      <c r="H389" s="177">
        <v>30.203399999999998</v>
      </c>
      <c r="I389" s="177">
        <v>23.023199999999999</v>
      </c>
      <c r="J389" s="177">
        <v>14.042400000000001</v>
      </c>
      <c r="K389" s="177">
        <v>6.8292999999999999</v>
      </c>
      <c r="L389" s="177">
        <v>13.347899999999999</v>
      </c>
      <c r="M389" s="177">
        <v>10.2646</v>
      </c>
      <c r="N389" s="177">
        <v>9.9603000000000002</v>
      </c>
      <c r="O389" s="177">
        <v>7.6285999999999996</v>
      </c>
      <c r="P389" s="177">
        <v>8.1309000000000005</v>
      </c>
      <c r="Q389" s="177">
        <v>8.3786000000000005</v>
      </c>
      <c r="R389" s="177">
        <v>9.8675999999999995</v>
      </c>
      <c r="S389" s="118" t="s">
        <v>1874</v>
      </c>
    </row>
    <row r="390" spans="1:19" x14ac:dyDescent="0.3">
      <c r="A390" s="173" t="s">
        <v>735</v>
      </c>
      <c r="B390" s="173" t="s">
        <v>738</v>
      </c>
      <c r="C390" s="173">
        <v>131864</v>
      </c>
      <c r="D390" s="176">
        <v>44118</v>
      </c>
      <c r="E390" s="177">
        <v>32.574599999999997</v>
      </c>
      <c r="F390" s="177">
        <v>13.5631</v>
      </c>
      <c r="G390" s="177">
        <v>11.896699999999999</v>
      </c>
      <c r="H390" s="177">
        <v>49.397599999999997</v>
      </c>
      <c r="I390" s="177">
        <v>52.849400000000003</v>
      </c>
      <c r="J390" s="177">
        <v>19.737200000000001</v>
      </c>
      <c r="K390" s="177">
        <v>32.856699999999996</v>
      </c>
      <c r="L390" s="177">
        <v>38.9465</v>
      </c>
      <c r="M390" s="177">
        <v>9.2875999999999994</v>
      </c>
      <c r="N390" s="177">
        <v>13.976100000000001</v>
      </c>
      <c r="O390" s="177">
        <v>5.5442999999999998</v>
      </c>
      <c r="P390" s="177">
        <v>8.7727000000000004</v>
      </c>
      <c r="Q390" s="177">
        <v>8.6913999999999998</v>
      </c>
      <c r="R390" s="177">
        <v>9.5443999999999996</v>
      </c>
      <c r="S390" s="118"/>
    </row>
    <row r="391" spans="1:19" x14ac:dyDescent="0.3">
      <c r="A391" s="173" t="s">
        <v>735</v>
      </c>
      <c r="B391" s="173" t="s">
        <v>739</v>
      </c>
      <c r="C391" s="173">
        <v>131865</v>
      </c>
      <c r="D391" s="176">
        <v>44118</v>
      </c>
      <c r="E391" s="177">
        <v>16.444299999999998</v>
      </c>
      <c r="F391" s="177">
        <v>14.2111</v>
      </c>
      <c r="G391" s="177">
        <v>12.540100000000001</v>
      </c>
      <c r="H391" s="177">
        <v>50.0364</v>
      </c>
      <c r="I391" s="177">
        <v>53.506500000000003</v>
      </c>
      <c r="J391" s="177">
        <v>20.394100000000002</v>
      </c>
      <c r="K391" s="177">
        <v>33.286900000000003</v>
      </c>
      <c r="L391" s="177">
        <v>38.939399999999999</v>
      </c>
      <c r="M391" s="177">
        <v>9.5143000000000004</v>
      </c>
      <c r="N391" s="177">
        <v>14.3431</v>
      </c>
      <c r="O391" s="177">
        <v>5.8830999999999998</v>
      </c>
      <c r="P391" s="177">
        <v>8.9943000000000008</v>
      </c>
      <c r="Q391" s="177">
        <v>8.7556999999999992</v>
      </c>
      <c r="R391" s="177">
        <v>10.0589</v>
      </c>
      <c r="S391" s="118"/>
    </row>
    <row r="392" spans="1:19" x14ac:dyDescent="0.3">
      <c r="A392" s="173" t="s">
        <v>735</v>
      </c>
      <c r="B392" s="173" t="s">
        <v>740</v>
      </c>
      <c r="C392" s="173">
        <v>132178</v>
      </c>
      <c r="D392" s="176">
        <v>44118</v>
      </c>
      <c r="E392" s="177">
        <v>20.3597</v>
      </c>
      <c r="F392" s="177">
        <v>48.289000000000001</v>
      </c>
      <c r="G392" s="177">
        <v>13.0387</v>
      </c>
      <c r="H392" s="177">
        <v>40.9116</v>
      </c>
      <c r="I392" s="177">
        <v>42.001800000000003</v>
      </c>
      <c r="J392" s="177">
        <v>13.858700000000001</v>
      </c>
      <c r="K392" s="177">
        <v>16.216200000000001</v>
      </c>
      <c r="L392" s="177">
        <v>24.322600000000001</v>
      </c>
      <c r="M392" s="177">
        <v>7.9196999999999997</v>
      </c>
      <c r="N392" s="177">
        <v>10.449</v>
      </c>
      <c r="O392" s="177">
        <v>5.6311999999999998</v>
      </c>
      <c r="P392" s="177">
        <v>6.8875000000000002</v>
      </c>
      <c r="Q392" s="177">
        <v>7.8213999999999997</v>
      </c>
      <c r="R392" s="177">
        <v>7.9565999999999999</v>
      </c>
      <c r="S392" s="118" t="s">
        <v>1881</v>
      </c>
    </row>
    <row r="393" spans="1:19" x14ac:dyDescent="0.3">
      <c r="A393" s="173" t="s">
        <v>735</v>
      </c>
      <c r="B393" s="173" t="s">
        <v>741</v>
      </c>
      <c r="C393" s="173">
        <v>132183</v>
      </c>
      <c r="D393" s="176">
        <v>44118</v>
      </c>
      <c r="E393" s="177">
        <v>21.181999999999999</v>
      </c>
      <c r="F393" s="177">
        <v>48.657899999999998</v>
      </c>
      <c r="G393" s="177">
        <v>13.5</v>
      </c>
      <c r="H393" s="177">
        <v>41.361400000000003</v>
      </c>
      <c r="I393" s="177">
        <v>42.467300000000002</v>
      </c>
      <c r="J393" s="177">
        <v>14.3195</v>
      </c>
      <c r="K393" s="177">
        <v>16.671500000000002</v>
      </c>
      <c r="L393" s="177">
        <v>24.7422</v>
      </c>
      <c r="M393" s="177">
        <v>8.4039000000000001</v>
      </c>
      <c r="N393" s="177">
        <v>10.960599999999999</v>
      </c>
      <c r="O393" s="177">
        <v>6.1657999999999999</v>
      </c>
      <c r="P393" s="177">
        <v>7.4412000000000003</v>
      </c>
      <c r="Q393" s="177">
        <v>7.9551999999999996</v>
      </c>
      <c r="R393" s="177">
        <v>8.4898000000000007</v>
      </c>
      <c r="S393" s="118" t="s">
        <v>1881</v>
      </c>
    </row>
    <row r="394" spans="1:19" x14ac:dyDescent="0.3">
      <c r="A394" s="173" t="s">
        <v>735</v>
      </c>
      <c r="B394" s="173" t="s">
        <v>742</v>
      </c>
      <c r="C394" s="173">
        <v>132174</v>
      </c>
      <c r="D394" s="176">
        <v>44118</v>
      </c>
      <c r="E394" s="177">
        <v>22.0684</v>
      </c>
      <c r="F394" s="177">
        <v>73.417299999999997</v>
      </c>
      <c r="G394" s="177">
        <v>12.0938</v>
      </c>
      <c r="H394" s="177">
        <v>48.0488</v>
      </c>
      <c r="I394" s="177">
        <v>58.968000000000004</v>
      </c>
      <c r="J394" s="177">
        <v>17.720099999999999</v>
      </c>
      <c r="K394" s="177">
        <v>23.252500000000001</v>
      </c>
      <c r="L394" s="177">
        <v>32.295400000000001</v>
      </c>
      <c r="M394" s="177">
        <v>6.2664999999999997</v>
      </c>
      <c r="N394" s="177">
        <v>10.915100000000001</v>
      </c>
      <c r="O394" s="177">
        <v>5.1208999999999998</v>
      </c>
      <c r="P394" s="177">
        <v>7.4423000000000004</v>
      </c>
      <c r="Q394" s="177">
        <v>8.7456999999999994</v>
      </c>
      <c r="R394" s="177">
        <v>8.2463999999999995</v>
      </c>
      <c r="S394" s="118"/>
    </row>
    <row r="395" spans="1:19" x14ac:dyDescent="0.3">
      <c r="A395" s="173" t="s">
        <v>735</v>
      </c>
      <c r="B395" s="173" t="s">
        <v>743</v>
      </c>
      <c r="C395" s="173">
        <v>132185</v>
      </c>
      <c r="D395" s="176">
        <v>44118</v>
      </c>
      <c r="E395" s="177">
        <v>22.939</v>
      </c>
      <c r="F395" s="177">
        <v>74.14</v>
      </c>
      <c r="G395" s="177">
        <v>12.655799999999999</v>
      </c>
      <c r="H395" s="177">
        <v>48.5931</v>
      </c>
      <c r="I395" s="177">
        <v>59.520099999999999</v>
      </c>
      <c r="J395" s="177">
        <v>18.260899999999999</v>
      </c>
      <c r="K395" s="177">
        <v>23.759</v>
      </c>
      <c r="L395" s="177">
        <v>32.761800000000001</v>
      </c>
      <c r="M395" s="177">
        <v>6.7834000000000003</v>
      </c>
      <c r="N395" s="177">
        <v>11.481</v>
      </c>
      <c r="O395" s="177">
        <v>5.6727999999999996</v>
      </c>
      <c r="P395" s="177">
        <v>8.0096000000000007</v>
      </c>
      <c r="Q395" s="177">
        <v>9.0739000000000001</v>
      </c>
      <c r="R395" s="177">
        <v>8.8097999999999992</v>
      </c>
      <c r="S395" s="118"/>
    </row>
    <row r="396" spans="1:19" x14ac:dyDescent="0.3">
      <c r="A396" s="173" t="s">
        <v>735</v>
      </c>
      <c r="B396" s="173" t="s">
        <v>744</v>
      </c>
      <c r="C396" s="173">
        <v>147889</v>
      </c>
      <c r="D396" s="176">
        <v>44118</v>
      </c>
      <c r="E396" s="177">
        <v>10.749000000000001</v>
      </c>
      <c r="F396" s="177">
        <v>24.465199999999999</v>
      </c>
      <c r="G396" s="177">
        <v>17.563800000000001</v>
      </c>
      <c r="H396" s="177">
        <v>42.596899999999998</v>
      </c>
      <c r="I396" s="177">
        <v>26.956099999999999</v>
      </c>
      <c r="J396" s="177">
        <v>13.5161</v>
      </c>
      <c r="K396" s="177">
        <v>5.2545000000000002</v>
      </c>
      <c r="L396" s="177">
        <v>13.129899999999999</v>
      </c>
      <c r="M396" s="177"/>
      <c r="N396" s="177"/>
      <c r="O396" s="177"/>
      <c r="P396" s="177"/>
      <c r="Q396" s="177">
        <v>10.514799999999999</v>
      </c>
      <c r="R396" s="177"/>
      <c r="S396" s="118"/>
    </row>
    <row r="397" spans="1:19" x14ac:dyDescent="0.3">
      <c r="A397" s="173" t="s">
        <v>735</v>
      </c>
      <c r="B397" s="173" t="s">
        <v>745</v>
      </c>
      <c r="C397" s="173">
        <v>147890</v>
      </c>
      <c r="D397" s="176">
        <v>44118</v>
      </c>
      <c r="E397" s="177">
        <v>10.729100000000001</v>
      </c>
      <c r="F397" s="177">
        <v>24.5106</v>
      </c>
      <c r="G397" s="177">
        <v>17.323</v>
      </c>
      <c r="H397" s="177">
        <v>42.330800000000004</v>
      </c>
      <c r="I397" s="177">
        <v>26.684200000000001</v>
      </c>
      <c r="J397" s="177">
        <v>13.216900000000001</v>
      </c>
      <c r="K397" s="177">
        <v>4.9531999999999998</v>
      </c>
      <c r="L397" s="177">
        <v>12.8704</v>
      </c>
      <c r="M397" s="177"/>
      <c r="N397" s="177"/>
      <c r="O397" s="177"/>
      <c r="P397" s="177"/>
      <c r="Q397" s="177">
        <v>10.2354</v>
      </c>
      <c r="R397" s="177"/>
      <c r="S397" s="118"/>
    </row>
    <row r="398" spans="1:19" x14ac:dyDescent="0.3">
      <c r="A398" s="173" t="s">
        <v>735</v>
      </c>
      <c r="B398" s="173" t="s">
        <v>746</v>
      </c>
      <c r="C398" s="173">
        <v>147851</v>
      </c>
      <c r="D398" s="176">
        <v>44118</v>
      </c>
      <c r="E398" s="177">
        <v>10.9491</v>
      </c>
      <c r="F398" s="177">
        <v>29.359300000000001</v>
      </c>
      <c r="G398" s="177">
        <v>18.984100000000002</v>
      </c>
      <c r="H398" s="177">
        <v>37.654000000000003</v>
      </c>
      <c r="I398" s="177">
        <v>29.8645</v>
      </c>
      <c r="J398" s="177">
        <v>17.962800000000001</v>
      </c>
      <c r="K398" s="177">
        <v>6.7624000000000004</v>
      </c>
      <c r="L398" s="177">
        <v>15.43</v>
      </c>
      <c r="M398" s="177">
        <v>12.513400000000001</v>
      </c>
      <c r="N398" s="177"/>
      <c r="O398" s="177"/>
      <c r="P398" s="177"/>
      <c r="Q398" s="177">
        <v>11.9869</v>
      </c>
      <c r="R398" s="177"/>
      <c r="S398" s="118"/>
    </row>
    <row r="399" spans="1:19" x14ac:dyDescent="0.3">
      <c r="A399" s="173" t="s">
        <v>735</v>
      </c>
      <c r="B399" s="173" t="s">
        <v>747</v>
      </c>
      <c r="C399" s="173">
        <v>147850</v>
      </c>
      <c r="D399" s="176">
        <v>44118</v>
      </c>
      <c r="E399" s="177">
        <v>10.9491</v>
      </c>
      <c r="F399" s="177">
        <v>29.359300000000001</v>
      </c>
      <c r="G399" s="177">
        <v>18.984100000000002</v>
      </c>
      <c r="H399" s="177">
        <v>37.654000000000003</v>
      </c>
      <c r="I399" s="177">
        <v>29.8645</v>
      </c>
      <c r="J399" s="177">
        <v>17.962800000000001</v>
      </c>
      <c r="K399" s="177">
        <v>6.7624000000000004</v>
      </c>
      <c r="L399" s="177">
        <v>15.43</v>
      </c>
      <c r="M399" s="177">
        <v>12.513400000000001</v>
      </c>
      <c r="N399" s="177"/>
      <c r="O399" s="177"/>
      <c r="P399" s="177"/>
      <c r="Q399" s="177">
        <v>11.9869</v>
      </c>
      <c r="R399" s="177"/>
      <c r="S399" s="118"/>
    </row>
    <row r="400" spans="1:19" x14ac:dyDescent="0.3">
      <c r="A400" s="173" t="s">
        <v>735</v>
      </c>
      <c r="B400" s="173" t="s">
        <v>748</v>
      </c>
      <c r="C400" s="173">
        <v>147857</v>
      </c>
      <c r="D400" s="176">
        <v>44118</v>
      </c>
      <c r="E400" s="177">
        <v>11.1251</v>
      </c>
      <c r="F400" s="177">
        <v>46.976799999999997</v>
      </c>
      <c r="G400" s="177">
        <v>30.971</v>
      </c>
      <c r="H400" s="177">
        <v>82.2684</v>
      </c>
      <c r="I400" s="177">
        <v>44.790500000000002</v>
      </c>
      <c r="J400" s="177">
        <v>15.8537</v>
      </c>
      <c r="K400" s="177">
        <v>3.3771</v>
      </c>
      <c r="L400" s="177">
        <v>20.391300000000001</v>
      </c>
      <c r="M400" s="177">
        <v>15.3263</v>
      </c>
      <c r="N400" s="177"/>
      <c r="O400" s="177"/>
      <c r="P400" s="177"/>
      <c r="Q400" s="177">
        <v>14.2097</v>
      </c>
      <c r="R400" s="177"/>
      <c r="S400" s="118"/>
    </row>
    <row r="401" spans="1:19" x14ac:dyDescent="0.3">
      <c r="A401" s="173" t="s">
        <v>735</v>
      </c>
      <c r="B401" s="173" t="s">
        <v>749</v>
      </c>
      <c r="C401" s="173">
        <v>147854</v>
      </c>
      <c r="D401" s="176">
        <v>44118</v>
      </c>
      <c r="E401" s="177">
        <v>11.1251</v>
      </c>
      <c r="F401" s="177">
        <v>46.976799999999997</v>
      </c>
      <c r="G401" s="177">
        <v>30.971</v>
      </c>
      <c r="H401" s="177">
        <v>82.2684</v>
      </c>
      <c r="I401" s="177">
        <v>44.790500000000002</v>
      </c>
      <c r="J401" s="177">
        <v>15.8537</v>
      </c>
      <c r="K401" s="177">
        <v>3.3771</v>
      </c>
      <c r="L401" s="177">
        <v>20.391300000000001</v>
      </c>
      <c r="M401" s="177">
        <v>15.3263</v>
      </c>
      <c r="N401" s="177"/>
      <c r="O401" s="177"/>
      <c r="P401" s="177"/>
      <c r="Q401" s="177">
        <v>14.2097</v>
      </c>
      <c r="R401" s="177"/>
      <c r="S401" s="118"/>
    </row>
    <row r="402" spans="1:19" x14ac:dyDescent="0.3">
      <c r="A402" s="173" t="s">
        <v>735</v>
      </c>
      <c r="B402" s="173" t="s">
        <v>750</v>
      </c>
      <c r="C402" s="173">
        <v>101656</v>
      </c>
      <c r="D402" s="176">
        <v>44118</v>
      </c>
      <c r="E402" s="177">
        <v>71.384100000000004</v>
      </c>
      <c r="F402" s="177">
        <v>40.797600000000003</v>
      </c>
      <c r="G402" s="177">
        <v>-13.3414</v>
      </c>
      <c r="H402" s="177">
        <v>36.232199999999999</v>
      </c>
      <c r="I402" s="177">
        <v>56.588900000000002</v>
      </c>
      <c r="J402" s="177">
        <v>13.348800000000001</v>
      </c>
      <c r="K402" s="177">
        <v>18.3628</v>
      </c>
      <c r="L402" s="177">
        <v>-4.4561000000000002</v>
      </c>
      <c r="M402" s="177">
        <v>-24.409700000000001</v>
      </c>
      <c r="N402" s="177">
        <v>-15.2331</v>
      </c>
      <c r="O402" s="177">
        <v>-2.1286999999999998</v>
      </c>
      <c r="P402" s="177">
        <v>2.6198000000000001</v>
      </c>
      <c r="Q402" s="177">
        <v>12.281700000000001</v>
      </c>
      <c r="R402" s="177">
        <v>-4.8407999999999998</v>
      </c>
      <c r="S402" s="118" t="s">
        <v>1872</v>
      </c>
    </row>
    <row r="403" spans="1:19" x14ac:dyDescent="0.3">
      <c r="A403" s="173" t="s">
        <v>735</v>
      </c>
      <c r="B403" s="173" t="s">
        <v>751</v>
      </c>
      <c r="C403" s="173">
        <v>118543</v>
      </c>
      <c r="D403" s="176">
        <v>44118</v>
      </c>
      <c r="E403" s="177">
        <v>77.106200000000001</v>
      </c>
      <c r="F403" s="177">
        <v>41.799300000000002</v>
      </c>
      <c r="G403" s="177">
        <v>-12.315300000000001</v>
      </c>
      <c r="H403" s="177">
        <v>37.268700000000003</v>
      </c>
      <c r="I403" s="177">
        <v>57.631900000000002</v>
      </c>
      <c r="J403" s="177">
        <v>14.3721</v>
      </c>
      <c r="K403" s="177">
        <v>19.418600000000001</v>
      </c>
      <c r="L403" s="177">
        <v>-3.5200999999999998</v>
      </c>
      <c r="M403" s="177">
        <v>-23.6191</v>
      </c>
      <c r="N403" s="177">
        <v>-14.366099999999999</v>
      </c>
      <c r="O403" s="177">
        <v>-1.0879000000000001</v>
      </c>
      <c r="P403" s="177">
        <v>3.7178</v>
      </c>
      <c r="Q403" s="177">
        <v>6.8455000000000004</v>
      </c>
      <c r="R403" s="177">
        <v>-3.8555000000000001</v>
      </c>
      <c r="S403" s="118" t="s">
        <v>1872</v>
      </c>
    </row>
    <row r="404" spans="1:19" x14ac:dyDescent="0.3">
      <c r="A404" s="173" t="s">
        <v>735</v>
      </c>
      <c r="B404" s="173" t="s">
        <v>752</v>
      </c>
      <c r="C404" s="173">
        <v>102112</v>
      </c>
      <c r="D404" s="176">
        <v>44118</v>
      </c>
      <c r="E404" s="177">
        <v>41.471600000000002</v>
      </c>
      <c r="F404" s="177">
        <v>31.1829</v>
      </c>
      <c r="G404" s="177">
        <v>-4.4330999999999996</v>
      </c>
      <c r="H404" s="177">
        <v>33.214799999999997</v>
      </c>
      <c r="I404" s="177">
        <v>44.221800000000002</v>
      </c>
      <c r="J404" s="177">
        <v>13.676500000000001</v>
      </c>
      <c r="K404" s="177">
        <v>14.750299999999999</v>
      </c>
      <c r="L404" s="177">
        <v>-14.4002</v>
      </c>
      <c r="M404" s="177">
        <v>-22.900600000000001</v>
      </c>
      <c r="N404" s="177">
        <v>-13.5441</v>
      </c>
      <c r="O404" s="177">
        <v>-2.6677</v>
      </c>
      <c r="P404" s="177">
        <v>2.3917999999999999</v>
      </c>
      <c r="Q404" s="177">
        <v>8.7906999999999993</v>
      </c>
      <c r="R404" s="177">
        <v>-4.2465000000000002</v>
      </c>
      <c r="S404" s="118" t="s">
        <v>1887</v>
      </c>
    </row>
    <row r="405" spans="1:19" x14ac:dyDescent="0.3">
      <c r="A405" s="173" t="s">
        <v>735</v>
      </c>
      <c r="B405" s="173" t="s">
        <v>753</v>
      </c>
      <c r="C405" s="173">
        <v>118516</v>
      </c>
      <c r="D405" s="176">
        <v>44118</v>
      </c>
      <c r="E405" s="177">
        <v>43.659100000000002</v>
      </c>
      <c r="F405" s="177">
        <v>31.796500000000002</v>
      </c>
      <c r="G405" s="177">
        <v>-3.8437000000000001</v>
      </c>
      <c r="H405" s="177">
        <v>33.7898</v>
      </c>
      <c r="I405" s="177">
        <v>44.803400000000003</v>
      </c>
      <c r="J405" s="177">
        <v>14.2606</v>
      </c>
      <c r="K405" s="177">
        <v>15.3513</v>
      </c>
      <c r="L405" s="177">
        <v>-13.858499999999999</v>
      </c>
      <c r="M405" s="177">
        <v>-22.402999999999999</v>
      </c>
      <c r="N405" s="177">
        <v>-13.0146</v>
      </c>
      <c r="O405" s="177">
        <v>-2.0268999999999999</v>
      </c>
      <c r="P405" s="177">
        <v>3.1537000000000002</v>
      </c>
      <c r="Q405" s="177">
        <v>6.4119999999999999</v>
      </c>
      <c r="R405" s="177">
        <v>-3.6541000000000001</v>
      </c>
      <c r="S405" s="118" t="s">
        <v>1887</v>
      </c>
    </row>
    <row r="406" spans="1:19" x14ac:dyDescent="0.3">
      <c r="A406" s="173" t="s">
        <v>735</v>
      </c>
      <c r="B406" s="173" t="s">
        <v>754</v>
      </c>
      <c r="C406" s="173">
        <v>102114</v>
      </c>
      <c r="D406" s="176">
        <v>44118</v>
      </c>
      <c r="E406" s="177">
        <v>28.197399999999998</v>
      </c>
      <c r="F406" s="177">
        <v>22.407699999999998</v>
      </c>
      <c r="G406" s="177">
        <v>3.7816999999999998</v>
      </c>
      <c r="H406" s="177">
        <v>33.3123</v>
      </c>
      <c r="I406" s="177">
        <v>38.058799999999998</v>
      </c>
      <c r="J406" s="177">
        <v>15.313800000000001</v>
      </c>
      <c r="K406" s="177">
        <v>10.286300000000001</v>
      </c>
      <c r="L406" s="177">
        <v>-36.108699999999999</v>
      </c>
      <c r="M406" s="177">
        <v>-32.7333</v>
      </c>
      <c r="N406" s="177">
        <v>-21.936599999999999</v>
      </c>
      <c r="O406" s="177">
        <v>-5.4653</v>
      </c>
      <c r="P406" s="177">
        <v>0.32500000000000001</v>
      </c>
      <c r="Q406" s="177">
        <v>6.3329000000000004</v>
      </c>
      <c r="R406" s="177">
        <v>-8.7988999999999997</v>
      </c>
      <c r="S406" s="118" t="s">
        <v>1874</v>
      </c>
    </row>
    <row r="407" spans="1:19" x14ac:dyDescent="0.3">
      <c r="A407" s="173" t="s">
        <v>735</v>
      </c>
      <c r="B407" s="173" t="s">
        <v>755</v>
      </c>
      <c r="C407" s="173">
        <v>118518</v>
      </c>
      <c r="D407" s="176">
        <v>44118</v>
      </c>
      <c r="E407" s="177">
        <v>29.705200000000001</v>
      </c>
      <c r="F407" s="177">
        <v>23.114999999999998</v>
      </c>
      <c r="G407" s="177">
        <v>4.3769</v>
      </c>
      <c r="H407" s="177">
        <v>33.921900000000001</v>
      </c>
      <c r="I407" s="177">
        <v>38.691899999999997</v>
      </c>
      <c r="J407" s="177">
        <v>15.9381</v>
      </c>
      <c r="K407" s="177">
        <v>10.8972</v>
      </c>
      <c r="L407" s="177">
        <v>-35.638399999999997</v>
      </c>
      <c r="M407" s="177">
        <v>-32.299500000000002</v>
      </c>
      <c r="N407" s="177">
        <v>-21.478200000000001</v>
      </c>
      <c r="O407" s="177">
        <v>-4.7949999999999999</v>
      </c>
      <c r="P407" s="177">
        <v>1.0572999999999999</v>
      </c>
      <c r="Q407" s="177">
        <v>4.2534999999999998</v>
      </c>
      <c r="R407" s="177">
        <v>-8.2073999999999998</v>
      </c>
      <c r="S407" s="118" t="s">
        <v>1874</v>
      </c>
    </row>
    <row r="408" spans="1:19" x14ac:dyDescent="0.3">
      <c r="A408" s="173" t="s">
        <v>735</v>
      </c>
      <c r="B408" s="173" t="s">
        <v>756</v>
      </c>
      <c r="C408" s="173">
        <v>102547</v>
      </c>
      <c r="D408" s="176">
        <v>44118</v>
      </c>
      <c r="E408" s="177">
        <v>40.540599999999998</v>
      </c>
      <c r="F408" s="177">
        <v>9.0054999999999996</v>
      </c>
      <c r="G408" s="177">
        <v>-5.0922999999999998</v>
      </c>
      <c r="H408" s="177">
        <v>16.411799999999999</v>
      </c>
      <c r="I408" s="177">
        <v>26.144100000000002</v>
      </c>
      <c r="J408" s="177">
        <v>7.2333999999999996</v>
      </c>
      <c r="K408" s="177">
        <v>9.5168999999999997</v>
      </c>
      <c r="L408" s="177">
        <v>13.736499999999999</v>
      </c>
      <c r="M408" s="177">
        <v>3.2867999999999999</v>
      </c>
      <c r="N408" s="177">
        <v>5.5523999999999996</v>
      </c>
      <c r="O408" s="177">
        <v>5.4589999999999996</v>
      </c>
      <c r="P408" s="177">
        <v>6.7815000000000003</v>
      </c>
      <c r="Q408" s="177">
        <v>8.9801000000000002</v>
      </c>
      <c r="R408" s="177">
        <v>6.2015000000000002</v>
      </c>
      <c r="S408" s="118" t="s">
        <v>1877</v>
      </c>
    </row>
    <row r="409" spans="1:19" x14ac:dyDescent="0.3">
      <c r="A409" s="173" t="s">
        <v>735</v>
      </c>
      <c r="B409" s="173" t="s">
        <v>757</v>
      </c>
      <c r="C409" s="173">
        <v>118519</v>
      </c>
      <c r="D409" s="176">
        <v>44118</v>
      </c>
      <c r="E409" s="177">
        <v>41.920900000000003</v>
      </c>
      <c r="F409" s="177">
        <v>9.5800999999999998</v>
      </c>
      <c r="G409" s="177">
        <v>-4.4378000000000002</v>
      </c>
      <c r="H409" s="177">
        <v>17.071400000000001</v>
      </c>
      <c r="I409" s="177">
        <v>26.810199999999998</v>
      </c>
      <c r="J409" s="177">
        <v>7.9076000000000004</v>
      </c>
      <c r="K409" s="177">
        <v>10.212400000000001</v>
      </c>
      <c r="L409" s="177">
        <v>14.4656</v>
      </c>
      <c r="M409" s="177">
        <v>3.9451000000000001</v>
      </c>
      <c r="N409" s="177">
        <v>6.1931000000000003</v>
      </c>
      <c r="O409" s="177">
        <v>5.9345999999999997</v>
      </c>
      <c r="P409" s="177">
        <v>7.2394999999999996</v>
      </c>
      <c r="Q409" s="177">
        <v>8.4444999999999997</v>
      </c>
      <c r="R409" s="177">
        <v>6.7184999999999997</v>
      </c>
      <c r="S409" s="118" t="s">
        <v>1877</v>
      </c>
    </row>
    <row r="410" spans="1:19" x14ac:dyDescent="0.3">
      <c r="A410" s="173" t="s">
        <v>735</v>
      </c>
      <c r="B410" s="173" t="s">
        <v>758</v>
      </c>
      <c r="C410" s="173">
        <v>132987</v>
      </c>
      <c r="D410" s="176">
        <v>44118</v>
      </c>
      <c r="E410" s="177">
        <v>10.511699999999999</v>
      </c>
      <c r="F410" s="177">
        <v>-52.3568</v>
      </c>
      <c r="G410" s="177">
        <v>-7.3539000000000003</v>
      </c>
      <c r="H410" s="177">
        <v>48.362499999999997</v>
      </c>
      <c r="I410" s="177">
        <v>53.249899999999997</v>
      </c>
      <c r="J410" s="177">
        <v>13.9076</v>
      </c>
      <c r="K410" s="177">
        <v>11.4436</v>
      </c>
      <c r="L410" s="177">
        <v>-32.698599999999999</v>
      </c>
      <c r="M410" s="177">
        <v>-27.760100000000001</v>
      </c>
      <c r="N410" s="177">
        <v>-17.886700000000001</v>
      </c>
      <c r="O410" s="177">
        <v>-4.3666999999999998</v>
      </c>
      <c r="P410" s="177">
        <v>0.43940000000000001</v>
      </c>
      <c r="Q410" s="177">
        <v>0.85199999999999998</v>
      </c>
      <c r="R410" s="177">
        <v>-5.8019999999999996</v>
      </c>
      <c r="S410" s="118" t="s">
        <v>1872</v>
      </c>
    </row>
    <row r="411" spans="1:19" x14ac:dyDescent="0.3">
      <c r="A411" s="173" t="s">
        <v>735</v>
      </c>
      <c r="B411" s="173" t="s">
        <v>759</v>
      </c>
      <c r="C411" s="173">
        <v>132989</v>
      </c>
      <c r="D411" s="176">
        <v>44118</v>
      </c>
      <c r="E411" s="177">
        <v>11.334899999999999</v>
      </c>
      <c r="F411" s="177">
        <v>-51.770800000000001</v>
      </c>
      <c r="G411" s="177">
        <v>-6.6917999999999997</v>
      </c>
      <c r="H411" s="177">
        <v>48.988100000000003</v>
      </c>
      <c r="I411" s="177">
        <v>53.830300000000001</v>
      </c>
      <c r="J411" s="177">
        <v>14.478400000000001</v>
      </c>
      <c r="K411" s="177">
        <v>12.0715</v>
      </c>
      <c r="L411" s="177">
        <v>-32.167400000000001</v>
      </c>
      <c r="M411" s="177">
        <v>-27.271000000000001</v>
      </c>
      <c r="N411" s="177">
        <v>-17.383400000000002</v>
      </c>
      <c r="O411" s="177">
        <v>-3.5568</v>
      </c>
      <c r="P411" s="177">
        <v>1.6566000000000001</v>
      </c>
      <c r="Q411" s="177">
        <v>2.153</v>
      </c>
      <c r="R411" s="177">
        <v>-5.1372999999999998</v>
      </c>
      <c r="S411" s="118" t="s">
        <v>1872</v>
      </c>
    </row>
    <row r="412" spans="1:19" x14ac:dyDescent="0.3">
      <c r="A412" s="173" t="s">
        <v>735</v>
      </c>
      <c r="B412" s="173" t="s">
        <v>760</v>
      </c>
      <c r="C412" s="173">
        <v>130543</v>
      </c>
      <c r="D412" s="176">
        <v>44118</v>
      </c>
      <c r="E412" s="177">
        <v>21.067699999999999</v>
      </c>
      <c r="F412" s="177">
        <v>23.056899999999999</v>
      </c>
      <c r="G412" s="177">
        <v>-6.9926000000000004</v>
      </c>
      <c r="H412" s="177">
        <v>16.735099999999999</v>
      </c>
      <c r="I412" s="177">
        <v>27.007000000000001</v>
      </c>
      <c r="J412" s="177">
        <v>3.2252000000000001</v>
      </c>
      <c r="K412" s="177">
        <v>31.612400000000001</v>
      </c>
      <c r="L412" s="177">
        <v>45.689300000000003</v>
      </c>
      <c r="M412" s="177">
        <v>4.383</v>
      </c>
      <c r="N412" s="177">
        <v>8.8240999999999996</v>
      </c>
      <c r="O412" s="177">
        <v>5.0510999999999999</v>
      </c>
      <c r="P412" s="177">
        <v>8.5885999999999996</v>
      </c>
      <c r="Q412" s="177">
        <v>8.8533000000000008</v>
      </c>
      <c r="R412" s="177">
        <v>7.7009999999999996</v>
      </c>
      <c r="S412" s="118"/>
    </row>
    <row r="413" spans="1:19" x14ac:dyDescent="0.3">
      <c r="A413" s="173" t="s">
        <v>735</v>
      </c>
      <c r="B413" s="173" t="s">
        <v>761</v>
      </c>
      <c r="C413" s="173">
        <v>130533</v>
      </c>
      <c r="D413" s="176">
        <v>44118</v>
      </c>
      <c r="E413" s="177">
        <v>19.779499999999999</v>
      </c>
      <c r="F413" s="177">
        <v>22.527100000000001</v>
      </c>
      <c r="G413" s="177">
        <v>-7.6685999999999996</v>
      </c>
      <c r="H413" s="177">
        <v>16.050999999999998</v>
      </c>
      <c r="I413" s="177">
        <v>26.295100000000001</v>
      </c>
      <c r="J413" s="177">
        <v>2.5209999999999999</v>
      </c>
      <c r="K413" s="177">
        <v>30.825199999999999</v>
      </c>
      <c r="L413" s="177">
        <v>44.754100000000001</v>
      </c>
      <c r="M413" s="177">
        <v>3.5596999999999999</v>
      </c>
      <c r="N413" s="177">
        <v>7.9443000000000001</v>
      </c>
      <c r="O413" s="177">
        <v>4.1772</v>
      </c>
      <c r="P413" s="177">
        <v>7.6375000000000002</v>
      </c>
      <c r="Q413" s="177">
        <v>8.1620000000000008</v>
      </c>
      <c r="R413" s="177">
        <v>6.8552</v>
      </c>
      <c r="S413" s="118"/>
    </row>
    <row r="414" spans="1:19" x14ac:dyDescent="0.3">
      <c r="A414" s="173" t="s">
        <v>735</v>
      </c>
      <c r="B414" s="173" t="s">
        <v>762</v>
      </c>
      <c r="C414" s="173">
        <v>129195</v>
      </c>
      <c r="D414" s="176">
        <v>44118</v>
      </c>
      <c r="E414" s="177">
        <v>16.247599999999998</v>
      </c>
      <c r="F414" s="177">
        <v>23.603400000000001</v>
      </c>
      <c r="G414" s="177">
        <v>16.165500000000002</v>
      </c>
      <c r="H414" s="177">
        <v>39.840200000000003</v>
      </c>
      <c r="I414" s="177">
        <v>38.906700000000001</v>
      </c>
      <c r="J414" s="177">
        <v>20.505800000000001</v>
      </c>
      <c r="K414" s="177">
        <v>6.6765999999999996</v>
      </c>
      <c r="L414" s="177">
        <v>13.6983</v>
      </c>
      <c r="M414" s="177">
        <v>7.9257</v>
      </c>
      <c r="N414" s="177">
        <v>7.9450000000000003</v>
      </c>
      <c r="O414" s="177">
        <v>5.5224000000000002</v>
      </c>
      <c r="P414" s="177">
        <v>6.5503999999999998</v>
      </c>
      <c r="Q414" s="177">
        <v>7.7990000000000004</v>
      </c>
      <c r="R414" s="177">
        <v>7.5137999999999998</v>
      </c>
      <c r="S414" s="118" t="s">
        <v>1874</v>
      </c>
    </row>
    <row r="415" spans="1:19" x14ac:dyDescent="0.3">
      <c r="A415" s="173" t="s">
        <v>735</v>
      </c>
      <c r="B415" s="173" t="s">
        <v>763</v>
      </c>
      <c r="C415" s="173">
        <v>129197</v>
      </c>
      <c r="D415" s="176">
        <v>44118</v>
      </c>
      <c r="E415" s="177">
        <v>16.633900000000001</v>
      </c>
      <c r="F415" s="177">
        <v>24.373200000000001</v>
      </c>
      <c r="G415" s="177">
        <v>16.891300000000001</v>
      </c>
      <c r="H415" s="177">
        <v>40.563099999999999</v>
      </c>
      <c r="I415" s="177">
        <v>39.652799999999999</v>
      </c>
      <c r="J415" s="177">
        <v>21.254799999999999</v>
      </c>
      <c r="K415" s="177">
        <v>7.4302999999999999</v>
      </c>
      <c r="L415" s="177">
        <v>14.496600000000001</v>
      </c>
      <c r="M415" s="177">
        <v>8.7322000000000006</v>
      </c>
      <c r="N415" s="177">
        <v>8.7626000000000008</v>
      </c>
      <c r="O415" s="177">
        <v>6.0452000000000004</v>
      </c>
      <c r="P415" s="177">
        <v>6.9737999999999998</v>
      </c>
      <c r="Q415" s="177">
        <v>8.1915999999999993</v>
      </c>
      <c r="R415" s="177">
        <v>8.1773000000000007</v>
      </c>
      <c r="S415" s="118" t="s">
        <v>1874</v>
      </c>
    </row>
    <row r="416" spans="1:19" x14ac:dyDescent="0.3">
      <c r="A416" s="173" t="s">
        <v>735</v>
      </c>
      <c r="B416" s="173" t="s">
        <v>764</v>
      </c>
      <c r="C416" s="173">
        <v>102137</v>
      </c>
      <c r="D416" s="176">
        <v>44118</v>
      </c>
      <c r="E416" s="177">
        <v>59.830199999999998</v>
      </c>
      <c r="F416" s="177">
        <v>-80.715000000000003</v>
      </c>
      <c r="G416" s="177">
        <v>-37.375100000000003</v>
      </c>
      <c r="H416" s="177">
        <v>22.7407</v>
      </c>
      <c r="I416" s="177">
        <v>46.134</v>
      </c>
      <c r="J416" s="177">
        <v>6.2361000000000004</v>
      </c>
      <c r="K416" s="177">
        <v>22.409600000000001</v>
      </c>
      <c r="L416" s="177">
        <v>37.8339</v>
      </c>
      <c r="M416" s="177">
        <v>1.0036</v>
      </c>
      <c r="N416" s="177">
        <v>5.6485000000000003</v>
      </c>
      <c r="O416" s="177">
        <v>6.7698999999999998</v>
      </c>
      <c r="P416" s="177">
        <v>9.2347000000000001</v>
      </c>
      <c r="Q416" s="177">
        <v>11.210900000000001</v>
      </c>
      <c r="R416" s="177">
        <v>6.8164999999999996</v>
      </c>
      <c r="S416" s="118"/>
    </row>
    <row r="417" spans="1:19" x14ac:dyDescent="0.3">
      <c r="A417" s="173" t="s">
        <v>735</v>
      </c>
      <c r="B417" s="173" t="s">
        <v>765</v>
      </c>
      <c r="C417" s="173">
        <v>120679</v>
      </c>
      <c r="D417" s="176">
        <v>44118</v>
      </c>
      <c r="E417" s="177">
        <v>62.616</v>
      </c>
      <c r="F417" s="177">
        <v>-79.511300000000006</v>
      </c>
      <c r="G417" s="177">
        <v>-36.136000000000003</v>
      </c>
      <c r="H417" s="177">
        <v>23.984500000000001</v>
      </c>
      <c r="I417" s="177">
        <v>47.392099999999999</v>
      </c>
      <c r="J417" s="177">
        <v>7.5094000000000003</v>
      </c>
      <c r="K417" s="177">
        <v>23.749500000000001</v>
      </c>
      <c r="L417" s="177">
        <v>39.274500000000003</v>
      </c>
      <c r="M417" s="177">
        <v>2.2360000000000002</v>
      </c>
      <c r="N417" s="177">
        <v>6.9664999999999999</v>
      </c>
      <c r="O417" s="177">
        <v>7.6172000000000004</v>
      </c>
      <c r="P417" s="177">
        <v>9.8331</v>
      </c>
      <c r="Q417" s="177">
        <v>10.297000000000001</v>
      </c>
      <c r="R417" s="177">
        <v>8.0780999999999992</v>
      </c>
      <c r="S417" s="118"/>
    </row>
    <row r="418" spans="1:19" x14ac:dyDescent="0.3">
      <c r="A418" s="173" t="s">
        <v>735</v>
      </c>
      <c r="B418" s="173" t="s">
        <v>766</v>
      </c>
      <c r="C418" s="173">
        <v>102141</v>
      </c>
      <c r="D418" s="176">
        <v>44118</v>
      </c>
      <c r="E418" s="177">
        <v>33.521299999999997</v>
      </c>
      <c r="F418" s="177">
        <v>16.9941</v>
      </c>
      <c r="G418" s="177">
        <v>13.8985</v>
      </c>
      <c r="H418" s="177">
        <v>25.1646</v>
      </c>
      <c r="I418" s="177">
        <v>18.7377</v>
      </c>
      <c r="J418" s="177">
        <v>12.5335</v>
      </c>
      <c r="K418" s="177">
        <v>7.4295999999999998</v>
      </c>
      <c r="L418" s="177">
        <v>12.7773</v>
      </c>
      <c r="M418" s="177">
        <v>9.9771000000000001</v>
      </c>
      <c r="N418" s="177">
        <v>9.7270000000000003</v>
      </c>
      <c r="O418" s="177">
        <v>7.7525000000000004</v>
      </c>
      <c r="P418" s="177">
        <v>8.1969999999999992</v>
      </c>
      <c r="Q418" s="177">
        <v>7.4490999999999996</v>
      </c>
      <c r="R418" s="177">
        <v>9.1390999999999991</v>
      </c>
      <c r="S418" s="118" t="s">
        <v>1874</v>
      </c>
    </row>
    <row r="419" spans="1:19" x14ac:dyDescent="0.3">
      <c r="A419" s="173" t="s">
        <v>735</v>
      </c>
      <c r="B419" s="173" t="s">
        <v>767</v>
      </c>
      <c r="C419" s="173">
        <v>120702</v>
      </c>
      <c r="D419" s="176">
        <v>44118</v>
      </c>
      <c r="E419" s="177">
        <v>34.500100000000003</v>
      </c>
      <c r="F419" s="177">
        <v>17.147099999999998</v>
      </c>
      <c r="G419" s="177">
        <v>14.0557</v>
      </c>
      <c r="H419" s="177">
        <v>25.3323</v>
      </c>
      <c r="I419" s="177">
        <v>18.961200000000002</v>
      </c>
      <c r="J419" s="177">
        <v>12.829499999999999</v>
      </c>
      <c r="K419" s="177">
        <v>7.7652999999999999</v>
      </c>
      <c r="L419" s="177">
        <v>13.085000000000001</v>
      </c>
      <c r="M419" s="177">
        <v>10.2422</v>
      </c>
      <c r="N419" s="177">
        <v>10.0137</v>
      </c>
      <c r="O419" s="177">
        <v>8.3325999999999993</v>
      </c>
      <c r="P419" s="177">
        <v>8.7213999999999992</v>
      </c>
      <c r="Q419" s="177">
        <v>9.2162000000000006</v>
      </c>
      <c r="R419" s="177">
        <v>9.6664999999999992</v>
      </c>
      <c r="S419" s="118" t="s">
        <v>1874</v>
      </c>
    </row>
    <row r="420" spans="1:19" x14ac:dyDescent="0.3">
      <c r="A420" s="173" t="s">
        <v>735</v>
      </c>
      <c r="B420" s="173" t="s">
        <v>768</v>
      </c>
      <c r="C420" s="173">
        <v>102139</v>
      </c>
      <c r="D420" s="176">
        <v>44118</v>
      </c>
      <c r="E420" s="177">
        <v>37.794199999999996</v>
      </c>
      <c r="F420" s="177">
        <v>5.4089999999999998</v>
      </c>
      <c r="G420" s="177">
        <v>-1.0042</v>
      </c>
      <c r="H420" s="177">
        <v>13.514099999999999</v>
      </c>
      <c r="I420" s="177">
        <v>18.822299999999998</v>
      </c>
      <c r="J420" s="177">
        <v>7.6646000000000001</v>
      </c>
      <c r="K420" s="177">
        <v>20.121600000000001</v>
      </c>
      <c r="L420" s="177">
        <v>28.133900000000001</v>
      </c>
      <c r="M420" s="177">
        <v>4.7880000000000003</v>
      </c>
      <c r="N420" s="177">
        <v>6.2859999999999996</v>
      </c>
      <c r="O420" s="177">
        <v>6.4401000000000002</v>
      </c>
      <c r="P420" s="177">
        <v>6.6565000000000003</v>
      </c>
      <c r="Q420" s="177">
        <v>8.2175999999999991</v>
      </c>
      <c r="R420" s="177">
        <v>7.0789999999999997</v>
      </c>
      <c r="S420" s="118" t="s">
        <v>1888</v>
      </c>
    </row>
    <row r="421" spans="1:19" x14ac:dyDescent="0.3">
      <c r="A421" s="173" t="s">
        <v>735</v>
      </c>
      <c r="B421" s="173" t="s">
        <v>769</v>
      </c>
      <c r="C421" s="173">
        <v>120313</v>
      </c>
      <c r="D421" s="176">
        <v>44118</v>
      </c>
      <c r="E421" s="177">
        <v>39.3765</v>
      </c>
      <c r="F421" s="177">
        <v>5.8407</v>
      </c>
      <c r="G421" s="177">
        <v>-0.53759999999999997</v>
      </c>
      <c r="H421" s="177">
        <v>13.981299999999999</v>
      </c>
      <c r="I421" s="177">
        <v>19.296500000000002</v>
      </c>
      <c r="J421" s="177">
        <v>8.1371000000000002</v>
      </c>
      <c r="K421" s="177">
        <v>20.616299999999999</v>
      </c>
      <c r="L421" s="177">
        <v>28.8889</v>
      </c>
      <c r="M421" s="177">
        <v>5.4863999999999997</v>
      </c>
      <c r="N421" s="177">
        <v>6.9615999999999998</v>
      </c>
      <c r="O421" s="177">
        <v>6.9968000000000004</v>
      </c>
      <c r="P421" s="177">
        <v>7.1715</v>
      </c>
      <c r="Q421" s="177">
        <v>8.5589999999999993</v>
      </c>
      <c r="R421" s="177">
        <v>7.6870000000000003</v>
      </c>
      <c r="S421" s="118" t="s">
        <v>1888</v>
      </c>
    </row>
    <row r="422" spans="1:19" x14ac:dyDescent="0.3">
      <c r="A422" s="173" t="s">
        <v>735</v>
      </c>
      <c r="B422" s="173" t="s">
        <v>770</v>
      </c>
      <c r="C422" s="173">
        <v>118410</v>
      </c>
      <c r="D422" s="176">
        <v>44118</v>
      </c>
      <c r="E422" s="177">
        <v>34.922499999999999</v>
      </c>
      <c r="F422" s="177">
        <v>33.2667</v>
      </c>
      <c r="G422" s="177">
        <v>16.5092</v>
      </c>
      <c r="H422" s="177">
        <v>29.037400000000002</v>
      </c>
      <c r="I422" s="177">
        <v>22.636199999999999</v>
      </c>
      <c r="J422" s="177">
        <v>13.926</v>
      </c>
      <c r="K422" s="177">
        <v>6.149</v>
      </c>
      <c r="L422" s="177">
        <v>14.803900000000001</v>
      </c>
      <c r="M422" s="177">
        <v>12.223699999999999</v>
      </c>
      <c r="N422" s="177">
        <v>11.4048</v>
      </c>
      <c r="O422" s="177">
        <v>8.9978999999999996</v>
      </c>
      <c r="P422" s="177">
        <v>8.8318999999999992</v>
      </c>
      <c r="Q422" s="177">
        <v>9.1120000000000001</v>
      </c>
      <c r="R422" s="177">
        <v>11.4633</v>
      </c>
      <c r="S422" s="118"/>
    </row>
    <row r="423" spans="1:19" x14ac:dyDescent="0.3">
      <c r="A423" s="173" t="s">
        <v>735</v>
      </c>
      <c r="B423" s="173" t="s">
        <v>771</v>
      </c>
      <c r="C423" s="173">
        <v>108545</v>
      </c>
      <c r="D423" s="176">
        <v>44118</v>
      </c>
      <c r="E423" s="177">
        <v>33.7883</v>
      </c>
      <c r="F423" s="177">
        <v>32.869300000000003</v>
      </c>
      <c r="G423" s="177">
        <v>16.1097</v>
      </c>
      <c r="H423" s="177">
        <v>28.66</v>
      </c>
      <c r="I423" s="177">
        <v>22.2486</v>
      </c>
      <c r="J423" s="177">
        <v>13.5406</v>
      </c>
      <c r="K423" s="177">
        <v>5.7619999999999996</v>
      </c>
      <c r="L423" s="177">
        <v>14.391500000000001</v>
      </c>
      <c r="M423" s="177">
        <v>11.8012</v>
      </c>
      <c r="N423" s="177">
        <v>10.9733</v>
      </c>
      <c r="O423" s="177">
        <v>8.5663</v>
      </c>
      <c r="P423" s="177">
        <v>8.3823000000000008</v>
      </c>
      <c r="Q423" s="177">
        <v>7.8577000000000004</v>
      </c>
      <c r="R423" s="177">
        <v>11.0481</v>
      </c>
      <c r="S423" s="118"/>
    </row>
    <row r="424" spans="1:19" x14ac:dyDescent="0.3">
      <c r="A424" s="173" t="s">
        <v>735</v>
      </c>
      <c r="B424" s="173" t="s">
        <v>772</v>
      </c>
      <c r="C424" s="173">
        <v>118486</v>
      </c>
      <c r="D424" s="176">
        <v>44118</v>
      </c>
      <c r="E424" s="177">
        <v>24.2881</v>
      </c>
      <c r="F424" s="177">
        <v>18.945</v>
      </c>
      <c r="G424" s="177">
        <v>7.6120999999999999</v>
      </c>
      <c r="H424" s="177">
        <v>26.345500000000001</v>
      </c>
      <c r="I424" s="177">
        <v>34.146999999999998</v>
      </c>
      <c r="J424" s="177">
        <v>15.524100000000001</v>
      </c>
      <c r="K424" s="177">
        <v>15.4979</v>
      </c>
      <c r="L424" s="177">
        <v>19.236699999999999</v>
      </c>
      <c r="M424" s="177">
        <v>5.9873000000000003</v>
      </c>
      <c r="N424" s="177">
        <v>7.9062999999999999</v>
      </c>
      <c r="O424" s="177">
        <v>6.5259999999999998</v>
      </c>
      <c r="P424" s="177">
        <v>7.8102</v>
      </c>
      <c r="Q424" s="177">
        <v>8.9198000000000004</v>
      </c>
      <c r="R424" s="177">
        <v>8.3398000000000003</v>
      </c>
      <c r="S424" s="118"/>
    </row>
    <row r="425" spans="1:19" x14ac:dyDescent="0.3">
      <c r="A425" s="173" t="s">
        <v>735</v>
      </c>
      <c r="B425" s="173" t="s">
        <v>773</v>
      </c>
      <c r="C425" s="173">
        <v>112327</v>
      </c>
      <c r="D425" s="176">
        <v>44118</v>
      </c>
      <c r="E425" s="177">
        <v>23.315899999999999</v>
      </c>
      <c r="F425" s="177">
        <v>18.324999999999999</v>
      </c>
      <c r="G425" s="177">
        <v>6.9259000000000004</v>
      </c>
      <c r="H425" s="177">
        <v>25.664999999999999</v>
      </c>
      <c r="I425" s="177">
        <v>33.454999999999998</v>
      </c>
      <c r="J425" s="177">
        <v>14.820600000000001</v>
      </c>
      <c r="K425" s="177">
        <v>14.843999999999999</v>
      </c>
      <c r="L425" s="177">
        <v>18.537099999999999</v>
      </c>
      <c r="M425" s="177">
        <v>5.2990000000000004</v>
      </c>
      <c r="N425" s="177">
        <v>7.1773999999999996</v>
      </c>
      <c r="O425" s="177">
        <v>5.7390999999999996</v>
      </c>
      <c r="P425" s="177">
        <v>7.1116000000000001</v>
      </c>
      <c r="Q425" s="177">
        <v>8.2495999999999992</v>
      </c>
      <c r="R425" s="177">
        <v>7.5454999999999997</v>
      </c>
      <c r="S425" s="118"/>
    </row>
    <row r="426" spans="1:19" x14ac:dyDescent="0.3">
      <c r="A426" s="173" t="s">
        <v>735</v>
      </c>
      <c r="B426" s="173" t="s">
        <v>774</v>
      </c>
      <c r="C426" s="173">
        <v>118489</v>
      </c>
      <c r="D426" s="176">
        <v>44118</v>
      </c>
      <c r="E426" s="177">
        <v>25.055900000000001</v>
      </c>
      <c r="F426" s="177">
        <v>23.1769</v>
      </c>
      <c r="G426" s="177">
        <v>6.3277000000000001</v>
      </c>
      <c r="H426" s="177">
        <v>31.6145</v>
      </c>
      <c r="I426" s="177">
        <v>51.916400000000003</v>
      </c>
      <c r="J426" s="177">
        <v>20.410699999999999</v>
      </c>
      <c r="K426" s="177">
        <v>26.651299999999999</v>
      </c>
      <c r="L426" s="177">
        <v>30.9177</v>
      </c>
      <c r="M426" s="177">
        <v>3.0259</v>
      </c>
      <c r="N426" s="177">
        <v>7.3445</v>
      </c>
      <c r="O426" s="177">
        <v>4.8734999999999999</v>
      </c>
      <c r="P426" s="177">
        <v>7.2279</v>
      </c>
      <c r="Q426" s="177">
        <v>8.6900999999999993</v>
      </c>
      <c r="R426" s="177">
        <v>6.9511000000000003</v>
      </c>
      <c r="S426" s="118"/>
    </row>
    <row r="427" spans="1:19" x14ac:dyDescent="0.3">
      <c r="A427" s="173" t="s">
        <v>735</v>
      </c>
      <c r="B427" s="173" t="s">
        <v>775</v>
      </c>
      <c r="C427" s="173">
        <v>112329</v>
      </c>
      <c r="D427" s="176">
        <v>44118</v>
      </c>
      <c r="E427" s="177">
        <v>24.126100000000001</v>
      </c>
      <c r="F427" s="177">
        <v>22.404399999999999</v>
      </c>
      <c r="G427" s="177">
        <v>5.6020000000000003</v>
      </c>
      <c r="H427" s="177">
        <v>30.8935</v>
      </c>
      <c r="I427" s="177">
        <v>51.180700000000002</v>
      </c>
      <c r="J427" s="177">
        <v>19.678100000000001</v>
      </c>
      <c r="K427" s="177">
        <v>26.032800000000002</v>
      </c>
      <c r="L427" s="177">
        <v>30.182700000000001</v>
      </c>
      <c r="M427" s="177">
        <v>2.3584000000000001</v>
      </c>
      <c r="N427" s="177">
        <v>6.6340000000000003</v>
      </c>
      <c r="O427" s="177">
        <v>4.1780999999999997</v>
      </c>
      <c r="P427" s="177">
        <v>6.5865999999999998</v>
      </c>
      <c r="Q427" s="177">
        <v>8.5963999999999992</v>
      </c>
      <c r="R427" s="177">
        <v>6.2248999999999999</v>
      </c>
      <c r="S427" s="118"/>
    </row>
    <row r="428" spans="1:19" x14ac:dyDescent="0.3">
      <c r="A428" s="173" t="s">
        <v>735</v>
      </c>
      <c r="B428" s="173" t="s">
        <v>776</v>
      </c>
      <c r="C428" s="173">
        <v>102574</v>
      </c>
      <c r="D428" s="176">
        <v>44118</v>
      </c>
      <c r="E428" s="177">
        <v>97.730999999999995</v>
      </c>
      <c r="F428" s="177">
        <v>60.978000000000002</v>
      </c>
      <c r="G428" s="177">
        <v>-4.2550999999999997</v>
      </c>
      <c r="H428" s="177">
        <v>15.786899999999999</v>
      </c>
      <c r="I428" s="177">
        <v>27.687999999999999</v>
      </c>
      <c r="J428" s="177">
        <v>2.2574999999999998</v>
      </c>
      <c r="K428" s="177">
        <v>33.048400000000001</v>
      </c>
      <c r="L428" s="177">
        <v>52.369</v>
      </c>
      <c r="M428" s="177">
        <v>14.9932</v>
      </c>
      <c r="N428" s="177">
        <v>16.077100000000002</v>
      </c>
      <c r="O428" s="177">
        <v>9.2840000000000007</v>
      </c>
      <c r="P428" s="177">
        <v>9.9588999999999999</v>
      </c>
      <c r="Q428" s="177">
        <v>15.1182</v>
      </c>
      <c r="R428" s="177">
        <v>12.5748</v>
      </c>
      <c r="S428" s="118"/>
    </row>
    <row r="429" spans="1:19" x14ac:dyDescent="0.3">
      <c r="A429" s="173" t="s">
        <v>735</v>
      </c>
      <c r="B429" s="173" t="s">
        <v>777</v>
      </c>
      <c r="C429" s="173">
        <v>119777</v>
      </c>
      <c r="D429" s="176">
        <v>44118</v>
      </c>
      <c r="E429" s="177">
        <v>101.498</v>
      </c>
      <c r="F429" s="177">
        <v>61.5976</v>
      </c>
      <c r="G429" s="177">
        <v>-3.5943999999999998</v>
      </c>
      <c r="H429" s="177">
        <v>16.491399999999999</v>
      </c>
      <c r="I429" s="177">
        <v>28.407399999999999</v>
      </c>
      <c r="J429" s="177">
        <v>2.9077999999999999</v>
      </c>
      <c r="K429" s="177">
        <v>33.587299999999999</v>
      </c>
      <c r="L429" s="177">
        <v>52.942500000000003</v>
      </c>
      <c r="M429" s="177">
        <v>15.4788</v>
      </c>
      <c r="N429" s="177">
        <v>16.573399999999999</v>
      </c>
      <c r="O429" s="177">
        <v>10.0852</v>
      </c>
      <c r="P429" s="177">
        <v>10.726000000000001</v>
      </c>
      <c r="Q429" s="177">
        <v>13.0151</v>
      </c>
      <c r="R429" s="177">
        <v>13.2232</v>
      </c>
      <c r="S429" s="118"/>
    </row>
    <row r="430" spans="1:19" x14ac:dyDescent="0.3">
      <c r="A430" s="173" t="s">
        <v>735</v>
      </c>
      <c r="B430" s="173" t="s">
        <v>778</v>
      </c>
      <c r="C430" s="173">
        <v>117608</v>
      </c>
      <c r="D430" s="176">
        <v>44118</v>
      </c>
      <c r="E430" s="177">
        <v>20.802600000000002</v>
      </c>
      <c r="F430" s="177">
        <v>-115.26220000000001</v>
      </c>
      <c r="G430" s="177">
        <v>-10.6873</v>
      </c>
      <c r="H430" s="177">
        <v>33.043999999999997</v>
      </c>
      <c r="I430" s="177">
        <v>47.847700000000003</v>
      </c>
      <c r="J430" s="177">
        <v>15.9749</v>
      </c>
      <c r="K430" s="177">
        <v>22.392499999999998</v>
      </c>
      <c r="L430" s="177">
        <v>25.703800000000001</v>
      </c>
      <c r="M430" s="177">
        <v>9.4368999999999996</v>
      </c>
      <c r="N430" s="177">
        <v>10.766999999999999</v>
      </c>
      <c r="O430" s="177">
        <v>7.3251999999999997</v>
      </c>
      <c r="P430" s="177">
        <v>8.5627999999999993</v>
      </c>
      <c r="Q430" s="177">
        <v>9.2662999999999993</v>
      </c>
      <c r="R430" s="177">
        <v>8.9130000000000003</v>
      </c>
      <c r="S430" s="118" t="s">
        <v>1889</v>
      </c>
    </row>
    <row r="431" spans="1:19" x14ac:dyDescent="0.3">
      <c r="A431" s="173" t="s">
        <v>735</v>
      </c>
      <c r="B431" s="173" t="s">
        <v>1700</v>
      </c>
      <c r="C431" s="173">
        <v>141072</v>
      </c>
      <c r="D431" s="176">
        <v>44118</v>
      </c>
      <c r="E431" s="177">
        <v>20.682300000000001</v>
      </c>
      <c r="F431" s="177">
        <v>-115.2291</v>
      </c>
      <c r="G431" s="177">
        <v>-10.9605</v>
      </c>
      <c r="H431" s="177">
        <v>32.726799999999997</v>
      </c>
      <c r="I431" s="177">
        <v>47.503599999999999</v>
      </c>
      <c r="J431" s="177">
        <v>15.610300000000001</v>
      </c>
      <c r="K431" s="177">
        <v>22.078600000000002</v>
      </c>
      <c r="L431" s="177">
        <v>25.4117</v>
      </c>
      <c r="M431" s="177">
        <v>9.1616999999999997</v>
      </c>
      <c r="N431" s="177">
        <v>10.486700000000001</v>
      </c>
      <c r="O431" s="177">
        <v>7.1216999999999997</v>
      </c>
      <c r="P431" s="177">
        <v>8.4054000000000002</v>
      </c>
      <c r="Q431" s="177">
        <v>9.1273</v>
      </c>
      <c r="R431" s="177">
        <v>8.6697000000000006</v>
      </c>
      <c r="S431" s="118" t="s">
        <v>1889</v>
      </c>
    </row>
    <row r="432" spans="1:19" x14ac:dyDescent="0.3">
      <c r="A432" s="178" t="s">
        <v>27</v>
      </c>
      <c r="B432" s="173"/>
      <c r="C432" s="173"/>
      <c r="D432" s="173"/>
      <c r="E432" s="173"/>
      <c r="F432" s="179">
        <v>15.034770454545457</v>
      </c>
      <c r="G432" s="179">
        <v>4.471938636363638</v>
      </c>
      <c r="H432" s="179">
        <v>34.313281818181821</v>
      </c>
      <c r="I432" s="179">
        <v>37.865559090909088</v>
      </c>
      <c r="J432" s="179">
        <v>13.494468181818185</v>
      </c>
      <c r="K432" s="179">
        <v>16.059959090909096</v>
      </c>
      <c r="L432" s="179">
        <v>16.686913636363634</v>
      </c>
      <c r="M432" s="179">
        <v>1.5643119047619047</v>
      </c>
      <c r="N432" s="179">
        <v>4.0190473684210533</v>
      </c>
      <c r="O432" s="179">
        <v>4.5103763157894727</v>
      </c>
      <c r="P432" s="179">
        <v>6.7314078947368419</v>
      </c>
      <c r="Q432" s="179">
        <v>8.9023022727272743</v>
      </c>
      <c r="R432" s="179">
        <v>5.6386578947368431</v>
      </c>
      <c r="S432" s="118"/>
    </row>
    <row r="433" spans="1:19" x14ac:dyDescent="0.3">
      <c r="A433" s="178" t="s">
        <v>409</v>
      </c>
      <c r="B433" s="173"/>
      <c r="C433" s="173"/>
      <c r="D433" s="173"/>
      <c r="E433" s="173"/>
      <c r="F433" s="179">
        <v>23.390149999999998</v>
      </c>
      <c r="G433" s="179">
        <v>6.6268000000000002</v>
      </c>
      <c r="H433" s="179">
        <v>33.129399999999997</v>
      </c>
      <c r="I433" s="179">
        <v>38.799300000000002</v>
      </c>
      <c r="J433" s="179">
        <v>14.1515</v>
      </c>
      <c r="K433" s="179">
        <v>15.09765</v>
      </c>
      <c r="L433" s="179">
        <v>16.983550000000001</v>
      </c>
      <c r="M433" s="179">
        <v>6.5249500000000005</v>
      </c>
      <c r="N433" s="179">
        <v>7.9446500000000002</v>
      </c>
      <c r="O433" s="179">
        <v>5.8110999999999997</v>
      </c>
      <c r="P433" s="179">
        <v>7.4417500000000008</v>
      </c>
      <c r="Q433" s="179">
        <v>8.7185500000000005</v>
      </c>
      <c r="R433" s="179">
        <v>7.8287999999999993</v>
      </c>
      <c r="S433" s="118"/>
    </row>
    <row r="434" spans="1:19" x14ac:dyDescent="0.3">
      <c r="A434" s="167"/>
      <c r="B434" s="167"/>
      <c r="C434" s="167"/>
      <c r="D434" s="169"/>
      <c r="E434" s="170"/>
      <c r="F434" s="170"/>
      <c r="G434" s="170"/>
      <c r="H434" s="170"/>
      <c r="I434" s="170"/>
      <c r="J434" s="170"/>
      <c r="K434" s="170"/>
      <c r="L434" s="170"/>
      <c r="M434" s="170"/>
      <c r="N434" s="170"/>
      <c r="O434" s="170"/>
      <c r="P434" s="170"/>
      <c r="Q434" s="170"/>
      <c r="R434" s="170"/>
      <c r="S434" s="118"/>
    </row>
    <row r="435" spans="1:19" x14ac:dyDescent="0.3">
      <c r="A435" s="175" t="s">
        <v>779</v>
      </c>
      <c r="B435" s="175"/>
      <c r="C435" s="175"/>
      <c r="D435" s="175"/>
      <c r="E435" s="175"/>
      <c r="F435" s="175"/>
      <c r="G435" s="175"/>
      <c r="H435" s="175"/>
      <c r="I435" s="175"/>
      <c r="J435" s="175"/>
      <c r="K435" s="175"/>
      <c r="L435" s="175"/>
      <c r="M435" s="175"/>
      <c r="N435" s="175"/>
      <c r="O435" s="175"/>
      <c r="P435" s="175"/>
      <c r="Q435" s="175"/>
      <c r="R435" s="175"/>
      <c r="S435" s="120"/>
    </row>
    <row r="436" spans="1:19" x14ac:dyDescent="0.3">
      <c r="A436" s="173" t="s">
        <v>780</v>
      </c>
      <c r="B436" s="173" t="s">
        <v>781</v>
      </c>
      <c r="C436" s="173">
        <v>101738</v>
      </c>
      <c r="D436" s="176">
        <v>44118</v>
      </c>
      <c r="E436" s="177">
        <v>163.88</v>
      </c>
      <c r="F436" s="177">
        <v>-0.60650000000000004</v>
      </c>
      <c r="G436" s="177">
        <v>-0.1401</v>
      </c>
      <c r="H436" s="177">
        <v>0.67579999999999996</v>
      </c>
      <c r="I436" s="177">
        <v>1.5994999999999999</v>
      </c>
      <c r="J436" s="177">
        <v>-0.48580000000000001</v>
      </c>
      <c r="K436" s="177">
        <v>10.008699999999999</v>
      </c>
      <c r="L436" s="177">
        <v>27.334900000000001</v>
      </c>
      <c r="M436" s="177">
        <v>-1.88</v>
      </c>
      <c r="N436" s="177">
        <v>8.5657999999999994</v>
      </c>
      <c r="O436" s="177">
        <v>-2.2906</v>
      </c>
      <c r="P436" s="177">
        <v>3.5731000000000002</v>
      </c>
      <c r="Q436" s="177">
        <v>17.129200000000001</v>
      </c>
      <c r="R436" s="177">
        <v>3.3791000000000002</v>
      </c>
      <c r="S436" s="118" t="s">
        <v>1890</v>
      </c>
    </row>
    <row r="437" spans="1:19" x14ac:dyDescent="0.3">
      <c r="A437" s="173" t="s">
        <v>780</v>
      </c>
      <c r="B437" s="173" t="s">
        <v>782</v>
      </c>
      <c r="C437" s="173">
        <v>119507</v>
      </c>
      <c r="D437" s="176">
        <v>44118</v>
      </c>
      <c r="E437" s="177">
        <v>173.72</v>
      </c>
      <c r="F437" s="177">
        <v>-0.6008</v>
      </c>
      <c r="G437" s="177">
        <v>-0.1265</v>
      </c>
      <c r="H437" s="177">
        <v>0.68969999999999998</v>
      </c>
      <c r="I437" s="177">
        <v>1.6322000000000001</v>
      </c>
      <c r="J437" s="177">
        <v>-0.42420000000000002</v>
      </c>
      <c r="K437" s="177">
        <v>10.214399999999999</v>
      </c>
      <c r="L437" s="177">
        <v>27.819900000000001</v>
      </c>
      <c r="M437" s="177">
        <v>-1.3067</v>
      </c>
      <c r="N437" s="177">
        <v>9.3265999999999991</v>
      </c>
      <c r="O437" s="177">
        <v>-1.6020000000000001</v>
      </c>
      <c r="P437" s="177">
        <v>4.3491</v>
      </c>
      <c r="Q437" s="177">
        <v>7.9885999999999999</v>
      </c>
      <c r="R437" s="177">
        <v>4.0814000000000004</v>
      </c>
      <c r="S437" s="118" t="s">
        <v>1890</v>
      </c>
    </row>
    <row r="438" spans="1:19" x14ac:dyDescent="0.3">
      <c r="A438" s="173" t="s">
        <v>780</v>
      </c>
      <c r="B438" s="173" t="s">
        <v>783</v>
      </c>
      <c r="C438" s="173">
        <v>129310</v>
      </c>
      <c r="D438" s="176">
        <v>44118</v>
      </c>
      <c r="E438" s="177">
        <v>14.57</v>
      </c>
      <c r="F438" s="177">
        <v>-1.0862000000000001</v>
      </c>
      <c r="G438" s="177">
        <v>-2.4113000000000002</v>
      </c>
      <c r="H438" s="177">
        <v>-2.3458000000000001</v>
      </c>
      <c r="I438" s="177">
        <v>-1.4875</v>
      </c>
      <c r="J438" s="177">
        <v>-3.3178999999999998</v>
      </c>
      <c r="K438" s="177">
        <v>4.2202999999999999</v>
      </c>
      <c r="L438" s="177">
        <v>23.789300000000001</v>
      </c>
      <c r="M438" s="177">
        <v>-11.2667</v>
      </c>
      <c r="N438" s="177">
        <v>-5.1432000000000002</v>
      </c>
      <c r="O438" s="177">
        <v>-5.8250000000000002</v>
      </c>
      <c r="P438" s="177">
        <v>3.7124000000000001</v>
      </c>
      <c r="Q438" s="177">
        <v>6.0387000000000004</v>
      </c>
      <c r="R438" s="177">
        <v>-4.5846999999999998</v>
      </c>
      <c r="S438" s="118" t="s">
        <v>1890</v>
      </c>
    </row>
    <row r="439" spans="1:19" x14ac:dyDescent="0.3">
      <c r="A439" s="173" t="s">
        <v>780</v>
      </c>
      <c r="B439" s="173" t="s">
        <v>784</v>
      </c>
      <c r="C439" s="173">
        <v>129312</v>
      </c>
      <c r="D439" s="176">
        <v>44118</v>
      </c>
      <c r="E439" s="177">
        <v>15.27</v>
      </c>
      <c r="F439" s="177">
        <v>-1.101</v>
      </c>
      <c r="G439" s="177">
        <v>-2.4281000000000001</v>
      </c>
      <c r="H439" s="177">
        <v>-2.3656999999999999</v>
      </c>
      <c r="I439" s="177">
        <v>-1.4839</v>
      </c>
      <c r="J439" s="177">
        <v>-3.2932000000000001</v>
      </c>
      <c r="K439" s="177">
        <v>4.4459999999999997</v>
      </c>
      <c r="L439" s="177">
        <v>24.247399999999999</v>
      </c>
      <c r="M439" s="177">
        <v>-10.7539</v>
      </c>
      <c r="N439" s="177">
        <v>-4.3832000000000004</v>
      </c>
      <c r="O439" s="177">
        <v>-5.0617000000000001</v>
      </c>
      <c r="P439" s="177">
        <v>4.4837999999999996</v>
      </c>
      <c r="Q439" s="177">
        <v>6.8167</v>
      </c>
      <c r="R439" s="177">
        <v>-3.8712</v>
      </c>
      <c r="S439" s="118" t="s">
        <v>1890</v>
      </c>
    </row>
    <row r="440" spans="1:19" x14ac:dyDescent="0.3">
      <c r="A440" s="173" t="s">
        <v>780</v>
      </c>
      <c r="B440" s="173" t="s">
        <v>785</v>
      </c>
      <c r="C440" s="173">
        <v>145750</v>
      </c>
      <c r="D440" s="176">
        <v>44118</v>
      </c>
      <c r="E440" s="177">
        <v>12.02</v>
      </c>
      <c r="F440" s="177">
        <v>-0.33169999999999999</v>
      </c>
      <c r="G440" s="177">
        <v>0.25019999999999998</v>
      </c>
      <c r="H440" s="177">
        <v>0.41770000000000002</v>
      </c>
      <c r="I440" s="177">
        <v>2.2978999999999998</v>
      </c>
      <c r="J440" s="177">
        <v>0.41770000000000002</v>
      </c>
      <c r="K440" s="177">
        <v>12.969900000000001</v>
      </c>
      <c r="L440" s="177">
        <v>28.831700000000001</v>
      </c>
      <c r="M440" s="177">
        <v>6.3716999999999997</v>
      </c>
      <c r="N440" s="177">
        <v>14.694699999999999</v>
      </c>
      <c r="O440" s="177"/>
      <c r="P440" s="177"/>
      <c r="Q440" s="177">
        <v>10.659700000000001</v>
      </c>
      <c r="R440" s="177"/>
      <c r="S440" s="118" t="s">
        <v>1890</v>
      </c>
    </row>
    <row r="441" spans="1:19" x14ac:dyDescent="0.3">
      <c r="A441" s="173" t="s">
        <v>780</v>
      </c>
      <c r="B441" s="173" t="s">
        <v>786</v>
      </c>
      <c r="C441" s="173">
        <v>145747</v>
      </c>
      <c r="D441" s="176">
        <v>44118</v>
      </c>
      <c r="E441" s="177">
        <v>11.68</v>
      </c>
      <c r="F441" s="177">
        <v>-0.34129999999999999</v>
      </c>
      <c r="G441" s="177">
        <v>0.25750000000000001</v>
      </c>
      <c r="H441" s="177">
        <v>0.34360000000000002</v>
      </c>
      <c r="I441" s="177">
        <v>2.2766999999999999</v>
      </c>
      <c r="J441" s="177">
        <v>0.34360000000000002</v>
      </c>
      <c r="K441" s="177">
        <v>12.6326</v>
      </c>
      <c r="L441" s="177">
        <v>28.0702</v>
      </c>
      <c r="M441" s="177">
        <v>5.3201000000000001</v>
      </c>
      <c r="N441" s="177">
        <v>13.1783</v>
      </c>
      <c r="O441" s="177"/>
      <c r="P441" s="177"/>
      <c r="Q441" s="177">
        <v>8.9253999999999998</v>
      </c>
      <c r="R441" s="177"/>
      <c r="S441" s="118" t="s">
        <v>1890</v>
      </c>
    </row>
    <row r="442" spans="1:19" x14ac:dyDescent="0.3">
      <c r="A442" s="173" t="s">
        <v>780</v>
      </c>
      <c r="B442" s="173" t="s">
        <v>787</v>
      </c>
      <c r="C442" s="173">
        <v>102807</v>
      </c>
      <c r="D442" s="176">
        <v>44118</v>
      </c>
      <c r="E442" s="177">
        <v>56.12</v>
      </c>
      <c r="F442" s="177">
        <v>0.23219999999999999</v>
      </c>
      <c r="G442" s="177">
        <v>0.30380000000000001</v>
      </c>
      <c r="H442" s="177">
        <v>1.1718</v>
      </c>
      <c r="I442" s="177">
        <v>3.2566999999999999</v>
      </c>
      <c r="J442" s="177">
        <v>0.86270000000000002</v>
      </c>
      <c r="K442" s="177">
        <v>9.4596999999999998</v>
      </c>
      <c r="L442" s="177">
        <v>25.885999999999999</v>
      </c>
      <c r="M442" s="177">
        <v>0.89900000000000002</v>
      </c>
      <c r="N442" s="177">
        <v>9.5023999999999997</v>
      </c>
      <c r="O442" s="177">
        <v>3.6347</v>
      </c>
      <c r="P442" s="177">
        <v>10.1126</v>
      </c>
      <c r="Q442" s="177">
        <v>11.3771</v>
      </c>
      <c r="R442" s="177">
        <v>6.0027999999999997</v>
      </c>
      <c r="S442" s="118" t="s">
        <v>1890</v>
      </c>
    </row>
    <row r="443" spans="1:19" x14ac:dyDescent="0.3">
      <c r="A443" s="173" t="s">
        <v>780</v>
      </c>
      <c r="B443" s="173" t="s">
        <v>788</v>
      </c>
      <c r="C443" s="173">
        <v>119438</v>
      </c>
      <c r="D443" s="176">
        <v>44118</v>
      </c>
      <c r="E443" s="177">
        <v>58.47</v>
      </c>
      <c r="F443" s="177">
        <v>0.24</v>
      </c>
      <c r="G443" s="177">
        <v>0.32600000000000001</v>
      </c>
      <c r="H443" s="177">
        <v>1.1941999999999999</v>
      </c>
      <c r="I443" s="177">
        <v>3.2856000000000001</v>
      </c>
      <c r="J443" s="177">
        <v>0.91469999999999996</v>
      </c>
      <c r="K443" s="177">
        <v>9.6174999999999997</v>
      </c>
      <c r="L443" s="177">
        <v>26.2578</v>
      </c>
      <c r="M443" s="177">
        <v>1.2994000000000001</v>
      </c>
      <c r="N443" s="177">
        <v>10.113</v>
      </c>
      <c r="O443" s="177">
        <v>4.2733999999999996</v>
      </c>
      <c r="P443" s="177">
        <v>10.67</v>
      </c>
      <c r="Q443" s="177">
        <v>10.7156</v>
      </c>
      <c r="R443" s="177">
        <v>6.6898</v>
      </c>
      <c r="S443" s="118" t="s">
        <v>1890</v>
      </c>
    </row>
    <row r="444" spans="1:19" x14ac:dyDescent="0.3">
      <c r="A444" s="173" t="s">
        <v>780</v>
      </c>
      <c r="B444" s="173" t="s">
        <v>789</v>
      </c>
      <c r="C444" s="173">
        <v>103678</v>
      </c>
      <c r="D444" s="176">
        <v>44118</v>
      </c>
      <c r="E444" s="177">
        <v>47.051400000000001</v>
      </c>
      <c r="F444" s="177">
        <v>-0.52070000000000005</v>
      </c>
      <c r="G444" s="177">
        <v>-0.17380000000000001</v>
      </c>
      <c r="H444" s="177">
        <v>5.3199999999999997E-2</v>
      </c>
      <c r="I444" s="177">
        <v>2.2751999999999999</v>
      </c>
      <c r="J444" s="177">
        <v>2.1387</v>
      </c>
      <c r="K444" s="177">
        <v>13.1304</v>
      </c>
      <c r="L444" s="177">
        <v>31.293500000000002</v>
      </c>
      <c r="M444" s="177">
        <v>-1.5356000000000001</v>
      </c>
      <c r="N444" s="177">
        <v>4.5419</v>
      </c>
      <c r="O444" s="177">
        <v>0.86329999999999996</v>
      </c>
      <c r="P444" s="177">
        <v>7.3712</v>
      </c>
      <c r="Q444" s="177">
        <v>11.338200000000001</v>
      </c>
      <c r="R444" s="177">
        <v>4.8762999999999996</v>
      </c>
      <c r="S444" s="118" t="s">
        <v>1891</v>
      </c>
    </row>
    <row r="445" spans="1:19" x14ac:dyDescent="0.3">
      <c r="A445" s="173" t="s">
        <v>780</v>
      </c>
      <c r="B445" s="173" t="s">
        <v>790</v>
      </c>
      <c r="C445" s="173">
        <v>118527</v>
      </c>
      <c r="D445" s="176">
        <v>44118</v>
      </c>
      <c r="E445" s="177">
        <v>49.594999999999999</v>
      </c>
      <c r="F445" s="177">
        <v>-0.5181</v>
      </c>
      <c r="G445" s="177">
        <v>-0.16</v>
      </c>
      <c r="H445" s="177">
        <v>7.22E-2</v>
      </c>
      <c r="I445" s="177">
        <v>2.3166000000000002</v>
      </c>
      <c r="J445" s="177">
        <v>2.2275999999999998</v>
      </c>
      <c r="K445" s="177">
        <v>13.443</v>
      </c>
      <c r="L445" s="177">
        <v>32.068800000000003</v>
      </c>
      <c r="M445" s="177">
        <v>-0.66820000000000002</v>
      </c>
      <c r="N445" s="177">
        <v>5.6951000000000001</v>
      </c>
      <c r="O445" s="177">
        <v>1.6708000000000001</v>
      </c>
      <c r="P445" s="177">
        <v>8.1815999999999995</v>
      </c>
      <c r="Q445" s="177">
        <v>10.1394</v>
      </c>
      <c r="R445" s="177">
        <v>5.7685000000000004</v>
      </c>
      <c r="S445" s="118" t="s">
        <v>1891</v>
      </c>
    </row>
    <row r="446" spans="1:19" x14ac:dyDescent="0.3">
      <c r="A446" s="173" t="s">
        <v>780</v>
      </c>
      <c r="B446" s="173" t="s">
        <v>791</v>
      </c>
      <c r="C446" s="173">
        <v>120749</v>
      </c>
      <c r="D446" s="176">
        <v>44118</v>
      </c>
      <c r="E446" s="177">
        <v>71.240399999999994</v>
      </c>
      <c r="F446" s="177">
        <v>-0.33250000000000002</v>
      </c>
      <c r="G446" s="177">
        <v>0.1918</v>
      </c>
      <c r="H446" s="177">
        <v>1.1820999999999999</v>
      </c>
      <c r="I446" s="177">
        <v>2.9283000000000001</v>
      </c>
      <c r="J446" s="177">
        <v>0.73399999999999999</v>
      </c>
      <c r="K446" s="177">
        <v>10.6821</v>
      </c>
      <c r="L446" s="177">
        <v>27.601900000000001</v>
      </c>
      <c r="M446" s="177">
        <v>1.3407</v>
      </c>
      <c r="N446" s="177">
        <v>7.1440000000000001</v>
      </c>
      <c r="O446" s="177">
        <v>4.8463000000000003</v>
      </c>
      <c r="P446" s="177">
        <v>8.4155999999999995</v>
      </c>
      <c r="Q446" s="177">
        <v>9.6343999999999994</v>
      </c>
      <c r="R446" s="177">
        <v>5.9687999999999999</v>
      </c>
      <c r="S446" s="118" t="s">
        <v>1890</v>
      </c>
    </row>
    <row r="447" spans="1:19" x14ac:dyDescent="0.3">
      <c r="A447" s="173" t="s">
        <v>780</v>
      </c>
      <c r="B447" s="173" t="s">
        <v>792</v>
      </c>
      <c r="C447" s="173">
        <v>103026</v>
      </c>
      <c r="D447" s="176">
        <v>44118</v>
      </c>
      <c r="E447" s="177">
        <v>67.920199999999994</v>
      </c>
      <c r="F447" s="177">
        <v>-0.33410000000000001</v>
      </c>
      <c r="G447" s="177">
        <v>0.18440000000000001</v>
      </c>
      <c r="H447" s="177">
        <v>1.1708000000000001</v>
      </c>
      <c r="I447" s="177">
        <v>2.9060000000000001</v>
      </c>
      <c r="J447" s="177">
        <v>0.68669999999999998</v>
      </c>
      <c r="K447" s="177">
        <v>10.5242</v>
      </c>
      <c r="L447" s="177">
        <v>27.2469</v>
      </c>
      <c r="M447" s="177">
        <v>0.92290000000000005</v>
      </c>
      <c r="N447" s="177">
        <v>6.5598999999999998</v>
      </c>
      <c r="O447" s="177">
        <v>4.22</v>
      </c>
      <c r="P447" s="177">
        <v>7.7537000000000003</v>
      </c>
      <c r="Q447" s="177">
        <v>13.1919</v>
      </c>
      <c r="R447" s="177">
        <v>5.3548999999999998</v>
      </c>
      <c r="S447" s="118" t="s">
        <v>1890</v>
      </c>
    </row>
    <row r="448" spans="1:19" x14ac:dyDescent="0.3">
      <c r="A448" s="178" t="s">
        <v>27</v>
      </c>
      <c r="B448" s="173"/>
      <c r="C448" s="173"/>
      <c r="D448" s="173"/>
      <c r="E448" s="173"/>
      <c r="F448" s="179">
        <v>-0.44172499999999998</v>
      </c>
      <c r="G448" s="179">
        <v>-0.32717500000000005</v>
      </c>
      <c r="H448" s="179">
        <v>0.1883</v>
      </c>
      <c r="I448" s="179">
        <v>1.8169416666666667</v>
      </c>
      <c r="J448" s="179">
        <v>6.7049999999999971E-2</v>
      </c>
      <c r="K448" s="179">
        <v>10.112399999999999</v>
      </c>
      <c r="L448" s="179">
        <v>27.53735833333333</v>
      </c>
      <c r="M448" s="179">
        <v>-0.93810833333333321</v>
      </c>
      <c r="N448" s="179">
        <v>6.6496083333333331</v>
      </c>
      <c r="O448" s="179">
        <v>0.4729199999999999</v>
      </c>
      <c r="P448" s="179">
        <v>6.862309999999999</v>
      </c>
      <c r="Q448" s="179">
        <v>10.329575</v>
      </c>
      <c r="R448" s="179">
        <v>3.3665700000000003</v>
      </c>
      <c r="S448" s="118"/>
    </row>
    <row r="449" spans="1:19" x14ac:dyDescent="0.3">
      <c r="A449" s="178" t="s">
        <v>409</v>
      </c>
      <c r="B449" s="173"/>
      <c r="C449" s="173"/>
      <c r="D449" s="173"/>
      <c r="E449" s="173"/>
      <c r="F449" s="179">
        <v>-0.42969999999999997</v>
      </c>
      <c r="G449" s="179">
        <v>2.8950000000000004E-2</v>
      </c>
      <c r="H449" s="179">
        <v>0.54674999999999996</v>
      </c>
      <c r="I449" s="179">
        <v>2.2873000000000001</v>
      </c>
      <c r="J449" s="179">
        <v>0.55220000000000002</v>
      </c>
      <c r="K449" s="179">
        <v>10.369299999999999</v>
      </c>
      <c r="L449" s="179">
        <v>27.468400000000003</v>
      </c>
      <c r="M449" s="179">
        <v>0.11540000000000006</v>
      </c>
      <c r="N449" s="179">
        <v>7.8548999999999998</v>
      </c>
      <c r="O449" s="179">
        <v>1.26705</v>
      </c>
      <c r="P449" s="179">
        <v>7.5624500000000001</v>
      </c>
      <c r="Q449" s="179">
        <v>10.399550000000001</v>
      </c>
      <c r="R449" s="179">
        <v>5.1155999999999997</v>
      </c>
      <c r="S449" s="118"/>
    </row>
    <row r="450" spans="1:19" x14ac:dyDescent="0.3">
      <c r="A450" s="167"/>
      <c r="B450" s="167"/>
      <c r="C450" s="167"/>
      <c r="D450" s="169"/>
      <c r="E450" s="170"/>
      <c r="F450" s="170"/>
      <c r="G450" s="170"/>
      <c r="H450" s="170"/>
      <c r="I450" s="170"/>
      <c r="J450" s="170"/>
      <c r="K450" s="170"/>
      <c r="L450" s="170"/>
      <c r="M450" s="170"/>
      <c r="N450" s="170"/>
      <c r="O450" s="170"/>
      <c r="P450" s="170"/>
      <c r="Q450" s="170"/>
      <c r="R450" s="170"/>
      <c r="S450" s="118"/>
    </row>
    <row r="451" spans="1:19" x14ac:dyDescent="0.3">
      <c r="A451" s="175" t="s">
        <v>383</v>
      </c>
      <c r="B451" s="175"/>
      <c r="C451" s="175"/>
      <c r="D451" s="175"/>
      <c r="E451" s="175"/>
      <c r="F451" s="175"/>
      <c r="G451" s="175"/>
      <c r="H451" s="175"/>
      <c r="I451" s="175"/>
      <c r="J451" s="175"/>
      <c r="K451" s="175"/>
      <c r="L451" s="175"/>
      <c r="M451" s="175"/>
      <c r="N451" s="175"/>
      <c r="O451" s="175"/>
      <c r="P451" s="175"/>
      <c r="Q451" s="175"/>
      <c r="R451" s="175"/>
      <c r="S451" s="120"/>
    </row>
    <row r="452" spans="1:19" x14ac:dyDescent="0.3">
      <c r="A452" s="173" t="s">
        <v>358</v>
      </c>
      <c r="B452" s="173" t="s">
        <v>53</v>
      </c>
      <c r="C452" s="173">
        <v>119505</v>
      </c>
      <c r="D452" s="176">
        <v>44118</v>
      </c>
      <c r="E452" s="177">
        <v>35.317</v>
      </c>
      <c r="F452" s="177">
        <v>35.7941</v>
      </c>
      <c r="G452" s="177">
        <v>26.782800000000002</v>
      </c>
      <c r="H452" s="177">
        <v>45.333100000000002</v>
      </c>
      <c r="I452" s="177">
        <v>29.670400000000001</v>
      </c>
      <c r="J452" s="177">
        <v>16.4983</v>
      </c>
      <c r="K452" s="177">
        <v>8.3315000000000001</v>
      </c>
      <c r="L452" s="177">
        <v>15.2179</v>
      </c>
      <c r="M452" s="177">
        <v>11.5923</v>
      </c>
      <c r="N452" s="177">
        <v>4.4089999999999998</v>
      </c>
      <c r="O452" s="177">
        <v>4.3399000000000001</v>
      </c>
      <c r="P452" s="177">
        <v>6.3102</v>
      </c>
      <c r="Q452" s="177">
        <v>7.9720000000000004</v>
      </c>
      <c r="R452" s="177">
        <v>6.1611000000000002</v>
      </c>
      <c r="S452" s="118"/>
    </row>
    <row r="453" spans="1:19" x14ac:dyDescent="0.3">
      <c r="A453" s="173" t="s">
        <v>358</v>
      </c>
      <c r="B453" s="173" t="s">
        <v>82</v>
      </c>
      <c r="C453" s="173">
        <v>111848</v>
      </c>
      <c r="D453" s="176">
        <v>44118</v>
      </c>
      <c r="E453" s="177">
        <v>23.404299999999999</v>
      </c>
      <c r="F453" s="177">
        <v>35.1235</v>
      </c>
      <c r="G453" s="177">
        <v>26.169</v>
      </c>
      <c r="H453" s="177">
        <v>44.715800000000002</v>
      </c>
      <c r="I453" s="177">
        <v>29.049099999999999</v>
      </c>
      <c r="J453" s="177">
        <v>15.8779</v>
      </c>
      <c r="K453" s="177">
        <v>7.7161</v>
      </c>
      <c r="L453" s="177">
        <v>14.593500000000001</v>
      </c>
      <c r="M453" s="177">
        <v>10.9726</v>
      </c>
      <c r="N453" s="177">
        <v>3.8089</v>
      </c>
      <c r="O453" s="177">
        <v>3.7637999999999998</v>
      </c>
      <c r="P453" s="177">
        <v>5.6813000000000002</v>
      </c>
      <c r="Q453" s="177">
        <v>7.6565000000000003</v>
      </c>
      <c r="R453" s="177">
        <v>5.5483000000000002</v>
      </c>
      <c r="S453" s="118"/>
    </row>
    <row r="454" spans="1:19" x14ac:dyDescent="0.3">
      <c r="A454" s="173" t="s">
        <v>358</v>
      </c>
      <c r="B454" s="173" t="s">
        <v>83</v>
      </c>
      <c r="C454" s="173">
        <v>102767</v>
      </c>
      <c r="D454" s="176">
        <v>44118</v>
      </c>
      <c r="E454" s="177">
        <v>33.836100000000002</v>
      </c>
      <c r="F454" s="177">
        <v>35.200499999999998</v>
      </c>
      <c r="G454" s="177">
        <v>26.177199999999999</v>
      </c>
      <c r="H454" s="177">
        <v>44.716000000000001</v>
      </c>
      <c r="I454" s="177">
        <v>29.0608</v>
      </c>
      <c r="J454" s="177">
        <v>15.8933</v>
      </c>
      <c r="K454" s="177">
        <v>7.7232000000000003</v>
      </c>
      <c r="L454" s="177">
        <v>14.5992</v>
      </c>
      <c r="M454" s="177">
        <v>10.981999999999999</v>
      </c>
      <c r="N454" s="177">
        <v>3.8157000000000001</v>
      </c>
      <c r="O454" s="177">
        <v>3.7664</v>
      </c>
      <c r="P454" s="177">
        <v>5.6825999999999999</v>
      </c>
      <c r="Q454" s="177">
        <v>7.8867000000000003</v>
      </c>
      <c r="R454" s="177">
        <v>5.5519999999999996</v>
      </c>
      <c r="S454" s="118"/>
    </row>
    <row r="455" spans="1:19" x14ac:dyDescent="0.3">
      <c r="A455" s="173" t="s">
        <v>358</v>
      </c>
      <c r="B455" s="173" t="s">
        <v>54</v>
      </c>
      <c r="C455" s="173">
        <v>147808</v>
      </c>
      <c r="D455" s="176">
        <v>44118</v>
      </c>
      <c r="E455" s="177">
        <v>1.4522999999999999</v>
      </c>
      <c r="F455" s="177">
        <v>0</v>
      </c>
      <c r="G455" s="177">
        <v>0</v>
      </c>
      <c r="H455" s="177">
        <v>0</v>
      </c>
      <c r="I455" s="177">
        <v>0</v>
      </c>
      <c r="J455" s="177">
        <v>0</v>
      </c>
      <c r="K455" s="177">
        <v>0</v>
      </c>
      <c r="L455" s="177">
        <v>0</v>
      </c>
      <c r="M455" s="177">
        <v>-33.168599999999998</v>
      </c>
      <c r="N455" s="177"/>
      <c r="O455" s="177"/>
      <c r="P455" s="177"/>
      <c r="Q455" s="177">
        <v>-26.968800000000002</v>
      </c>
      <c r="R455" s="177"/>
      <c r="S455" s="118"/>
    </row>
    <row r="456" spans="1:19" x14ac:dyDescent="0.3">
      <c r="A456" s="173" t="s">
        <v>358</v>
      </c>
      <c r="B456" s="173" t="s">
        <v>84</v>
      </c>
      <c r="C456" s="173">
        <v>147807</v>
      </c>
      <c r="D456" s="176">
        <v>44118</v>
      </c>
      <c r="E456" s="177">
        <v>0.96740000000000004</v>
      </c>
      <c r="F456" s="177">
        <v>0</v>
      </c>
      <c r="G456" s="177">
        <v>0</v>
      </c>
      <c r="H456" s="177">
        <v>0</v>
      </c>
      <c r="I456" s="177">
        <v>0</v>
      </c>
      <c r="J456" s="177">
        <v>0</v>
      </c>
      <c r="K456" s="177">
        <v>0</v>
      </c>
      <c r="L456" s="177">
        <v>0</v>
      </c>
      <c r="M456" s="177">
        <v>-33.165900000000001</v>
      </c>
      <c r="N456" s="177"/>
      <c r="O456" s="177"/>
      <c r="P456" s="177"/>
      <c r="Q456" s="177">
        <v>-26.9633</v>
      </c>
      <c r="R456" s="177"/>
      <c r="S456" s="118"/>
    </row>
    <row r="457" spans="1:19" x14ac:dyDescent="0.3">
      <c r="A457" s="173" t="s">
        <v>358</v>
      </c>
      <c r="B457" s="173" t="s">
        <v>85</v>
      </c>
      <c r="C457" s="173">
        <v>147804</v>
      </c>
      <c r="D457" s="176">
        <v>44118</v>
      </c>
      <c r="E457" s="177">
        <v>1.3985000000000001</v>
      </c>
      <c r="F457" s="177">
        <v>0</v>
      </c>
      <c r="G457" s="177">
        <v>0</v>
      </c>
      <c r="H457" s="177">
        <v>0</v>
      </c>
      <c r="I457" s="177">
        <v>0</v>
      </c>
      <c r="J457" s="177">
        <v>0</v>
      </c>
      <c r="K457" s="177">
        <v>0</v>
      </c>
      <c r="L457" s="177">
        <v>0</v>
      </c>
      <c r="M457" s="177">
        <v>-33.165199999999999</v>
      </c>
      <c r="N457" s="177"/>
      <c r="O457" s="177"/>
      <c r="P457" s="177"/>
      <c r="Q457" s="177">
        <v>-26.965699999999998</v>
      </c>
      <c r="R457" s="177"/>
      <c r="S457" s="118"/>
    </row>
    <row r="458" spans="1:19" x14ac:dyDescent="0.3">
      <c r="A458" s="173" t="s">
        <v>358</v>
      </c>
      <c r="B458" s="173" t="s">
        <v>55</v>
      </c>
      <c r="C458" s="173">
        <v>120451</v>
      </c>
      <c r="D458" s="176">
        <v>44118</v>
      </c>
      <c r="E458" s="177">
        <v>24.500900000000001</v>
      </c>
      <c r="F458" s="177">
        <v>37.132300000000001</v>
      </c>
      <c r="G458" s="177">
        <v>19.987300000000001</v>
      </c>
      <c r="H458" s="177">
        <v>65.531999999999996</v>
      </c>
      <c r="I458" s="177">
        <v>37.411000000000001</v>
      </c>
      <c r="J458" s="177">
        <v>13.1206</v>
      </c>
      <c r="K458" s="177">
        <v>2.7753000000000001</v>
      </c>
      <c r="L458" s="177">
        <v>19.168399999999998</v>
      </c>
      <c r="M458" s="177">
        <v>14.8087</v>
      </c>
      <c r="N458" s="177">
        <v>13.480399999999999</v>
      </c>
      <c r="O458" s="177">
        <v>9.7826000000000004</v>
      </c>
      <c r="P458" s="177">
        <v>9.6930999999999994</v>
      </c>
      <c r="Q458" s="177">
        <v>10.0097</v>
      </c>
      <c r="R458" s="177">
        <v>13.2981</v>
      </c>
      <c r="S458" s="118"/>
    </row>
    <row r="459" spans="1:19" x14ac:dyDescent="0.3">
      <c r="A459" s="173" t="s">
        <v>358</v>
      </c>
      <c r="B459" s="173" t="s">
        <v>86</v>
      </c>
      <c r="C459" s="173">
        <v>115068</v>
      </c>
      <c r="D459" s="176">
        <v>44118</v>
      </c>
      <c r="E459" s="177">
        <v>22.690999999999999</v>
      </c>
      <c r="F459" s="177">
        <v>36.712200000000003</v>
      </c>
      <c r="G459" s="177">
        <v>19.580400000000001</v>
      </c>
      <c r="H459" s="177">
        <v>65.123000000000005</v>
      </c>
      <c r="I459" s="177">
        <v>36.985900000000001</v>
      </c>
      <c r="J459" s="177">
        <v>12.6995</v>
      </c>
      <c r="K459" s="177">
        <v>2.3567999999999998</v>
      </c>
      <c r="L459" s="177">
        <v>18.710799999999999</v>
      </c>
      <c r="M459" s="177">
        <v>14.3461</v>
      </c>
      <c r="N459" s="177">
        <v>12.9574</v>
      </c>
      <c r="O459" s="177">
        <v>9.0068999999999999</v>
      </c>
      <c r="P459" s="177">
        <v>8.8110999999999997</v>
      </c>
      <c r="Q459" s="177">
        <v>9.0337999999999994</v>
      </c>
      <c r="R459" s="177">
        <v>12.5982</v>
      </c>
      <c r="S459" s="118"/>
    </row>
    <row r="460" spans="1:19" x14ac:dyDescent="0.3">
      <c r="A460" s="173" t="s">
        <v>358</v>
      </c>
      <c r="B460" s="173" t="s">
        <v>87</v>
      </c>
      <c r="C460" s="173">
        <v>117631</v>
      </c>
      <c r="D460" s="176">
        <v>44118</v>
      </c>
      <c r="E460" s="177">
        <v>17.6753</v>
      </c>
      <c r="F460" s="177">
        <v>3.0977999999999999</v>
      </c>
      <c r="G460" s="177">
        <v>14.8156</v>
      </c>
      <c r="H460" s="177">
        <v>39.6828</v>
      </c>
      <c r="I460" s="177">
        <v>27.892900000000001</v>
      </c>
      <c r="J460" s="177">
        <v>16.726400000000002</v>
      </c>
      <c r="K460" s="177">
        <v>2.4049999999999998</v>
      </c>
      <c r="L460" s="177">
        <v>8.4517000000000007</v>
      </c>
      <c r="M460" s="177">
        <v>8.6768999999999998</v>
      </c>
      <c r="N460" s="177">
        <v>7.1580000000000004</v>
      </c>
      <c r="O460" s="177">
        <v>3.0464000000000002</v>
      </c>
      <c r="P460" s="177">
        <v>5.3864000000000001</v>
      </c>
      <c r="Q460" s="177">
        <v>7.1070000000000002</v>
      </c>
      <c r="R460" s="177">
        <v>3.3323999999999998</v>
      </c>
      <c r="S460" s="118" t="s">
        <v>1874</v>
      </c>
    </row>
    <row r="461" spans="1:19" x14ac:dyDescent="0.3">
      <c r="A461" s="173" t="s">
        <v>358</v>
      </c>
      <c r="B461" s="173" t="s">
        <v>56</v>
      </c>
      <c r="C461" s="173">
        <v>119337</v>
      </c>
      <c r="D461" s="176">
        <v>44118</v>
      </c>
      <c r="E461" s="177">
        <v>18.645499999999998</v>
      </c>
      <c r="F461" s="177">
        <v>3.524</v>
      </c>
      <c r="G461" s="177">
        <v>15.143800000000001</v>
      </c>
      <c r="H461" s="177">
        <v>40.015599999999999</v>
      </c>
      <c r="I461" s="177">
        <v>28.2257</v>
      </c>
      <c r="J461" s="177">
        <v>17.058</v>
      </c>
      <c r="K461" s="177">
        <v>2.7294999999999998</v>
      </c>
      <c r="L461" s="177">
        <v>8.8021999999999991</v>
      </c>
      <c r="M461" s="177">
        <v>9.0366999999999997</v>
      </c>
      <c r="N461" s="177">
        <v>7.5453999999999999</v>
      </c>
      <c r="O461" s="177">
        <v>3.5082</v>
      </c>
      <c r="P461" s="177">
        <v>5.9512999999999998</v>
      </c>
      <c r="Q461" s="177">
        <v>7.6109</v>
      </c>
      <c r="R461" s="177">
        <v>3.7534000000000001</v>
      </c>
      <c r="S461" s="118" t="s">
        <v>1874</v>
      </c>
    </row>
    <row r="462" spans="1:19" x14ac:dyDescent="0.3">
      <c r="A462" s="173" t="s">
        <v>358</v>
      </c>
      <c r="B462" s="173" t="s">
        <v>88</v>
      </c>
      <c r="C462" s="173">
        <v>117957</v>
      </c>
      <c r="D462" s="176">
        <v>44118</v>
      </c>
      <c r="E462" s="177">
        <v>35.817700000000002</v>
      </c>
      <c r="F462" s="177">
        <v>-2.0379999999999998</v>
      </c>
      <c r="G462" s="177">
        <v>19.1266</v>
      </c>
      <c r="H462" s="177">
        <v>39.013599999999997</v>
      </c>
      <c r="I462" s="177">
        <v>26.4925</v>
      </c>
      <c r="J462" s="177">
        <v>16.798500000000001</v>
      </c>
      <c r="K462" s="177">
        <v>2.6067</v>
      </c>
      <c r="L462" s="177">
        <v>10.833500000000001</v>
      </c>
      <c r="M462" s="177">
        <v>11.128399999999999</v>
      </c>
      <c r="N462" s="177">
        <v>9.1629000000000005</v>
      </c>
      <c r="O462" s="177">
        <v>6.4856999999999996</v>
      </c>
      <c r="P462" s="177">
        <v>7.4371999999999998</v>
      </c>
      <c r="Q462" s="177">
        <v>8.2638999999999996</v>
      </c>
      <c r="R462" s="177">
        <v>9.3956</v>
      </c>
      <c r="S462" s="118"/>
    </row>
    <row r="463" spans="1:19" x14ac:dyDescent="0.3">
      <c r="A463" s="173" t="s">
        <v>358</v>
      </c>
      <c r="B463" s="173" t="s">
        <v>57</v>
      </c>
      <c r="C463" s="173">
        <v>119992</v>
      </c>
      <c r="D463" s="176">
        <v>44118</v>
      </c>
      <c r="E463" s="177">
        <v>37.944299999999998</v>
      </c>
      <c r="F463" s="177">
        <v>-0.96189999999999998</v>
      </c>
      <c r="G463" s="177">
        <v>20.2761</v>
      </c>
      <c r="H463" s="177">
        <v>40.172499999999999</v>
      </c>
      <c r="I463" s="177">
        <v>27.650400000000001</v>
      </c>
      <c r="J463" s="177">
        <v>17.957599999999999</v>
      </c>
      <c r="K463" s="177">
        <v>3.6936</v>
      </c>
      <c r="L463" s="177">
        <v>11.8964</v>
      </c>
      <c r="M463" s="177">
        <v>12.055300000000001</v>
      </c>
      <c r="N463" s="177">
        <v>10.0494</v>
      </c>
      <c r="O463" s="177">
        <v>7.4991000000000003</v>
      </c>
      <c r="P463" s="177">
        <v>8.3911999999999995</v>
      </c>
      <c r="Q463" s="177">
        <v>9.1487999999999996</v>
      </c>
      <c r="R463" s="177">
        <v>10.4392</v>
      </c>
      <c r="S463" s="118"/>
    </row>
    <row r="464" spans="1:19" x14ac:dyDescent="0.3">
      <c r="A464" s="173" t="s">
        <v>358</v>
      </c>
      <c r="B464" s="173" t="s">
        <v>404</v>
      </c>
      <c r="C464" s="173">
        <v>113526</v>
      </c>
      <c r="D464" s="176">
        <v>44118</v>
      </c>
      <c r="E464" s="177">
        <v>24.926500000000001</v>
      </c>
      <c r="F464" s="177">
        <v>-1.4641999999999999</v>
      </c>
      <c r="G464" s="177">
        <v>19.762899999999998</v>
      </c>
      <c r="H464" s="177">
        <v>39.647199999999998</v>
      </c>
      <c r="I464" s="177">
        <v>27.139099999999999</v>
      </c>
      <c r="J464" s="177">
        <v>17.447399999999998</v>
      </c>
      <c r="K464" s="177">
        <v>3.1589</v>
      </c>
      <c r="L464" s="177">
        <v>11.319599999999999</v>
      </c>
      <c r="M464" s="177">
        <v>11.4636</v>
      </c>
      <c r="N464" s="177">
        <v>9.4794999999999998</v>
      </c>
      <c r="O464" s="177">
        <v>7.0282</v>
      </c>
      <c r="P464" s="177">
        <v>7.9657999999999998</v>
      </c>
      <c r="Q464" s="177">
        <v>8.1379999999999999</v>
      </c>
      <c r="R464" s="177">
        <v>9.9268000000000001</v>
      </c>
      <c r="S464" s="118"/>
    </row>
    <row r="465" spans="1:19" x14ac:dyDescent="0.3">
      <c r="A465" s="173" t="s">
        <v>358</v>
      </c>
      <c r="B465" s="173" t="s">
        <v>58</v>
      </c>
      <c r="C465" s="173">
        <v>118284</v>
      </c>
      <c r="D465" s="176">
        <v>44118</v>
      </c>
      <c r="E465" s="177">
        <v>24.946400000000001</v>
      </c>
      <c r="F465" s="177">
        <v>7.9027000000000003</v>
      </c>
      <c r="G465" s="177">
        <v>22.013200000000001</v>
      </c>
      <c r="H465" s="177">
        <v>44.3093</v>
      </c>
      <c r="I465" s="177">
        <v>28.526399999999999</v>
      </c>
      <c r="J465" s="177">
        <v>16.886500000000002</v>
      </c>
      <c r="K465" s="177">
        <v>3.5428999999999999</v>
      </c>
      <c r="L465" s="177">
        <v>14.2296</v>
      </c>
      <c r="M465" s="177">
        <v>12.211499999999999</v>
      </c>
      <c r="N465" s="177">
        <v>10.182700000000001</v>
      </c>
      <c r="O465" s="177">
        <v>7.5632000000000001</v>
      </c>
      <c r="P465" s="177">
        <v>8.4710999999999999</v>
      </c>
      <c r="Q465" s="177">
        <v>9.2044999999999995</v>
      </c>
      <c r="R465" s="177">
        <v>10.772</v>
      </c>
      <c r="S465" s="118" t="s">
        <v>1874</v>
      </c>
    </row>
    <row r="466" spans="1:19" x14ac:dyDescent="0.3">
      <c r="A466" s="173" t="s">
        <v>358</v>
      </c>
      <c r="B466" s="173" t="s">
        <v>89</v>
      </c>
      <c r="C466" s="173">
        <v>111962</v>
      </c>
      <c r="D466" s="176">
        <v>44118</v>
      </c>
      <c r="E466" s="177">
        <v>23.7898</v>
      </c>
      <c r="F466" s="177">
        <v>6.9055</v>
      </c>
      <c r="G466" s="177">
        <v>21.1419</v>
      </c>
      <c r="H466" s="177">
        <v>43.427900000000001</v>
      </c>
      <c r="I466" s="177">
        <v>27.655100000000001</v>
      </c>
      <c r="J466" s="177">
        <v>16.016200000000001</v>
      </c>
      <c r="K466" s="177">
        <v>2.6846999999999999</v>
      </c>
      <c r="L466" s="177">
        <v>13.3256</v>
      </c>
      <c r="M466" s="177">
        <v>11.3255</v>
      </c>
      <c r="N466" s="177">
        <v>9.2790999999999997</v>
      </c>
      <c r="O466" s="177">
        <v>6.7275</v>
      </c>
      <c r="P466" s="177">
        <v>7.6872999999999996</v>
      </c>
      <c r="Q466" s="177">
        <v>7.9086999999999996</v>
      </c>
      <c r="R466" s="177">
        <v>9.8513999999999999</v>
      </c>
      <c r="S466" s="118" t="s">
        <v>1874</v>
      </c>
    </row>
    <row r="467" spans="1:19" x14ac:dyDescent="0.3">
      <c r="A467" s="173" t="s">
        <v>358</v>
      </c>
      <c r="B467" s="173" t="s">
        <v>59</v>
      </c>
      <c r="C467" s="173">
        <v>119239</v>
      </c>
      <c r="D467" s="176">
        <v>44118</v>
      </c>
      <c r="E467" s="177">
        <v>2682.8096</v>
      </c>
      <c r="F467" s="177">
        <v>10.3782</v>
      </c>
      <c r="G467" s="177">
        <v>25.410599999999999</v>
      </c>
      <c r="H467" s="177">
        <v>51.990299999999998</v>
      </c>
      <c r="I467" s="177">
        <v>34.307499999999997</v>
      </c>
      <c r="J467" s="177">
        <v>20.937999999999999</v>
      </c>
      <c r="K467" s="177">
        <v>3.5289000000000001</v>
      </c>
      <c r="L467" s="177">
        <v>15.604699999999999</v>
      </c>
      <c r="M467" s="177">
        <v>15.907400000000001</v>
      </c>
      <c r="N467" s="177">
        <v>12.862</v>
      </c>
      <c r="O467" s="177">
        <v>9.2306000000000008</v>
      </c>
      <c r="P467" s="177">
        <v>8.8917000000000002</v>
      </c>
      <c r="Q467" s="177">
        <v>9.3821999999999992</v>
      </c>
      <c r="R467" s="177">
        <v>13.552099999999999</v>
      </c>
      <c r="S467" s="118" t="s">
        <v>1874</v>
      </c>
    </row>
    <row r="468" spans="1:19" x14ac:dyDescent="0.3">
      <c r="A468" s="173" t="s">
        <v>358</v>
      </c>
      <c r="B468" s="173" t="s">
        <v>90</v>
      </c>
      <c r="C468" s="173">
        <v>105669</v>
      </c>
      <c r="D468" s="176">
        <v>44118</v>
      </c>
      <c r="E468" s="177">
        <v>2595.6596</v>
      </c>
      <c r="F468" s="177">
        <v>9.7377000000000002</v>
      </c>
      <c r="G468" s="177">
        <v>24.7684</v>
      </c>
      <c r="H468" s="177">
        <v>51.343800000000002</v>
      </c>
      <c r="I468" s="177">
        <v>33.659100000000002</v>
      </c>
      <c r="J468" s="177">
        <v>20.2973</v>
      </c>
      <c r="K468" s="177">
        <v>2.9074</v>
      </c>
      <c r="L468" s="177">
        <v>14.944100000000001</v>
      </c>
      <c r="M468" s="177">
        <v>15.1995</v>
      </c>
      <c r="N468" s="177">
        <v>12.1441</v>
      </c>
      <c r="O468" s="177">
        <v>8.6527999999999992</v>
      </c>
      <c r="P468" s="177">
        <v>8.3938000000000006</v>
      </c>
      <c r="Q468" s="177">
        <v>7.3528000000000002</v>
      </c>
      <c r="R468" s="177">
        <v>12.850300000000001</v>
      </c>
      <c r="S468" s="118" t="s">
        <v>1874</v>
      </c>
    </row>
    <row r="469" spans="1:19" x14ac:dyDescent="0.3">
      <c r="A469" s="173" t="s">
        <v>358</v>
      </c>
      <c r="B469" s="173" t="s">
        <v>60</v>
      </c>
      <c r="C469" s="173">
        <v>140237</v>
      </c>
      <c r="D469" s="176">
        <v>44118</v>
      </c>
      <c r="E469" s="177">
        <v>23.960799999999999</v>
      </c>
      <c r="F469" s="177">
        <v>1.9803999999999999</v>
      </c>
      <c r="G469" s="177">
        <v>3.2614000000000001</v>
      </c>
      <c r="H469" s="177">
        <v>4.1162000000000001</v>
      </c>
      <c r="I469" s="177">
        <v>4.6216999999999997</v>
      </c>
      <c r="J469" s="177">
        <v>4.2751999999999999</v>
      </c>
      <c r="K469" s="177">
        <v>2.8165</v>
      </c>
      <c r="L469" s="177">
        <v>6.0126999999999997</v>
      </c>
      <c r="M469" s="177">
        <v>8.5731000000000002</v>
      </c>
      <c r="N469" s="177">
        <v>7.8691000000000004</v>
      </c>
      <c r="O469" s="177">
        <v>8.4862000000000002</v>
      </c>
      <c r="P469" s="177">
        <v>8.1547999999999998</v>
      </c>
      <c r="Q469" s="177">
        <v>8.4977</v>
      </c>
      <c r="R469" s="177">
        <v>12.1394</v>
      </c>
      <c r="S469" s="118"/>
    </row>
    <row r="470" spans="1:19" x14ac:dyDescent="0.3">
      <c r="A470" s="173" t="s">
        <v>358</v>
      </c>
      <c r="B470" s="173" t="s">
        <v>405</v>
      </c>
      <c r="C470" s="173">
        <v>140230</v>
      </c>
      <c r="D470" s="176">
        <v>44118</v>
      </c>
      <c r="E470" s="177">
        <v>19.245100000000001</v>
      </c>
      <c r="F470" s="177">
        <v>1.1379999999999999</v>
      </c>
      <c r="G470" s="177">
        <v>2.4664000000000001</v>
      </c>
      <c r="H470" s="177">
        <v>3.3618000000000001</v>
      </c>
      <c r="I470" s="177">
        <v>3.8666</v>
      </c>
      <c r="J470" s="177">
        <v>3.5188000000000001</v>
      </c>
      <c r="K470" s="177">
        <v>2.0619000000000001</v>
      </c>
      <c r="L470" s="177">
        <v>5.2412999999999998</v>
      </c>
      <c r="M470" s="177">
        <v>7.7796000000000003</v>
      </c>
      <c r="N470" s="177">
        <v>7.0627000000000004</v>
      </c>
      <c r="O470" s="177">
        <v>7.8235000000000001</v>
      </c>
      <c r="P470" s="177">
        <v>7.7477999999999998</v>
      </c>
      <c r="Q470" s="177">
        <v>5.4611000000000001</v>
      </c>
      <c r="R470" s="177">
        <v>11.265000000000001</v>
      </c>
      <c r="S470" s="118"/>
    </row>
    <row r="471" spans="1:19" x14ac:dyDescent="0.3">
      <c r="A471" s="173" t="s">
        <v>358</v>
      </c>
      <c r="B471" s="173" t="s">
        <v>91</v>
      </c>
      <c r="C471" s="173">
        <v>140229</v>
      </c>
      <c r="D471" s="176">
        <v>44118</v>
      </c>
      <c r="E471" s="177">
        <v>22.486499999999999</v>
      </c>
      <c r="F471" s="177">
        <v>1.2986</v>
      </c>
      <c r="G471" s="177">
        <v>2.5005999999999999</v>
      </c>
      <c r="H471" s="177">
        <v>3.3877000000000002</v>
      </c>
      <c r="I471" s="177">
        <v>3.8782000000000001</v>
      </c>
      <c r="J471" s="177">
        <v>3.5217000000000001</v>
      </c>
      <c r="K471" s="177">
        <v>2.0608</v>
      </c>
      <c r="L471" s="177">
        <v>5.24</v>
      </c>
      <c r="M471" s="177">
        <v>7.7792000000000003</v>
      </c>
      <c r="N471" s="177">
        <v>7.0628000000000002</v>
      </c>
      <c r="O471" s="177">
        <v>7.7908999999999997</v>
      </c>
      <c r="P471" s="177">
        <v>7.3635999999999999</v>
      </c>
      <c r="Q471" s="177">
        <v>6.806</v>
      </c>
      <c r="R471" s="177">
        <v>11.264699999999999</v>
      </c>
      <c r="S471" s="118"/>
    </row>
    <row r="472" spans="1:19" x14ac:dyDescent="0.3">
      <c r="A472" s="173" t="s">
        <v>358</v>
      </c>
      <c r="B472" s="173" t="s">
        <v>92</v>
      </c>
      <c r="C472" s="173">
        <v>100499</v>
      </c>
      <c r="D472" s="176">
        <v>44118</v>
      </c>
      <c r="E472" s="177">
        <v>65.559100000000001</v>
      </c>
      <c r="F472" s="177">
        <v>3.8976999999999999</v>
      </c>
      <c r="G472" s="177">
        <v>11.956300000000001</v>
      </c>
      <c r="H472" s="177">
        <v>21.539400000000001</v>
      </c>
      <c r="I472" s="177">
        <v>18.539400000000001</v>
      </c>
      <c r="J472" s="177">
        <v>15.7742</v>
      </c>
      <c r="K472" s="177">
        <v>-6.4187000000000003</v>
      </c>
      <c r="L472" s="177">
        <v>-3.3285</v>
      </c>
      <c r="M472" s="177">
        <v>-7.8535000000000004</v>
      </c>
      <c r="N472" s="177">
        <v>-4.4063999999999997</v>
      </c>
      <c r="O472" s="177">
        <v>3.1785000000000001</v>
      </c>
      <c r="P472" s="177">
        <v>5.73</v>
      </c>
      <c r="Q472" s="177">
        <v>8.2836999999999996</v>
      </c>
      <c r="R472" s="177">
        <v>2.0102000000000002</v>
      </c>
      <c r="S472" s="118" t="s">
        <v>1874</v>
      </c>
    </row>
    <row r="473" spans="1:19" x14ac:dyDescent="0.3">
      <c r="A473" s="173" t="s">
        <v>358</v>
      </c>
      <c r="B473" s="173" t="s">
        <v>61</v>
      </c>
      <c r="C473" s="173">
        <v>118495</v>
      </c>
      <c r="D473" s="176">
        <v>44118</v>
      </c>
      <c r="E473" s="177">
        <v>69.852900000000005</v>
      </c>
      <c r="F473" s="177">
        <v>4.7032999999999996</v>
      </c>
      <c r="G473" s="177">
        <v>12.7615</v>
      </c>
      <c r="H473" s="177">
        <v>22.34</v>
      </c>
      <c r="I473" s="177">
        <v>19.3416</v>
      </c>
      <c r="J473" s="177">
        <v>16.585100000000001</v>
      </c>
      <c r="K473" s="177">
        <v>-5.6308999999999996</v>
      </c>
      <c r="L473" s="177">
        <v>-2.5322</v>
      </c>
      <c r="M473" s="177">
        <v>-7.0827999999999998</v>
      </c>
      <c r="N473" s="177">
        <v>-3.601</v>
      </c>
      <c r="O473" s="177">
        <v>4.1013000000000002</v>
      </c>
      <c r="P473" s="177">
        <v>6.6708999999999996</v>
      </c>
      <c r="Q473" s="177">
        <v>7.7779999999999996</v>
      </c>
      <c r="R473" s="177">
        <v>2.9035000000000002</v>
      </c>
      <c r="S473" s="118" t="s">
        <v>1874</v>
      </c>
    </row>
    <row r="474" spans="1:19" x14ac:dyDescent="0.3">
      <c r="A474" s="173" t="s">
        <v>358</v>
      </c>
      <c r="B474" s="173" t="s">
        <v>365</v>
      </c>
      <c r="C474" s="173">
        <v>147981</v>
      </c>
      <c r="D474" s="176"/>
      <c r="E474" s="177"/>
      <c r="F474" s="177"/>
      <c r="G474" s="177"/>
      <c r="H474" s="177"/>
      <c r="I474" s="177"/>
      <c r="J474" s="177"/>
      <c r="K474" s="177"/>
      <c r="L474" s="177"/>
      <c r="M474" s="177"/>
      <c r="N474" s="177"/>
      <c r="O474" s="177"/>
      <c r="P474" s="177"/>
      <c r="Q474" s="177"/>
      <c r="R474" s="177"/>
      <c r="S474" s="118" t="s">
        <v>1874</v>
      </c>
    </row>
    <row r="475" spans="1:19" x14ac:dyDescent="0.3">
      <c r="A475" s="173" t="s">
        <v>358</v>
      </c>
      <c r="B475" s="173" t="s">
        <v>361</v>
      </c>
      <c r="C475" s="173">
        <v>147982</v>
      </c>
      <c r="D475" s="176"/>
      <c r="E475" s="177"/>
      <c r="F475" s="177"/>
      <c r="G475" s="177"/>
      <c r="H475" s="177"/>
      <c r="I475" s="177"/>
      <c r="J475" s="177"/>
      <c r="K475" s="177"/>
      <c r="L475" s="177"/>
      <c r="M475" s="177"/>
      <c r="N475" s="177"/>
      <c r="O475" s="177"/>
      <c r="P475" s="177"/>
      <c r="Q475" s="177"/>
      <c r="R475" s="177"/>
      <c r="S475" s="118" t="s">
        <v>1874</v>
      </c>
    </row>
    <row r="476" spans="1:19" x14ac:dyDescent="0.3">
      <c r="A476" s="173" t="s">
        <v>358</v>
      </c>
      <c r="B476" s="173" t="s">
        <v>366</v>
      </c>
      <c r="C476" s="173">
        <v>147987</v>
      </c>
      <c r="D476" s="176"/>
      <c r="E476" s="177"/>
      <c r="F476" s="177"/>
      <c r="G476" s="177"/>
      <c r="H476" s="177"/>
      <c r="I476" s="177"/>
      <c r="J476" s="177"/>
      <c r="K476" s="177"/>
      <c r="L476" s="177"/>
      <c r="M476" s="177"/>
      <c r="N476" s="177"/>
      <c r="O476" s="177"/>
      <c r="P476" s="177"/>
      <c r="Q476" s="177"/>
      <c r="R476" s="177"/>
      <c r="S476" s="118" t="s">
        <v>1874</v>
      </c>
    </row>
    <row r="477" spans="1:19" x14ac:dyDescent="0.3">
      <c r="A477" s="173" t="s">
        <v>358</v>
      </c>
      <c r="B477" s="173" t="s">
        <v>362</v>
      </c>
      <c r="C477" s="173">
        <v>147988</v>
      </c>
      <c r="D477" s="176"/>
      <c r="E477" s="177"/>
      <c r="F477" s="177"/>
      <c r="G477" s="177"/>
      <c r="H477" s="177"/>
      <c r="I477" s="177"/>
      <c r="J477" s="177"/>
      <c r="K477" s="177"/>
      <c r="L477" s="177"/>
      <c r="M477" s="177"/>
      <c r="N477" s="177"/>
      <c r="O477" s="177"/>
      <c r="P477" s="177"/>
      <c r="Q477" s="177"/>
      <c r="R477" s="177"/>
      <c r="S477" s="118" t="s">
        <v>1874</v>
      </c>
    </row>
    <row r="478" spans="1:19" x14ac:dyDescent="0.3">
      <c r="A478" s="173" t="s">
        <v>358</v>
      </c>
      <c r="B478" s="173" t="s">
        <v>406</v>
      </c>
      <c r="C478" s="173">
        <v>148307</v>
      </c>
      <c r="D478" s="176"/>
      <c r="E478" s="177"/>
      <c r="F478" s="177"/>
      <c r="G478" s="177"/>
      <c r="H478" s="177"/>
      <c r="I478" s="177"/>
      <c r="J478" s="177"/>
      <c r="K478" s="177"/>
      <c r="L478" s="177"/>
      <c r="M478" s="177"/>
      <c r="N478" s="177"/>
      <c r="O478" s="177"/>
      <c r="P478" s="177"/>
      <c r="Q478" s="177"/>
      <c r="R478" s="177"/>
      <c r="S478" s="118" t="s">
        <v>1874</v>
      </c>
    </row>
    <row r="479" spans="1:19" x14ac:dyDescent="0.3">
      <c r="A479" s="173" t="s">
        <v>358</v>
      </c>
      <c r="B479" s="173" t="s">
        <v>407</v>
      </c>
      <c r="C479" s="173">
        <v>148308</v>
      </c>
      <c r="D479" s="176"/>
      <c r="E479" s="177"/>
      <c r="F479" s="177"/>
      <c r="G479" s="177"/>
      <c r="H479" s="177"/>
      <c r="I479" s="177"/>
      <c r="J479" s="177"/>
      <c r="K479" s="177"/>
      <c r="L479" s="177"/>
      <c r="M479" s="177"/>
      <c r="N479" s="177"/>
      <c r="O479" s="177"/>
      <c r="P479" s="177"/>
      <c r="Q479" s="177"/>
      <c r="R479" s="177"/>
      <c r="S479" s="118" t="s">
        <v>1874</v>
      </c>
    </row>
    <row r="480" spans="1:19" x14ac:dyDescent="0.3">
      <c r="A480" s="173" t="s">
        <v>358</v>
      </c>
      <c r="B480" s="173" t="s">
        <v>93</v>
      </c>
      <c r="C480" s="173">
        <v>101872</v>
      </c>
      <c r="D480" s="176">
        <v>44118</v>
      </c>
      <c r="E480" s="177">
        <v>67.153099999999995</v>
      </c>
      <c r="F480" s="177">
        <v>10.058199999999999</v>
      </c>
      <c r="G480" s="177">
        <v>14.3339</v>
      </c>
      <c r="H480" s="177">
        <v>33.3127</v>
      </c>
      <c r="I480" s="177">
        <v>22.943200000000001</v>
      </c>
      <c r="J480" s="177">
        <v>14.2943</v>
      </c>
      <c r="K480" s="177">
        <v>5.3299000000000003</v>
      </c>
      <c r="L480" s="177">
        <v>12.2522</v>
      </c>
      <c r="M480" s="177">
        <v>9.7330000000000005</v>
      </c>
      <c r="N480" s="177">
        <v>9.2083999999999993</v>
      </c>
      <c r="O480" s="177">
        <v>4.5892999999999997</v>
      </c>
      <c r="P480" s="177">
        <v>6.1493000000000002</v>
      </c>
      <c r="Q480" s="177">
        <v>8.4489000000000001</v>
      </c>
      <c r="R480" s="177">
        <v>6.7148000000000003</v>
      </c>
      <c r="S480" s="118"/>
    </row>
    <row r="481" spans="1:19" x14ac:dyDescent="0.3">
      <c r="A481" s="173" t="s">
        <v>358</v>
      </c>
      <c r="B481" s="173" t="s">
        <v>62</v>
      </c>
      <c r="C481" s="173">
        <v>119075</v>
      </c>
      <c r="D481" s="176">
        <v>44118</v>
      </c>
      <c r="E481" s="177">
        <v>71.119600000000005</v>
      </c>
      <c r="F481" s="177">
        <v>10.678100000000001</v>
      </c>
      <c r="G481" s="177">
        <v>14.944699999999999</v>
      </c>
      <c r="H481" s="177">
        <v>33.923200000000001</v>
      </c>
      <c r="I481" s="177">
        <v>23.558800000000002</v>
      </c>
      <c r="J481" s="177">
        <v>14.9099</v>
      </c>
      <c r="K481" s="177">
        <v>5.9520999999999997</v>
      </c>
      <c r="L481" s="177">
        <v>12.911</v>
      </c>
      <c r="M481" s="177">
        <v>10.5495</v>
      </c>
      <c r="N481" s="177">
        <v>10.0565</v>
      </c>
      <c r="O481" s="177">
        <v>5.2751999999999999</v>
      </c>
      <c r="P481" s="177">
        <v>6.8784000000000001</v>
      </c>
      <c r="Q481" s="177">
        <v>8.2081</v>
      </c>
      <c r="R481" s="177">
        <v>7.4375999999999998</v>
      </c>
      <c r="S481" s="118"/>
    </row>
    <row r="482" spans="1:19" x14ac:dyDescent="0.3">
      <c r="A482" s="173" t="s">
        <v>358</v>
      </c>
      <c r="B482" s="173" t="s">
        <v>94</v>
      </c>
      <c r="C482" s="173"/>
      <c r="D482" s="176">
        <v>44118</v>
      </c>
      <c r="E482" s="177">
        <v>67.153099999999995</v>
      </c>
      <c r="F482" s="177">
        <v>10.058199999999999</v>
      </c>
      <c r="G482" s="177">
        <v>14.3339</v>
      </c>
      <c r="H482" s="177">
        <v>33.3127</v>
      </c>
      <c r="I482" s="177">
        <v>22.943200000000001</v>
      </c>
      <c r="J482" s="177">
        <v>14.2943</v>
      </c>
      <c r="K482" s="177">
        <v>5.3299000000000003</v>
      </c>
      <c r="L482" s="177">
        <v>12.2522</v>
      </c>
      <c r="M482" s="177">
        <v>9.7330000000000005</v>
      </c>
      <c r="N482" s="177">
        <v>9.2083999999999993</v>
      </c>
      <c r="O482" s="177">
        <v>4.5892999999999997</v>
      </c>
      <c r="P482" s="177">
        <v>6.1493000000000002</v>
      </c>
      <c r="Q482" s="177">
        <v>8.4489000000000001</v>
      </c>
      <c r="R482" s="177">
        <v>6.7148000000000003</v>
      </c>
      <c r="S482" s="118"/>
    </row>
    <row r="483" spans="1:19" x14ac:dyDescent="0.3">
      <c r="A483" s="173" t="s">
        <v>358</v>
      </c>
      <c r="B483" s="173" t="s">
        <v>95</v>
      </c>
      <c r="C483" s="173"/>
      <c r="D483" s="176">
        <v>44118</v>
      </c>
      <c r="E483" s="177">
        <v>67.153099999999995</v>
      </c>
      <c r="F483" s="177">
        <v>10.058199999999999</v>
      </c>
      <c r="G483" s="177">
        <v>14.3339</v>
      </c>
      <c r="H483" s="177">
        <v>33.3127</v>
      </c>
      <c r="I483" s="177">
        <v>22.943200000000001</v>
      </c>
      <c r="J483" s="177">
        <v>14.2943</v>
      </c>
      <c r="K483" s="177">
        <v>5.3299000000000003</v>
      </c>
      <c r="L483" s="177">
        <v>12.2522</v>
      </c>
      <c r="M483" s="177">
        <v>9.7330000000000005</v>
      </c>
      <c r="N483" s="177">
        <v>9.2083999999999993</v>
      </c>
      <c r="O483" s="177">
        <v>4.5892999999999997</v>
      </c>
      <c r="P483" s="177">
        <v>6.1493000000000002</v>
      </c>
      <c r="Q483" s="177">
        <v>8.4489000000000001</v>
      </c>
      <c r="R483" s="177">
        <v>6.7148000000000003</v>
      </c>
      <c r="S483" s="118"/>
    </row>
    <row r="484" spans="1:19" x14ac:dyDescent="0.3">
      <c r="A484" s="173" t="s">
        <v>358</v>
      </c>
      <c r="B484" s="173" t="s">
        <v>96</v>
      </c>
      <c r="C484" s="173">
        <v>106737</v>
      </c>
      <c r="D484" s="176">
        <v>44118</v>
      </c>
      <c r="E484" s="177">
        <v>27.9832</v>
      </c>
      <c r="F484" s="177">
        <v>12.9177</v>
      </c>
      <c r="G484" s="177">
        <v>18.490300000000001</v>
      </c>
      <c r="H484" s="177">
        <v>37.365400000000001</v>
      </c>
      <c r="I484" s="177">
        <v>29.234200000000001</v>
      </c>
      <c r="J484" s="177">
        <v>18.024100000000001</v>
      </c>
      <c r="K484" s="177">
        <v>1.4229000000000001</v>
      </c>
      <c r="L484" s="177">
        <v>11.099500000000001</v>
      </c>
      <c r="M484" s="177">
        <v>9.8522999999999996</v>
      </c>
      <c r="N484" s="177">
        <v>8.3526000000000007</v>
      </c>
      <c r="O484" s="177">
        <v>6.9013999999999998</v>
      </c>
      <c r="P484" s="177">
        <v>6.9534000000000002</v>
      </c>
      <c r="Q484" s="177">
        <v>8.2138000000000009</v>
      </c>
      <c r="R484" s="177">
        <v>10.467599999999999</v>
      </c>
      <c r="S484" s="118" t="s">
        <v>1874</v>
      </c>
    </row>
    <row r="485" spans="1:19" x14ac:dyDescent="0.3">
      <c r="A485" s="173" t="s">
        <v>358</v>
      </c>
      <c r="B485" s="173" t="s">
        <v>63</v>
      </c>
      <c r="C485" s="173">
        <v>120048</v>
      </c>
      <c r="D485" s="176">
        <v>44118</v>
      </c>
      <c r="E485" s="177">
        <v>29.698899999999998</v>
      </c>
      <c r="F485" s="177">
        <v>13.77</v>
      </c>
      <c r="G485" s="177">
        <v>19.272300000000001</v>
      </c>
      <c r="H485" s="177">
        <v>38.1479</v>
      </c>
      <c r="I485" s="177">
        <v>30.022200000000002</v>
      </c>
      <c r="J485" s="177">
        <v>18.82</v>
      </c>
      <c r="K485" s="177">
        <v>2.2084000000000001</v>
      </c>
      <c r="L485" s="177">
        <v>11.923400000000001</v>
      </c>
      <c r="M485" s="177">
        <v>10.695600000000001</v>
      </c>
      <c r="N485" s="177">
        <v>9.2017000000000007</v>
      </c>
      <c r="O485" s="177">
        <v>7.7184999999999997</v>
      </c>
      <c r="P485" s="177">
        <v>7.7634999999999996</v>
      </c>
      <c r="Q485" s="177">
        <v>8.2057000000000002</v>
      </c>
      <c r="R485" s="177">
        <v>11.3188</v>
      </c>
      <c r="S485" s="118" t="s">
        <v>1874</v>
      </c>
    </row>
    <row r="486" spans="1:19" x14ac:dyDescent="0.3">
      <c r="A486" s="173" t="s">
        <v>358</v>
      </c>
      <c r="B486" s="173" t="s">
        <v>408</v>
      </c>
      <c r="C486" s="173">
        <v>106736</v>
      </c>
      <c r="D486" s="176">
        <v>44118</v>
      </c>
      <c r="E486" s="177">
        <v>26.953099999999999</v>
      </c>
      <c r="F486" s="177">
        <v>12.5984</v>
      </c>
      <c r="G486" s="177">
        <v>18.245999999999999</v>
      </c>
      <c r="H486" s="177">
        <v>37.116</v>
      </c>
      <c r="I486" s="177">
        <v>28.979299999999999</v>
      </c>
      <c r="J486" s="177">
        <v>17.774799999999999</v>
      </c>
      <c r="K486" s="177">
        <v>1.1752</v>
      </c>
      <c r="L486" s="177">
        <v>10.838800000000001</v>
      </c>
      <c r="M486" s="177">
        <v>9.5946999999999996</v>
      </c>
      <c r="N486" s="177">
        <v>8.0924999999999994</v>
      </c>
      <c r="O486" s="177">
        <v>6.6383000000000001</v>
      </c>
      <c r="P486" s="177">
        <v>6.6868999999999996</v>
      </c>
      <c r="Q486" s="177">
        <v>7.9028999999999998</v>
      </c>
      <c r="R486" s="177">
        <v>10.198499999999999</v>
      </c>
      <c r="S486" s="118" t="s">
        <v>1874</v>
      </c>
    </row>
    <row r="487" spans="1:19" x14ac:dyDescent="0.3">
      <c r="A487" s="173" t="s">
        <v>358</v>
      </c>
      <c r="B487" s="173" t="s">
        <v>97</v>
      </c>
      <c r="C487" s="173">
        <v>112096</v>
      </c>
      <c r="D487" s="176">
        <v>44118</v>
      </c>
      <c r="E487" s="177">
        <v>27.383800000000001</v>
      </c>
      <c r="F487" s="177">
        <v>9.3327000000000009</v>
      </c>
      <c r="G487" s="177">
        <v>23.964099999999998</v>
      </c>
      <c r="H487" s="177">
        <v>48.333300000000001</v>
      </c>
      <c r="I487" s="177">
        <v>29.823</v>
      </c>
      <c r="J487" s="177">
        <v>15.3918</v>
      </c>
      <c r="K487" s="177">
        <v>6.8472999999999997</v>
      </c>
      <c r="L487" s="177">
        <v>15.3148</v>
      </c>
      <c r="M487" s="177">
        <v>13.637700000000001</v>
      </c>
      <c r="N487" s="177">
        <v>12.7216</v>
      </c>
      <c r="O487" s="177">
        <v>8.5594000000000001</v>
      </c>
      <c r="P487" s="177">
        <v>9.3828999999999994</v>
      </c>
      <c r="Q487" s="177">
        <v>9.8338000000000001</v>
      </c>
      <c r="R487" s="177">
        <v>11.440300000000001</v>
      </c>
      <c r="S487" s="118"/>
    </row>
    <row r="488" spans="1:19" x14ac:dyDescent="0.3">
      <c r="A488" s="173" t="s">
        <v>358</v>
      </c>
      <c r="B488" s="173" t="s">
        <v>64</v>
      </c>
      <c r="C488" s="173">
        <v>120603</v>
      </c>
      <c r="D488" s="176">
        <v>44118</v>
      </c>
      <c r="E488" s="177">
        <v>28.5686</v>
      </c>
      <c r="F488" s="177">
        <v>10.2239</v>
      </c>
      <c r="G488" s="177">
        <v>24.690300000000001</v>
      </c>
      <c r="H488" s="177">
        <v>49.080500000000001</v>
      </c>
      <c r="I488" s="177">
        <v>30.551500000000001</v>
      </c>
      <c r="J488" s="177">
        <v>16.125900000000001</v>
      </c>
      <c r="K488" s="177">
        <v>7.5800999999999998</v>
      </c>
      <c r="L488" s="177">
        <v>16.032499999999999</v>
      </c>
      <c r="M488" s="177">
        <v>14.362500000000001</v>
      </c>
      <c r="N488" s="177">
        <v>13.467000000000001</v>
      </c>
      <c r="O488" s="177">
        <v>9.3165999999999993</v>
      </c>
      <c r="P488" s="177">
        <v>10.145200000000001</v>
      </c>
      <c r="Q488" s="177">
        <v>11.1686</v>
      </c>
      <c r="R488" s="177">
        <v>12.1915</v>
      </c>
      <c r="S488" s="118"/>
    </row>
    <row r="489" spans="1:19" x14ac:dyDescent="0.3">
      <c r="A489" s="173" t="s">
        <v>358</v>
      </c>
      <c r="B489" s="173" t="s">
        <v>98</v>
      </c>
      <c r="C489" s="173">
        <v>116583</v>
      </c>
      <c r="D489" s="176">
        <v>44118</v>
      </c>
      <c r="E489" s="177">
        <v>16.875299999999999</v>
      </c>
      <c r="F489" s="177">
        <v>5.1917999999999997</v>
      </c>
      <c r="G489" s="177">
        <v>12.7836</v>
      </c>
      <c r="H489" s="177">
        <v>25.741700000000002</v>
      </c>
      <c r="I489" s="177">
        <v>17.012</v>
      </c>
      <c r="J489" s="177">
        <v>10.068099999999999</v>
      </c>
      <c r="K489" s="177">
        <v>5.2140000000000004</v>
      </c>
      <c r="L489" s="177">
        <v>13.0068</v>
      </c>
      <c r="M489" s="177">
        <v>10.271100000000001</v>
      </c>
      <c r="N489" s="177">
        <v>10.2011</v>
      </c>
      <c r="O489" s="177">
        <v>5.3276000000000003</v>
      </c>
      <c r="P489" s="177">
        <v>5.4626000000000001</v>
      </c>
      <c r="Q489" s="177">
        <v>6.2344999999999997</v>
      </c>
      <c r="R489" s="177">
        <v>8.2927999999999997</v>
      </c>
      <c r="S489" s="118" t="s">
        <v>1874</v>
      </c>
    </row>
    <row r="490" spans="1:19" x14ac:dyDescent="0.3">
      <c r="A490" s="173" t="s">
        <v>358</v>
      </c>
      <c r="B490" s="173" t="s">
        <v>65</v>
      </c>
      <c r="C490" s="173">
        <v>116811</v>
      </c>
      <c r="D490" s="176">
        <v>44118</v>
      </c>
      <c r="E490" s="177">
        <v>17.981400000000001</v>
      </c>
      <c r="F490" s="177">
        <v>5.8875999999999999</v>
      </c>
      <c r="G490" s="177">
        <v>13.503299999999999</v>
      </c>
      <c r="H490" s="177">
        <v>26.493300000000001</v>
      </c>
      <c r="I490" s="177">
        <v>17.795100000000001</v>
      </c>
      <c r="J490" s="177">
        <v>10.8543</v>
      </c>
      <c r="K490" s="177">
        <v>6.0026000000000002</v>
      </c>
      <c r="L490" s="177">
        <v>13.8385</v>
      </c>
      <c r="M490" s="177">
        <v>11.111499999999999</v>
      </c>
      <c r="N490" s="177">
        <v>11.0627</v>
      </c>
      <c r="O490" s="177">
        <v>6.4518000000000004</v>
      </c>
      <c r="P490" s="177">
        <v>6.5679999999999996</v>
      </c>
      <c r="Q490" s="177">
        <v>6.7123999999999997</v>
      </c>
      <c r="R490" s="177">
        <v>9.2520000000000007</v>
      </c>
      <c r="S490" s="118" t="s">
        <v>1874</v>
      </c>
    </row>
    <row r="491" spans="1:19" x14ac:dyDescent="0.3">
      <c r="A491" s="173" t="s">
        <v>358</v>
      </c>
      <c r="B491" s="173" t="s">
        <v>66</v>
      </c>
      <c r="C491" s="173">
        <v>118416</v>
      </c>
      <c r="D491" s="176">
        <v>44118</v>
      </c>
      <c r="E491" s="177">
        <v>28.7471</v>
      </c>
      <c r="F491" s="177">
        <v>4.5715000000000003</v>
      </c>
      <c r="G491" s="177">
        <v>21.853200000000001</v>
      </c>
      <c r="H491" s="177">
        <v>51.2318</v>
      </c>
      <c r="I491" s="177">
        <v>37.787199999999999</v>
      </c>
      <c r="J491" s="177">
        <v>25.154299999999999</v>
      </c>
      <c r="K491" s="177">
        <v>3.9952000000000001</v>
      </c>
      <c r="L491" s="177">
        <v>17.0869</v>
      </c>
      <c r="M491" s="177">
        <v>17.134399999999999</v>
      </c>
      <c r="N491" s="177">
        <v>13.321400000000001</v>
      </c>
      <c r="O491" s="177">
        <v>9.9092000000000002</v>
      </c>
      <c r="P491" s="177">
        <v>9.7866</v>
      </c>
      <c r="Q491" s="177">
        <v>10.0296</v>
      </c>
      <c r="R491" s="177">
        <v>14.135999999999999</v>
      </c>
      <c r="S491" s="118" t="s">
        <v>1874</v>
      </c>
    </row>
    <row r="492" spans="1:19" x14ac:dyDescent="0.3">
      <c r="A492" s="173" t="s">
        <v>358</v>
      </c>
      <c r="B492" s="173" t="s">
        <v>99</v>
      </c>
      <c r="C492" s="173">
        <v>111524</v>
      </c>
      <c r="D492" s="176">
        <v>44118</v>
      </c>
      <c r="E492" s="177">
        <v>26.945</v>
      </c>
      <c r="F492" s="177">
        <v>3.6577999999999999</v>
      </c>
      <c r="G492" s="177">
        <v>21.029800000000002</v>
      </c>
      <c r="H492" s="177">
        <v>50.409799999999997</v>
      </c>
      <c r="I492" s="177">
        <v>36.965499999999999</v>
      </c>
      <c r="J492" s="177">
        <v>24.327100000000002</v>
      </c>
      <c r="K492" s="177">
        <v>3.1926000000000001</v>
      </c>
      <c r="L492" s="177">
        <v>16.238399999999999</v>
      </c>
      <c r="M492" s="177">
        <v>16.2453</v>
      </c>
      <c r="N492" s="177">
        <v>12.436400000000001</v>
      </c>
      <c r="O492" s="177">
        <v>9.1004000000000005</v>
      </c>
      <c r="P492" s="177">
        <v>8.9228000000000005</v>
      </c>
      <c r="Q492" s="177">
        <v>8.7040000000000006</v>
      </c>
      <c r="R492" s="177">
        <v>13.302300000000001</v>
      </c>
      <c r="S492" s="118" t="s">
        <v>1874</v>
      </c>
    </row>
    <row r="493" spans="1:19" x14ac:dyDescent="0.3">
      <c r="A493" s="173" t="s">
        <v>358</v>
      </c>
      <c r="B493" s="173" t="s">
        <v>67</v>
      </c>
      <c r="C493" s="173">
        <v>122715</v>
      </c>
      <c r="D493" s="176">
        <v>44118</v>
      </c>
      <c r="E493" s="177">
        <v>17.166699999999999</v>
      </c>
      <c r="F493" s="177">
        <v>7.2305000000000001</v>
      </c>
      <c r="G493" s="177">
        <v>13.718500000000001</v>
      </c>
      <c r="H493" s="177">
        <v>31.351500000000001</v>
      </c>
      <c r="I493" s="177">
        <v>24.1723</v>
      </c>
      <c r="J493" s="177">
        <v>13.892099999999999</v>
      </c>
      <c r="K493" s="177">
        <v>7.0231000000000003</v>
      </c>
      <c r="L493" s="177">
        <v>8.3736999999999995</v>
      </c>
      <c r="M493" s="177">
        <v>8.4502000000000006</v>
      </c>
      <c r="N493" s="177">
        <v>8.2362000000000002</v>
      </c>
      <c r="O493" s="177">
        <v>7.2404000000000002</v>
      </c>
      <c r="P493" s="177">
        <v>7.5591999999999997</v>
      </c>
      <c r="Q493" s="177">
        <v>7.67</v>
      </c>
      <c r="R493" s="177">
        <v>8.6597000000000008</v>
      </c>
      <c r="S493" s="118" t="s">
        <v>1874</v>
      </c>
    </row>
    <row r="494" spans="1:19" x14ac:dyDescent="0.3">
      <c r="A494" s="173" t="s">
        <v>358</v>
      </c>
      <c r="B494" s="173" t="s">
        <v>100</v>
      </c>
      <c r="C494" s="173">
        <v>122612</v>
      </c>
      <c r="D494" s="176">
        <v>44118</v>
      </c>
      <c r="E494" s="177">
        <v>16.482099999999999</v>
      </c>
      <c r="F494" s="177">
        <v>6.6448</v>
      </c>
      <c r="G494" s="177">
        <v>13.178000000000001</v>
      </c>
      <c r="H494" s="177">
        <v>30.804600000000001</v>
      </c>
      <c r="I494" s="177">
        <v>23.655000000000001</v>
      </c>
      <c r="J494" s="177">
        <v>13.3886</v>
      </c>
      <c r="K494" s="177">
        <v>6.4930000000000003</v>
      </c>
      <c r="L494" s="177">
        <v>7.7652999999999999</v>
      </c>
      <c r="M494" s="177">
        <v>7.8063000000000002</v>
      </c>
      <c r="N494" s="177">
        <v>7.5704000000000002</v>
      </c>
      <c r="O494" s="177">
        <v>6.5606</v>
      </c>
      <c r="P494" s="177">
        <v>6.9347000000000003</v>
      </c>
      <c r="Q494" s="177">
        <v>7.0724</v>
      </c>
      <c r="R494" s="177">
        <v>7.9741</v>
      </c>
      <c r="S494" s="118" t="s">
        <v>1874</v>
      </c>
    </row>
    <row r="495" spans="1:19" x14ac:dyDescent="0.3">
      <c r="A495" s="173" t="s">
        <v>358</v>
      </c>
      <c r="B495" s="173" t="s">
        <v>68</v>
      </c>
      <c r="C495" s="173">
        <v>145589</v>
      </c>
      <c r="D495" s="176">
        <v>44118</v>
      </c>
      <c r="E495" s="177">
        <v>1166.3155999999999</v>
      </c>
      <c r="F495" s="177">
        <v>26.031099999999999</v>
      </c>
      <c r="G495" s="177">
        <v>23.571000000000002</v>
      </c>
      <c r="H495" s="177">
        <v>58.776499999999999</v>
      </c>
      <c r="I495" s="177">
        <v>38.044600000000003</v>
      </c>
      <c r="J495" s="177">
        <v>12.329499999999999</v>
      </c>
      <c r="K495" s="177">
        <v>2.3016000000000001</v>
      </c>
      <c r="L495" s="177">
        <v>8.343</v>
      </c>
      <c r="M495" s="177">
        <v>6.6867999999999999</v>
      </c>
      <c r="N495" s="177">
        <v>6.4946999999999999</v>
      </c>
      <c r="O495" s="177"/>
      <c r="P495" s="177"/>
      <c r="Q495" s="177">
        <v>8.6087000000000007</v>
      </c>
      <c r="R495" s="177"/>
      <c r="S495" s="118" t="s">
        <v>1874</v>
      </c>
    </row>
    <row r="496" spans="1:19" x14ac:dyDescent="0.3">
      <c r="A496" s="173" t="s">
        <v>358</v>
      </c>
      <c r="B496" s="173" t="s">
        <v>101</v>
      </c>
      <c r="C496" s="173">
        <v>145590</v>
      </c>
      <c r="D496" s="176">
        <v>44118</v>
      </c>
      <c r="E496" s="177">
        <v>1155.136</v>
      </c>
      <c r="F496" s="177">
        <v>25.6282</v>
      </c>
      <c r="G496" s="177">
        <v>23.054400000000001</v>
      </c>
      <c r="H496" s="177">
        <v>58.251300000000001</v>
      </c>
      <c r="I496" s="177">
        <v>37.512099999999997</v>
      </c>
      <c r="J496" s="177">
        <v>11.799200000000001</v>
      </c>
      <c r="K496" s="177">
        <v>1.7742</v>
      </c>
      <c r="L496" s="177">
        <v>7.7976999999999999</v>
      </c>
      <c r="M496" s="177">
        <v>6.1386000000000003</v>
      </c>
      <c r="N496" s="177">
        <v>5.9389000000000003</v>
      </c>
      <c r="O496" s="177"/>
      <c r="P496" s="177"/>
      <c r="Q496" s="177">
        <v>8.0486000000000004</v>
      </c>
      <c r="R496" s="177"/>
      <c r="S496" s="118" t="s">
        <v>1874</v>
      </c>
    </row>
    <row r="497" spans="1:19" x14ac:dyDescent="0.3">
      <c r="A497" s="173" t="s">
        <v>358</v>
      </c>
      <c r="B497" s="173" t="s">
        <v>69</v>
      </c>
      <c r="C497" s="173">
        <v>120435</v>
      </c>
      <c r="D497" s="176">
        <v>44118</v>
      </c>
      <c r="E497" s="177">
        <v>33.321199999999997</v>
      </c>
      <c r="F497" s="177">
        <v>1.6432</v>
      </c>
      <c r="G497" s="177">
        <v>8.4223999999999997</v>
      </c>
      <c r="H497" s="177">
        <v>21.3535</v>
      </c>
      <c r="I497" s="177">
        <v>19.883299999999998</v>
      </c>
      <c r="J497" s="177">
        <v>14.6294</v>
      </c>
      <c r="K497" s="177">
        <v>4.4074</v>
      </c>
      <c r="L497" s="177">
        <v>12.370699999999999</v>
      </c>
      <c r="M497" s="177">
        <v>8.9419000000000004</v>
      </c>
      <c r="N497" s="177">
        <v>8.0042000000000009</v>
      </c>
      <c r="O497" s="177">
        <v>7.7206999999999999</v>
      </c>
      <c r="P497" s="177">
        <v>8.1549999999999994</v>
      </c>
      <c r="Q497" s="177">
        <v>8.5088000000000008</v>
      </c>
      <c r="R497" s="177">
        <v>7.6816000000000004</v>
      </c>
      <c r="S497" s="118" t="s">
        <v>1874</v>
      </c>
    </row>
    <row r="498" spans="1:19" x14ac:dyDescent="0.3">
      <c r="A498" s="173" t="s">
        <v>358</v>
      </c>
      <c r="B498" s="173" t="s">
        <v>102</v>
      </c>
      <c r="C498" s="173">
        <v>101806</v>
      </c>
      <c r="D498" s="176">
        <v>44118</v>
      </c>
      <c r="E498" s="177">
        <v>31.946999999999999</v>
      </c>
      <c r="F498" s="177">
        <v>0.79979999999999996</v>
      </c>
      <c r="G498" s="177">
        <v>7.6858000000000004</v>
      </c>
      <c r="H498" s="177">
        <v>20.5974</v>
      </c>
      <c r="I498" s="177">
        <v>19.137899999999998</v>
      </c>
      <c r="J498" s="177">
        <v>13.885899999999999</v>
      </c>
      <c r="K498" s="177">
        <v>3.6686000000000001</v>
      </c>
      <c r="L498" s="177">
        <v>11.5962</v>
      </c>
      <c r="M498" s="177">
        <v>8.1911000000000005</v>
      </c>
      <c r="N498" s="177">
        <v>7.3007</v>
      </c>
      <c r="O498" s="177">
        <v>7.1288</v>
      </c>
      <c r="P498" s="177">
        <v>7.5259999999999998</v>
      </c>
      <c r="Q498" s="177">
        <v>6.9370000000000003</v>
      </c>
      <c r="R498" s="177">
        <v>7.0629999999999997</v>
      </c>
      <c r="S498" s="118" t="s">
        <v>1874</v>
      </c>
    </row>
    <row r="499" spans="1:19" x14ac:dyDescent="0.3">
      <c r="A499" s="173" t="s">
        <v>358</v>
      </c>
      <c r="B499" s="173" t="s">
        <v>70</v>
      </c>
      <c r="C499" s="173">
        <v>119755</v>
      </c>
      <c r="D499" s="176">
        <v>44118</v>
      </c>
      <c r="E499" s="177">
        <v>30.103000000000002</v>
      </c>
      <c r="F499" s="177">
        <v>23.902000000000001</v>
      </c>
      <c r="G499" s="177">
        <v>28.703299999999999</v>
      </c>
      <c r="H499" s="177">
        <v>58.7331</v>
      </c>
      <c r="I499" s="177">
        <v>35.687800000000003</v>
      </c>
      <c r="J499" s="177">
        <v>17.456399999999999</v>
      </c>
      <c r="K499" s="177">
        <v>5.8061999999999996</v>
      </c>
      <c r="L499" s="177">
        <v>17.653300000000002</v>
      </c>
      <c r="M499" s="177">
        <v>13.5237</v>
      </c>
      <c r="N499" s="177">
        <v>12.145300000000001</v>
      </c>
      <c r="O499" s="177">
        <v>9.9701000000000004</v>
      </c>
      <c r="P499" s="177">
        <v>10.1365</v>
      </c>
      <c r="Q499" s="177">
        <v>10.132899999999999</v>
      </c>
      <c r="R499" s="177">
        <v>12.9491</v>
      </c>
      <c r="S499" s="118"/>
    </row>
    <row r="500" spans="1:19" x14ac:dyDescent="0.3">
      <c r="A500" s="173" t="s">
        <v>358</v>
      </c>
      <c r="B500" s="173" t="s">
        <v>103</v>
      </c>
      <c r="C500" s="173">
        <v>108511</v>
      </c>
      <c r="D500" s="176">
        <v>44118</v>
      </c>
      <c r="E500" s="177">
        <v>28.6919</v>
      </c>
      <c r="F500" s="177">
        <v>23.294899999999998</v>
      </c>
      <c r="G500" s="177">
        <v>28.017800000000001</v>
      </c>
      <c r="H500" s="177">
        <v>58.0488</v>
      </c>
      <c r="I500" s="177">
        <v>34.983499999999999</v>
      </c>
      <c r="J500" s="177">
        <v>16.748200000000001</v>
      </c>
      <c r="K500" s="177">
        <v>5.1234000000000002</v>
      </c>
      <c r="L500" s="177">
        <v>16.940799999999999</v>
      </c>
      <c r="M500" s="177">
        <v>12.805300000000001</v>
      </c>
      <c r="N500" s="177">
        <v>11.4148</v>
      </c>
      <c r="O500" s="177">
        <v>9.2904</v>
      </c>
      <c r="P500" s="177">
        <v>9.4603000000000002</v>
      </c>
      <c r="Q500" s="177">
        <v>8.8780000000000001</v>
      </c>
      <c r="R500" s="177">
        <v>12.2125</v>
      </c>
      <c r="S500" s="118"/>
    </row>
    <row r="501" spans="1:19" x14ac:dyDescent="0.3">
      <c r="A501" s="173" t="s">
        <v>358</v>
      </c>
      <c r="B501" s="173" t="s">
        <v>71</v>
      </c>
      <c r="C501" s="173">
        <v>119428</v>
      </c>
      <c r="D501" s="176">
        <v>44118</v>
      </c>
      <c r="E501" s="177">
        <v>24.526700000000002</v>
      </c>
      <c r="F501" s="177">
        <v>4.4650999999999996</v>
      </c>
      <c r="G501" s="177">
        <v>21.971900000000002</v>
      </c>
      <c r="H501" s="177">
        <v>49.121699999999997</v>
      </c>
      <c r="I501" s="177">
        <v>35.502200000000002</v>
      </c>
      <c r="J501" s="177">
        <v>22.976700000000001</v>
      </c>
      <c r="K501" s="177">
        <v>4.9310999999999998</v>
      </c>
      <c r="L501" s="177">
        <v>15.604900000000001</v>
      </c>
      <c r="M501" s="177">
        <v>12.997199999999999</v>
      </c>
      <c r="N501" s="177">
        <v>11.205500000000001</v>
      </c>
      <c r="O501" s="177">
        <v>9.0900999999999996</v>
      </c>
      <c r="P501" s="177">
        <v>9.2581000000000007</v>
      </c>
      <c r="Q501" s="177">
        <v>9.5333000000000006</v>
      </c>
      <c r="R501" s="177">
        <v>12.0661</v>
      </c>
      <c r="S501" s="118"/>
    </row>
    <row r="502" spans="1:19" x14ac:dyDescent="0.3">
      <c r="A502" s="173" t="s">
        <v>358</v>
      </c>
      <c r="B502" s="173" t="s">
        <v>104</v>
      </c>
      <c r="C502" s="173">
        <v>118053</v>
      </c>
      <c r="D502" s="176">
        <v>44118</v>
      </c>
      <c r="E502" s="177">
        <v>23.3123</v>
      </c>
      <c r="F502" s="177">
        <v>3.9146999999999998</v>
      </c>
      <c r="G502" s="177">
        <v>21.324300000000001</v>
      </c>
      <c r="H502" s="177">
        <v>48.445799999999998</v>
      </c>
      <c r="I502" s="177">
        <v>34.826099999999997</v>
      </c>
      <c r="J502" s="177">
        <v>22.305700000000002</v>
      </c>
      <c r="K502" s="177">
        <v>4.2625000000000002</v>
      </c>
      <c r="L502" s="177">
        <v>14.894</v>
      </c>
      <c r="M502" s="177">
        <v>12.275600000000001</v>
      </c>
      <c r="N502" s="177">
        <v>10.4771</v>
      </c>
      <c r="O502" s="177">
        <v>8.2629999999999999</v>
      </c>
      <c r="P502" s="177">
        <v>8.3968000000000007</v>
      </c>
      <c r="Q502" s="177">
        <v>6.1711999999999998</v>
      </c>
      <c r="R502" s="177">
        <v>11.2837</v>
      </c>
      <c r="S502" s="118"/>
    </row>
    <row r="503" spans="1:19" x14ac:dyDescent="0.3">
      <c r="A503" s="173" t="s">
        <v>358</v>
      </c>
      <c r="B503" s="173" t="s">
        <v>72</v>
      </c>
      <c r="C503" s="173">
        <v>140769</v>
      </c>
      <c r="D503" s="176">
        <v>44118</v>
      </c>
      <c r="E503" s="177">
        <v>13.6785</v>
      </c>
      <c r="F503" s="177">
        <v>2.4016999999999999</v>
      </c>
      <c r="G503" s="177">
        <v>16.3674</v>
      </c>
      <c r="H503" s="177">
        <v>25.858799999999999</v>
      </c>
      <c r="I503" s="177">
        <v>17.712</v>
      </c>
      <c r="J503" s="177">
        <v>11.6197</v>
      </c>
      <c r="K503" s="177">
        <v>2.8188</v>
      </c>
      <c r="L503" s="177">
        <v>12.448600000000001</v>
      </c>
      <c r="M503" s="177">
        <v>13.0412</v>
      </c>
      <c r="N503" s="177">
        <v>11.155099999999999</v>
      </c>
      <c r="O503" s="177">
        <v>9.4873999999999992</v>
      </c>
      <c r="P503" s="177"/>
      <c r="Q503" s="177">
        <v>9.1931999999999992</v>
      </c>
      <c r="R503" s="177">
        <v>13.029500000000001</v>
      </c>
      <c r="S503" s="118" t="s">
        <v>1874</v>
      </c>
    </row>
    <row r="504" spans="1:19" x14ac:dyDescent="0.3">
      <c r="A504" s="173" t="s">
        <v>358</v>
      </c>
      <c r="B504" s="173" t="s">
        <v>105</v>
      </c>
      <c r="C504" s="173">
        <v>140771</v>
      </c>
      <c r="D504" s="176">
        <v>44118</v>
      </c>
      <c r="E504" s="177">
        <v>13.069900000000001</v>
      </c>
      <c r="F504" s="177">
        <v>1.3964000000000001</v>
      </c>
      <c r="G504" s="177">
        <v>15.4482</v>
      </c>
      <c r="H504" s="177">
        <v>24.933599999999998</v>
      </c>
      <c r="I504" s="177">
        <v>16.7836</v>
      </c>
      <c r="J504" s="177">
        <v>10.696099999999999</v>
      </c>
      <c r="K504" s="177">
        <v>1.9124000000000001</v>
      </c>
      <c r="L504" s="177">
        <v>11.476599999999999</v>
      </c>
      <c r="M504" s="177">
        <v>12.0779</v>
      </c>
      <c r="N504" s="177">
        <v>10.1097</v>
      </c>
      <c r="O504" s="177">
        <v>8.1090999999999998</v>
      </c>
      <c r="P504" s="177"/>
      <c r="Q504" s="177">
        <v>7.8067000000000002</v>
      </c>
      <c r="R504" s="177">
        <v>11.801500000000001</v>
      </c>
      <c r="S504" s="118" t="s">
        <v>1874</v>
      </c>
    </row>
    <row r="505" spans="1:19" x14ac:dyDescent="0.3">
      <c r="A505" s="173" t="s">
        <v>358</v>
      </c>
      <c r="B505" s="173" t="s">
        <v>106</v>
      </c>
      <c r="C505" s="173">
        <v>102849</v>
      </c>
      <c r="D505" s="176">
        <v>44118</v>
      </c>
      <c r="E505" s="177">
        <v>28.487100000000002</v>
      </c>
      <c r="F505" s="177">
        <v>50.038499999999999</v>
      </c>
      <c r="G505" s="177">
        <v>37.0107</v>
      </c>
      <c r="H505" s="177">
        <v>87.869500000000002</v>
      </c>
      <c r="I505" s="177">
        <v>43.878</v>
      </c>
      <c r="J505" s="177">
        <v>7.7236000000000002</v>
      </c>
      <c r="K505" s="177">
        <v>0.78280000000000005</v>
      </c>
      <c r="L505" s="177">
        <v>13.8034</v>
      </c>
      <c r="M505" s="177">
        <v>12.853999999999999</v>
      </c>
      <c r="N505" s="177">
        <v>9.4916999999999998</v>
      </c>
      <c r="O505" s="177">
        <v>6.9409999999999998</v>
      </c>
      <c r="P505" s="177">
        <v>7.6866000000000003</v>
      </c>
      <c r="Q505" s="177">
        <v>6.7953999999999999</v>
      </c>
      <c r="R505" s="177">
        <v>10.645799999999999</v>
      </c>
      <c r="S505" s="118"/>
    </row>
    <row r="506" spans="1:19" x14ac:dyDescent="0.3">
      <c r="A506" s="173" t="s">
        <v>358</v>
      </c>
      <c r="B506" s="173" t="s">
        <v>73</v>
      </c>
      <c r="C506" s="173">
        <v>118747</v>
      </c>
      <c r="D506" s="176">
        <v>44118</v>
      </c>
      <c r="E506" s="177">
        <v>29.9834</v>
      </c>
      <c r="F506" s="177">
        <v>50.467599999999997</v>
      </c>
      <c r="G506" s="177">
        <v>37.466299999999997</v>
      </c>
      <c r="H506" s="177">
        <v>88.301599999999993</v>
      </c>
      <c r="I506" s="177">
        <v>44.3217</v>
      </c>
      <c r="J506" s="177">
        <v>8.1577999999999999</v>
      </c>
      <c r="K506" s="177">
        <v>1.2237</v>
      </c>
      <c r="L506" s="177">
        <v>14.286300000000001</v>
      </c>
      <c r="M506" s="177">
        <v>13.43</v>
      </c>
      <c r="N506" s="177">
        <v>10.115500000000001</v>
      </c>
      <c r="O506" s="177">
        <v>7.6394000000000002</v>
      </c>
      <c r="P506" s="177">
        <v>8.3893000000000004</v>
      </c>
      <c r="Q506" s="177">
        <v>8.9383999999999997</v>
      </c>
      <c r="R506" s="177">
        <v>11.3626</v>
      </c>
      <c r="S506" s="118"/>
    </row>
    <row r="507" spans="1:19" x14ac:dyDescent="0.3">
      <c r="A507" s="173" t="s">
        <v>358</v>
      </c>
      <c r="B507" s="173" t="s">
        <v>107</v>
      </c>
      <c r="C507" s="173">
        <v>116485</v>
      </c>
      <c r="D507" s="176">
        <v>44118</v>
      </c>
      <c r="E507" s="177">
        <v>2065.5086999999999</v>
      </c>
      <c r="F507" s="177">
        <v>-4.4984999999999999</v>
      </c>
      <c r="G507" s="177">
        <v>20.008299999999998</v>
      </c>
      <c r="H507" s="177">
        <v>39.141199999999998</v>
      </c>
      <c r="I507" s="177">
        <v>25.750499999999999</v>
      </c>
      <c r="J507" s="177">
        <v>14.452</v>
      </c>
      <c r="K507" s="177">
        <v>4.3983999999999996</v>
      </c>
      <c r="L507" s="177">
        <v>13.4314</v>
      </c>
      <c r="M507" s="177">
        <v>10.2502</v>
      </c>
      <c r="N507" s="177">
        <v>9.1003000000000007</v>
      </c>
      <c r="O507" s="177">
        <v>7.8602999999999996</v>
      </c>
      <c r="P507" s="177">
        <v>8.4172999999999991</v>
      </c>
      <c r="Q507" s="177">
        <v>8.6313999999999993</v>
      </c>
      <c r="R507" s="177">
        <v>11.311199999999999</v>
      </c>
      <c r="S507" s="118" t="s">
        <v>1874</v>
      </c>
    </row>
    <row r="508" spans="1:19" x14ac:dyDescent="0.3">
      <c r="A508" s="173" t="s">
        <v>358</v>
      </c>
      <c r="B508" s="173" t="s">
        <v>74</v>
      </c>
      <c r="C508" s="173">
        <v>120084</v>
      </c>
      <c r="D508" s="176">
        <v>44118</v>
      </c>
      <c r="E508" s="177">
        <v>2213.7098999999998</v>
      </c>
      <c r="F508" s="177">
        <v>-3.6089000000000002</v>
      </c>
      <c r="G508" s="177">
        <v>20.899000000000001</v>
      </c>
      <c r="H508" s="177">
        <v>40.036299999999997</v>
      </c>
      <c r="I508" s="177">
        <v>26.6478</v>
      </c>
      <c r="J508" s="177">
        <v>15.351699999999999</v>
      </c>
      <c r="K508" s="177">
        <v>5.2927999999999997</v>
      </c>
      <c r="L508" s="177">
        <v>14.403499999999999</v>
      </c>
      <c r="M508" s="177">
        <v>11.2475</v>
      </c>
      <c r="N508" s="177">
        <v>10.1364</v>
      </c>
      <c r="O508" s="177">
        <v>8.8069000000000006</v>
      </c>
      <c r="P508" s="177">
        <v>9.5329999999999995</v>
      </c>
      <c r="Q508" s="177">
        <v>9.4661000000000008</v>
      </c>
      <c r="R508" s="177">
        <v>12.1905</v>
      </c>
      <c r="S508" s="118" t="s">
        <v>1874</v>
      </c>
    </row>
    <row r="509" spans="1:19" x14ac:dyDescent="0.3">
      <c r="A509" s="173" t="s">
        <v>358</v>
      </c>
      <c r="B509" s="173" t="s">
        <v>108</v>
      </c>
      <c r="C509" s="173">
        <v>100963</v>
      </c>
      <c r="D509" s="176"/>
      <c r="E509" s="177"/>
      <c r="F509" s="177"/>
      <c r="G509" s="177"/>
      <c r="H509" s="177"/>
      <c r="I509" s="177"/>
      <c r="J509" s="177"/>
      <c r="K509" s="177"/>
      <c r="L509" s="177"/>
      <c r="M509" s="177"/>
      <c r="N509" s="177"/>
      <c r="O509" s="177"/>
      <c r="P509" s="177"/>
      <c r="Q509" s="177"/>
      <c r="R509" s="177"/>
      <c r="S509" s="118" t="s">
        <v>1874</v>
      </c>
    </row>
    <row r="510" spans="1:19" x14ac:dyDescent="0.3">
      <c r="A510" s="173" t="s">
        <v>358</v>
      </c>
      <c r="B510" s="173" t="s">
        <v>75</v>
      </c>
      <c r="C510" s="173">
        <v>119461</v>
      </c>
      <c r="D510" s="176"/>
      <c r="E510" s="177"/>
      <c r="F510" s="177"/>
      <c r="G510" s="177"/>
      <c r="H510" s="177"/>
      <c r="I510" s="177"/>
      <c r="J510" s="177"/>
      <c r="K510" s="177"/>
      <c r="L510" s="177"/>
      <c r="M510" s="177"/>
      <c r="N510" s="177"/>
      <c r="O510" s="177"/>
      <c r="P510" s="177"/>
      <c r="Q510" s="177"/>
      <c r="R510" s="177"/>
      <c r="S510" s="118" t="s">
        <v>1874</v>
      </c>
    </row>
    <row r="511" spans="1:19" x14ac:dyDescent="0.3">
      <c r="A511" s="173" t="s">
        <v>358</v>
      </c>
      <c r="B511" s="173" t="s">
        <v>109</v>
      </c>
      <c r="C511" s="173">
        <v>100172</v>
      </c>
      <c r="D511" s="176">
        <v>44118</v>
      </c>
      <c r="E511" s="177">
        <v>63.867699999999999</v>
      </c>
      <c r="F511" s="177">
        <v>2.4003999999999999</v>
      </c>
      <c r="G511" s="177">
        <v>4.2428999999999997</v>
      </c>
      <c r="H511" s="177">
        <v>6.2203999999999997</v>
      </c>
      <c r="I511" s="177">
        <v>5.0143000000000004</v>
      </c>
      <c r="J511" s="177">
        <v>3.9255</v>
      </c>
      <c r="K511" s="177">
        <v>3.2157</v>
      </c>
      <c r="L511" s="177">
        <v>4.7098000000000004</v>
      </c>
      <c r="M511" s="177">
        <v>5.2554999999999996</v>
      </c>
      <c r="N511" s="177">
        <v>5.3800999999999997</v>
      </c>
      <c r="O511" s="177">
        <v>4.4908999999999999</v>
      </c>
      <c r="P511" s="177">
        <v>5.4084000000000003</v>
      </c>
      <c r="Q511" s="177">
        <v>8.6245999999999992</v>
      </c>
      <c r="R511" s="177">
        <v>7.1829999999999998</v>
      </c>
      <c r="S511" s="118"/>
    </row>
    <row r="512" spans="1:19" x14ac:dyDescent="0.3">
      <c r="A512" s="173" t="s">
        <v>358</v>
      </c>
      <c r="B512" s="173" t="s">
        <v>76</v>
      </c>
      <c r="C512" s="173">
        <v>120830</v>
      </c>
      <c r="D512" s="176">
        <v>44118</v>
      </c>
      <c r="E512" s="177">
        <v>64.793000000000006</v>
      </c>
      <c r="F512" s="177">
        <v>2.5352000000000001</v>
      </c>
      <c r="G512" s="177">
        <v>4.3514999999999997</v>
      </c>
      <c r="H512" s="177">
        <v>6.3250000000000002</v>
      </c>
      <c r="I512" s="177">
        <v>5.1162000000000001</v>
      </c>
      <c r="J512" s="177">
        <v>4.0279999999999996</v>
      </c>
      <c r="K512" s="177">
        <v>3.3169</v>
      </c>
      <c r="L512" s="177">
        <v>4.8155000000000001</v>
      </c>
      <c r="M512" s="177">
        <v>5.3616999999999999</v>
      </c>
      <c r="N512" s="177">
        <v>5.4943</v>
      </c>
      <c r="O512" s="177">
        <v>4.6925999999999997</v>
      </c>
      <c r="P512" s="177">
        <v>5.5315000000000003</v>
      </c>
      <c r="Q512" s="177">
        <v>7.1086999999999998</v>
      </c>
      <c r="R512" s="177">
        <v>7.2744</v>
      </c>
      <c r="S512" s="118"/>
    </row>
    <row r="513" spans="1:19" x14ac:dyDescent="0.3">
      <c r="A513" s="173" t="s">
        <v>358</v>
      </c>
      <c r="B513" s="173" t="s">
        <v>77</v>
      </c>
      <c r="C513" s="173">
        <v>134494</v>
      </c>
      <c r="D513" s="176">
        <v>44118</v>
      </c>
      <c r="E513" s="177">
        <v>16.1812</v>
      </c>
      <c r="F513" s="177">
        <v>-4.7363999999999997</v>
      </c>
      <c r="G513" s="177">
        <v>20.040400000000002</v>
      </c>
      <c r="H513" s="177">
        <v>37.6828</v>
      </c>
      <c r="I513" s="177">
        <v>28.8504</v>
      </c>
      <c r="J513" s="177">
        <v>16.244599999999998</v>
      </c>
      <c r="K513" s="177">
        <v>7.2274000000000003</v>
      </c>
      <c r="L513" s="177">
        <v>11.1922</v>
      </c>
      <c r="M513" s="177">
        <v>11.537000000000001</v>
      </c>
      <c r="N513" s="177">
        <v>10.7037</v>
      </c>
      <c r="O513" s="177">
        <v>7.7260999999999997</v>
      </c>
      <c r="P513" s="177">
        <v>8.9003999999999994</v>
      </c>
      <c r="Q513" s="177">
        <v>9.3018000000000001</v>
      </c>
      <c r="R513" s="177">
        <v>11.0572</v>
      </c>
      <c r="S513" s="118" t="s">
        <v>1874</v>
      </c>
    </row>
    <row r="514" spans="1:19" x14ac:dyDescent="0.3">
      <c r="A514" s="173" t="s">
        <v>358</v>
      </c>
      <c r="B514" s="173" t="s">
        <v>110</v>
      </c>
      <c r="C514" s="173">
        <v>141061</v>
      </c>
      <c r="D514" s="176">
        <v>44118</v>
      </c>
      <c r="E514" s="177">
        <v>16.118099999999998</v>
      </c>
      <c r="F514" s="177">
        <v>-4.9813000000000001</v>
      </c>
      <c r="G514" s="177">
        <v>19.891400000000001</v>
      </c>
      <c r="H514" s="177">
        <v>37.568899999999999</v>
      </c>
      <c r="I514" s="177">
        <v>28.7166</v>
      </c>
      <c r="J514" s="177">
        <v>16.123000000000001</v>
      </c>
      <c r="K514" s="177">
        <v>7.1056999999999997</v>
      </c>
      <c r="L514" s="177">
        <v>11.062799999999999</v>
      </c>
      <c r="M514" s="177">
        <v>11.391999999999999</v>
      </c>
      <c r="N514" s="177">
        <v>10.560700000000001</v>
      </c>
      <c r="O514" s="177">
        <v>7.6025</v>
      </c>
      <c r="P514" s="177">
        <v>8.7835999999999999</v>
      </c>
      <c r="Q514" s="177">
        <v>9.1852</v>
      </c>
      <c r="R514" s="177">
        <v>10.920999999999999</v>
      </c>
      <c r="S514" s="118" t="s">
        <v>1874</v>
      </c>
    </row>
    <row r="515" spans="1:19" x14ac:dyDescent="0.3">
      <c r="A515" s="173" t="s">
        <v>358</v>
      </c>
      <c r="B515" s="173" t="s">
        <v>78</v>
      </c>
      <c r="C515" s="173">
        <v>119671</v>
      </c>
      <c r="D515" s="176">
        <v>44118</v>
      </c>
      <c r="E515" s="177">
        <v>28.905999999999999</v>
      </c>
      <c r="F515" s="177">
        <v>-7.5747</v>
      </c>
      <c r="G515" s="177">
        <v>28.165800000000001</v>
      </c>
      <c r="H515" s="177">
        <v>66.11</v>
      </c>
      <c r="I515" s="177">
        <v>37.641500000000001</v>
      </c>
      <c r="J515" s="177">
        <v>16.8993</v>
      </c>
      <c r="K515" s="177">
        <v>3.9702000000000002</v>
      </c>
      <c r="L515" s="177">
        <v>14.482699999999999</v>
      </c>
      <c r="M515" s="177">
        <v>12.715199999999999</v>
      </c>
      <c r="N515" s="177">
        <v>11.872199999999999</v>
      </c>
      <c r="O515" s="177">
        <v>9.3582999999999998</v>
      </c>
      <c r="P515" s="177">
        <v>9.7848000000000006</v>
      </c>
      <c r="Q515" s="177">
        <v>9.3922000000000008</v>
      </c>
      <c r="R515" s="177">
        <v>13.2156</v>
      </c>
      <c r="S515" s="118"/>
    </row>
    <row r="516" spans="1:19" x14ac:dyDescent="0.3">
      <c r="A516" s="173" t="s">
        <v>358</v>
      </c>
      <c r="B516" s="173" t="s">
        <v>111</v>
      </c>
      <c r="C516" s="173">
        <v>102205</v>
      </c>
      <c r="D516" s="176">
        <v>44118</v>
      </c>
      <c r="E516" s="177">
        <v>27.421500000000002</v>
      </c>
      <c r="F516" s="177">
        <v>-8.2507999999999999</v>
      </c>
      <c r="G516" s="177">
        <v>27.362500000000001</v>
      </c>
      <c r="H516" s="177">
        <v>65.327299999999994</v>
      </c>
      <c r="I516" s="177">
        <v>36.851900000000001</v>
      </c>
      <c r="J516" s="177">
        <v>16.117000000000001</v>
      </c>
      <c r="K516" s="177">
        <v>3.1926000000000001</v>
      </c>
      <c r="L516" s="177">
        <v>13.73</v>
      </c>
      <c r="M516" s="177">
        <v>11.9864</v>
      </c>
      <c r="N516" s="177">
        <v>11.149699999999999</v>
      </c>
      <c r="O516" s="177">
        <v>8.5591000000000008</v>
      </c>
      <c r="P516" s="177">
        <v>9.0154999999999994</v>
      </c>
      <c r="Q516" s="177">
        <v>6.2019000000000002</v>
      </c>
      <c r="R516" s="177">
        <v>12.4832</v>
      </c>
      <c r="S516" s="118"/>
    </row>
    <row r="517" spans="1:19" x14ac:dyDescent="0.3">
      <c r="A517" s="173" t="s">
        <v>358</v>
      </c>
      <c r="B517" s="173" t="s">
        <v>79</v>
      </c>
      <c r="C517" s="173">
        <v>119097</v>
      </c>
      <c r="D517" s="176">
        <v>44118</v>
      </c>
      <c r="E517" s="177">
        <v>34.286700000000003</v>
      </c>
      <c r="F517" s="177">
        <v>37.9375</v>
      </c>
      <c r="G517" s="177">
        <v>24.438500000000001</v>
      </c>
      <c r="H517" s="177">
        <v>53.73</v>
      </c>
      <c r="I517" s="177">
        <v>30.432300000000001</v>
      </c>
      <c r="J517" s="177">
        <v>15.150399999999999</v>
      </c>
      <c r="K517" s="177">
        <v>3.8048999999999999</v>
      </c>
      <c r="L517" s="177">
        <v>12.3317</v>
      </c>
      <c r="M517" s="177">
        <v>11.8626</v>
      </c>
      <c r="N517" s="177">
        <v>10.3485</v>
      </c>
      <c r="O517" s="177">
        <v>7.3947000000000003</v>
      </c>
      <c r="P517" s="177">
        <v>8.1686999999999994</v>
      </c>
      <c r="Q517" s="177">
        <v>9.5244999999999997</v>
      </c>
      <c r="R517" s="177">
        <v>9.8584999999999994</v>
      </c>
      <c r="S517" s="118" t="s">
        <v>1874</v>
      </c>
    </row>
    <row r="518" spans="1:19" x14ac:dyDescent="0.3">
      <c r="A518" s="173" t="s">
        <v>358</v>
      </c>
      <c r="B518" s="173" t="s">
        <v>112</v>
      </c>
      <c r="C518" s="173">
        <v>101909</v>
      </c>
      <c r="D518" s="176">
        <v>44118</v>
      </c>
      <c r="E518" s="177">
        <v>31.645099999999999</v>
      </c>
      <c r="F518" s="177">
        <v>36.715600000000002</v>
      </c>
      <c r="G518" s="177">
        <v>23.1647</v>
      </c>
      <c r="H518" s="177">
        <v>52.459200000000003</v>
      </c>
      <c r="I518" s="177">
        <v>29.1663</v>
      </c>
      <c r="J518" s="177">
        <v>13.882300000000001</v>
      </c>
      <c r="K518" s="177">
        <v>2.5106999999999999</v>
      </c>
      <c r="L518" s="177">
        <v>10.9917</v>
      </c>
      <c r="M518" s="177">
        <v>10.566700000000001</v>
      </c>
      <c r="N518" s="177">
        <v>9.0848999999999993</v>
      </c>
      <c r="O518" s="177">
        <v>6.2426000000000004</v>
      </c>
      <c r="P518" s="177">
        <v>7.0247999999999999</v>
      </c>
      <c r="Q518" s="177">
        <v>6.9580000000000002</v>
      </c>
      <c r="R518" s="177">
        <v>8.6638000000000002</v>
      </c>
      <c r="S518" s="118" t="s">
        <v>1874</v>
      </c>
    </row>
    <row r="519" spans="1:19" x14ac:dyDescent="0.3">
      <c r="A519" s="173" t="s">
        <v>358</v>
      </c>
      <c r="B519" s="173" t="s">
        <v>113</v>
      </c>
      <c r="C519" s="173">
        <v>116555</v>
      </c>
      <c r="D519" s="176">
        <v>44118</v>
      </c>
      <c r="E519" s="177">
        <v>18.732700000000001</v>
      </c>
      <c r="F519" s="177">
        <v>15.984400000000001</v>
      </c>
      <c r="G519" s="177">
        <v>21.6922</v>
      </c>
      <c r="H519" s="177">
        <v>59.8855</v>
      </c>
      <c r="I519" s="177">
        <v>37.367899999999999</v>
      </c>
      <c r="J519" s="177">
        <v>17.371500000000001</v>
      </c>
      <c r="K519" s="177">
        <v>3.1573000000000002</v>
      </c>
      <c r="L519" s="177">
        <v>14.8431</v>
      </c>
      <c r="M519" s="177">
        <v>12.8599</v>
      </c>
      <c r="N519" s="177">
        <v>10.9726</v>
      </c>
      <c r="O519" s="177">
        <v>7.5957999999999997</v>
      </c>
      <c r="P519" s="177">
        <v>7.1364999999999998</v>
      </c>
      <c r="Q519" s="177">
        <v>7.5046999999999997</v>
      </c>
      <c r="R519" s="177">
        <v>11.513500000000001</v>
      </c>
      <c r="S519" s="118" t="s">
        <v>1874</v>
      </c>
    </row>
    <row r="520" spans="1:19" x14ac:dyDescent="0.3">
      <c r="A520" s="173" t="s">
        <v>358</v>
      </c>
      <c r="B520" s="173" t="s">
        <v>80</v>
      </c>
      <c r="C520" s="173">
        <v>119311</v>
      </c>
      <c r="D520" s="176">
        <v>44118</v>
      </c>
      <c r="E520" s="177">
        <v>19.560500000000001</v>
      </c>
      <c r="F520" s="177">
        <v>16.241499999999998</v>
      </c>
      <c r="G520" s="177">
        <v>21.8978</v>
      </c>
      <c r="H520" s="177">
        <v>60.131100000000004</v>
      </c>
      <c r="I520" s="177">
        <v>37.587699999999998</v>
      </c>
      <c r="J520" s="177">
        <v>17.649799999999999</v>
      </c>
      <c r="K520" s="177">
        <v>3.5072000000000001</v>
      </c>
      <c r="L520" s="177">
        <v>15.192399999999999</v>
      </c>
      <c r="M520" s="177">
        <v>13.149699999999999</v>
      </c>
      <c r="N520" s="177">
        <v>11.317</v>
      </c>
      <c r="O520" s="177">
        <v>7.8963000000000001</v>
      </c>
      <c r="P520" s="177">
        <v>7.6791</v>
      </c>
      <c r="Q520" s="177">
        <v>7.8868999999999998</v>
      </c>
      <c r="R520" s="177">
        <v>11.784000000000001</v>
      </c>
      <c r="S520" s="118" t="s">
        <v>1874</v>
      </c>
    </row>
    <row r="521" spans="1:19" x14ac:dyDescent="0.3">
      <c r="A521" s="173" t="s">
        <v>358</v>
      </c>
      <c r="B521" s="173" t="s">
        <v>363</v>
      </c>
      <c r="C521" s="173">
        <v>148118</v>
      </c>
      <c r="D521" s="176">
        <v>44118</v>
      </c>
      <c r="E521" s="177">
        <v>0.39539999999999997</v>
      </c>
      <c r="F521" s="177">
        <v>9.2334999999999994</v>
      </c>
      <c r="G521" s="177">
        <v>9.2428000000000008</v>
      </c>
      <c r="H521" s="177">
        <v>7.9244000000000003</v>
      </c>
      <c r="I521" s="177">
        <v>8.6000999999999994</v>
      </c>
      <c r="J521" s="177">
        <v>8.3651999999999997</v>
      </c>
      <c r="K521" s="177">
        <v>8.6113999999999997</v>
      </c>
      <c r="L521" s="177">
        <v>8.8025000000000002</v>
      </c>
      <c r="M521" s="177"/>
      <c r="N521" s="177"/>
      <c r="O521" s="177"/>
      <c r="P521" s="177"/>
      <c r="Q521" s="177">
        <v>8.8742000000000001</v>
      </c>
      <c r="R521" s="177"/>
      <c r="S521" s="118"/>
    </row>
    <row r="522" spans="1:19" x14ac:dyDescent="0.3">
      <c r="A522" s="173" t="s">
        <v>358</v>
      </c>
      <c r="B522" s="173" t="s">
        <v>367</v>
      </c>
      <c r="C522" s="173">
        <v>148117</v>
      </c>
      <c r="D522" s="176">
        <v>44118</v>
      </c>
      <c r="E522" s="177">
        <v>0.37780000000000002</v>
      </c>
      <c r="F522" s="177">
        <v>9.6638000000000002</v>
      </c>
      <c r="G522" s="177">
        <v>7.7370999999999999</v>
      </c>
      <c r="H522" s="177">
        <v>8.2942</v>
      </c>
      <c r="I522" s="177">
        <v>8.3073999999999995</v>
      </c>
      <c r="J522" s="177">
        <v>8.4311000000000007</v>
      </c>
      <c r="K522" s="177">
        <v>8.5828000000000007</v>
      </c>
      <c r="L522" s="177">
        <v>8.7726000000000006</v>
      </c>
      <c r="M522" s="177"/>
      <c r="N522" s="177"/>
      <c r="O522" s="177"/>
      <c r="P522" s="177"/>
      <c r="Q522" s="177">
        <v>8.8609000000000009</v>
      </c>
      <c r="R522" s="177"/>
      <c r="S522" s="118"/>
    </row>
    <row r="523" spans="1:19" x14ac:dyDescent="0.3">
      <c r="A523" s="173" t="s">
        <v>358</v>
      </c>
      <c r="B523" s="173" t="s">
        <v>81</v>
      </c>
      <c r="C523" s="173">
        <v>120762</v>
      </c>
      <c r="D523" s="176">
        <v>44118</v>
      </c>
      <c r="E523" s="177">
        <v>21.993400000000001</v>
      </c>
      <c r="F523" s="177">
        <v>-11.4476</v>
      </c>
      <c r="G523" s="177">
        <v>14.667</v>
      </c>
      <c r="H523" s="177">
        <v>41.0276</v>
      </c>
      <c r="I523" s="177">
        <v>23.5518</v>
      </c>
      <c r="J523" s="177">
        <v>10.6868</v>
      </c>
      <c r="K523" s="177">
        <v>1.5065</v>
      </c>
      <c r="L523" s="177">
        <v>14.266400000000001</v>
      </c>
      <c r="M523" s="177">
        <v>7.4179000000000004</v>
      </c>
      <c r="N523" s="177">
        <v>6.4532999999999996</v>
      </c>
      <c r="O523" s="177">
        <v>2.3022</v>
      </c>
      <c r="P523" s="177">
        <v>5.59</v>
      </c>
      <c r="Q523" s="177">
        <v>7.4920999999999998</v>
      </c>
      <c r="R523" s="177">
        <v>2.2812000000000001</v>
      </c>
      <c r="S523" s="118"/>
    </row>
    <row r="524" spans="1:19" x14ac:dyDescent="0.3">
      <c r="A524" s="173" t="s">
        <v>358</v>
      </c>
      <c r="B524" s="173" t="s">
        <v>114</v>
      </c>
      <c r="C524" s="173">
        <v>113077</v>
      </c>
      <c r="D524" s="176">
        <v>44118</v>
      </c>
      <c r="E524" s="177">
        <v>20.934699999999999</v>
      </c>
      <c r="F524" s="177">
        <v>-12.026300000000001</v>
      </c>
      <c r="G524" s="177">
        <v>14.079800000000001</v>
      </c>
      <c r="H524" s="177">
        <v>40.436999999999998</v>
      </c>
      <c r="I524" s="177">
        <v>22.965900000000001</v>
      </c>
      <c r="J524" s="177">
        <v>10.108499999999999</v>
      </c>
      <c r="K524" s="177">
        <v>0.93459999999999999</v>
      </c>
      <c r="L524" s="177">
        <v>13.6457</v>
      </c>
      <c r="M524" s="177">
        <v>6.8003999999999998</v>
      </c>
      <c r="N524" s="177">
        <v>5.8323999999999998</v>
      </c>
      <c r="O524" s="177">
        <v>1.6188</v>
      </c>
      <c r="P524" s="177">
        <v>4.8612000000000002</v>
      </c>
      <c r="Q524" s="177">
        <v>7.4233000000000002</v>
      </c>
      <c r="R524" s="177">
        <v>1.6324000000000001</v>
      </c>
      <c r="S524" s="118"/>
    </row>
    <row r="525" spans="1:19" x14ac:dyDescent="0.3">
      <c r="A525" s="178" t="s">
        <v>27</v>
      </c>
      <c r="B525" s="173"/>
      <c r="C525" s="173"/>
      <c r="D525" s="173"/>
      <c r="E525" s="173"/>
      <c r="F525" s="179">
        <v>10.007883076923077</v>
      </c>
      <c r="G525" s="179">
        <v>17.595430769230767</v>
      </c>
      <c r="H525" s="179">
        <v>38.343039999999981</v>
      </c>
      <c r="I525" s="179">
        <v>25.280007692307688</v>
      </c>
      <c r="J525" s="179">
        <v>13.763373846153852</v>
      </c>
      <c r="K525" s="179">
        <v>3.5922169230769225</v>
      </c>
      <c r="L525" s="179">
        <v>11.344710769230772</v>
      </c>
      <c r="M525" s="179">
        <v>8.3123571428571434</v>
      </c>
      <c r="N525" s="179">
        <v>8.915438333333336</v>
      </c>
      <c r="O525" s="179">
        <v>6.902346551724138</v>
      </c>
      <c r="P525" s="179">
        <v>7.6206553571428577</v>
      </c>
      <c r="Q525" s="179">
        <v>6.6137753846153835</v>
      </c>
      <c r="R525" s="179">
        <v>9.532658620689654</v>
      </c>
      <c r="S525" s="118"/>
    </row>
    <row r="526" spans="1:19" x14ac:dyDescent="0.3">
      <c r="A526" s="178" t="s">
        <v>409</v>
      </c>
      <c r="B526" s="173"/>
      <c r="C526" s="173"/>
      <c r="D526" s="173"/>
      <c r="E526" s="173"/>
      <c r="F526" s="179">
        <v>5.8875999999999999</v>
      </c>
      <c r="G526" s="179">
        <v>19.580400000000001</v>
      </c>
      <c r="H526" s="179">
        <v>39.6828</v>
      </c>
      <c r="I526" s="179">
        <v>27.892900000000001</v>
      </c>
      <c r="J526" s="179">
        <v>15.150399999999999</v>
      </c>
      <c r="K526" s="179">
        <v>3.3169</v>
      </c>
      <c r="L526" s="179">
        <v>12.3317</v>
      </c>
      <c r="M526" s="179">
        <v>10.981999999999999</v>
      </c>
      <c r="N526" s="179">
        <v>9.3793000000000006</v>
      </c>
      <c r="O526" s="179">
        <v>7.5311500000000002</v>
      </c>
      <c r="P526" s="179">
        <v>7.6869499999999995</v>
      </c>
      <c r="Q526" s="179">
        <v>8.2081</v>
      </c>
      <c r="R526" s="179">
        <v>10.556699999999999</v>
      </c>
      <c r="S526" s="118"/>
    </row>
    <row r="527" spans="1:19" x14ac:dyDescent="0.3">
      <c r="A527" s="167"/>
      <c r="B527" s="167"/>
      <c r="C527" s="167"/>
      <c r="D527" s="169"/>
      <c r="E527" s="170"/>
      <c r="F527" s="170"/>
      <c r="G527" s="170"/>
      <c r="H527" s="170"/>
      <c r="I527" s="170"/>
      <c r="J527" s="170"/>
      <c r="K527" s="170"/>
      <c r="L527" s="170"/>
      <c r="M527" s="170"/>
      <c r="N527" s="170"/>
      <c r="O527" s="170"/>
      <c r="P527" s="170"/>
      <c r="Q527" s="170"/>
      <c r="R527" s="170"/>
      <c r="S527" s="118"/>
    </row>
    <row r="528" spans="1:19" x14ac:dyDescent="0.3">
      <c r="A528" s="175" t="s">
        <v>384</v>
      </c>
      <c r="B528" s="175"/>
      <c r="C528" s="175"/>
      <c r="D528" s="175"/>
      <c r="E528" s="175"/>
      <c r="F528" s="175"/>
      <c r="G528" s="175"/>
      <c r="H528" s="175"/>
      <c r="I528" s="175"/>
      <c r="J528" s="175"/>
      <c r="K528" s="175"/>
      <c r="L528" s="175"/>
      <c r="M528" s="175"/>
      <c r="N528" s="175"/>
      <c r="O528" s="175"/>
      <c r="P528" s="175"/>
      <c r="Q528" s="175"/>
      <c r="R528" s="175"/>
      <c r="S528" s="120"/>
    </row>
    <row r="529" spans="1:19" x14ac:dyDescent="0.3">
      <c r="A529" s="173" t="s">
        <v>368</v>
      </c>
      <c r="B529" s="173" t="s">
        <v>266</v>
      </c>
      <c r="C529" s="173">
        <v>104331</v>
      </c>
      <c r="D529" s="176">
        <v>44118</v>
      </c>
      <c r="E529" s="177">
        <v>39.590000000000003</v>
      </c>
      <c r="F529" s="177">
        <v>0.20250000000000001</v>
      </c>
      <c r="G529" s="177">
        <v>-0.15129999999999999</v>
      </c>
      <c r="H529" s="177">
        <v>-0.30220000000000002</v>
      </c>
      <c r="I529" s="177">
        <v>1.9572000000000001</v>
      </c>
      <c r="J529" s="177">
        <v>-0.17649999999999999</v>
      </c>
      <c r="K529" s="177">
        <v>8.7637</v>
      </c>
      <c r="L529" s="177">
        <v>24.145499999999998</v>
      </c>
      <c r="M529" s="177">
        <v>-1.9563999999999999</v>
      </c>
      <c r="N529" s="177">
        <v>6.5679999999999996</v>
      </c>
      <c r="O529" s="177">
        <v>1.9750000000000001</v>
      </c>
      <c r="P529" s="177">
        <v>7.9223999999999997</v>
      </c>
      <c r="Q529" s="177">
        <v>10.295999999999999</v>
      </c>
      <c r="R529" s="177">
        <v>3.5798999999999999</v>
      </c>
      <c r="S529" s="118" t="s">
        <v>1889</v>
      </c>
    </row>
    <row r="530" spans="1:19" x14ac:dyDescent="0.3">
      <c r="A530" s="173" t="s">
        <v>368</v>
      </c>
      <c r="B530" s="173" t="s">
        <v>163</v>
      </c>
      <c r="C530" s="173">
        <v>119661</v>
      </c>
      <c r="D530" s="176">
        <v>44118</v>
      </c>
      <c r="E530" s="177">
        <v>42.58</v>
      </c>
      <c r="F530" s="177">
        <v>0.21179999999999999</v>
      </c>
      <c r="G530" s="177">
        <v>-0.14069999999999999</v>
      </c>
      <c r="H530" s="177">
        <v>-0.3044</v>
      </c>
      <c r="I530" s="177">
        <v>1.988</v>
      </c>
      <c r="J530" s="177">
        <v>-0.1173</v>
      </c>
      <c r="K530" s="177">
        <v>8.9281000000000006</v>
      </c>
      <c r="L530" s="177">
        <v>24.539300000000001</v>
      </c>
      <c r="M530" s="177">
        <v>-1.4807999999999999</v>
      </c>
      <c r="N530" s="177">
        <v>7.2813999999999997</v>
      </c>
      <c r="O530" s="177">
        <v>2.8424999999999998</v>
      </c>
      <c r="P530" s="177">
        <v>8.9614999999999991</v>
      </c>
      <c r="Q530" s="177">
        <v>13.872</v>
      </c>
      <c r="R530" s="177">
        <v>4.3371000000000004</v>
      </c>
      <c r="S530" s="118" t="s">
        <v>1889</v>
      </c>
    </row>
    <row r="531" spans="1:19" x14ac:dyDescent="0.3">
      <c r="A531" s="173" t="s">
        <v>368</v>
      </c>
      <c r="B531" s="173" t="s">
        <v>403</v>
      </c>
      <c r="C531" s="173"/>
      <c r="D531" s="176">
        <v>44118</v>
      </c>
      <c r="E531" s="177">
        <v>32.340000000000003</v>
      </c>
      <c r="F531" s="177">
        <v>0.18590000000000001</v>
      </c>
      <c r="G531" s="177">
        <v>-0.1235</v>
      </c>
      <c r="H531" s="177">
        <v>-0.27750000000000002</v>
      </c>
      <c r="I531" s="177">
        <v>2.0510999999999999</v>
      </c>
      <c r="J531" s="177">
        <v>-6.1800000000000001E-2</v>
      </c>
      <c r="K531" s="177">
        <v>8.8155999999999999</v>
      </c>
      <c r="L531" s="177">
        <v>24.289000000000001</v>
      </c>
      <c r="M531" s="177">
        <v>-0.9798</v>
      </c>
      <c r="N531" s="177">
        <v>7.5491000000000001</v>
      </c>
      <c r="O531" s="177">
        <v>2.7934000000000001</v>
      </c>
      <c r="P531" s="177">
        <v>8.6193000000000008</v>
      </c>
      <c r="Q531" s="177">
        <v>9.8635999999999999</v>
      </c>
      <c r="R531" s="177">
        <v>4.4718999999999998</v>
      </c>
      <c r="S531" s="118" t="s">
        <v>1878</v>
      </c>
    </row>
    <row r="532" spans="1:19" x14ac:dyDescent="0.3">
      <c r="A532" s="173" t="s">
        <v>368</v>
      </c>
      <c r="B532" s="173" t="s">
        <v>267</v>
      </c>
      <c r="C532" s="173">
        <v>107745</v>
      </c>
      <c r="D532" s="176">
        <v>44118</v>
      </c>
      <c r="E532" s="177">
        <v>32.340000000000003</v>
      </c>
      <c r="F532" s="177">
        <v>0.18590000000000001</v>
      </c>
      <c r="G532" s="177">
        <v>-0.1235</v>
      </c>
      <c r="H532" s="177">
        <v>-0.27750000000000002</v>
      </c>
      <c r="I532" s="177">
        <v>2.0510999999999999</v>
      </c>
      <c r="J532" s="177">
        <v>-6.1800000000000001E-2</v>
      </c>
      <c r="K532" s="177">
        <v>8.8155999999999999</v>
      </c>
      <c r="L532" s="177">
        <v>24.289000000000001</v>
      </c>
      <c r="M532" s="177">
        <v>-0.9798</v>
      </c>
      <c r="N532" s="177">
        <v>7.5491000000000001</v>
      </c>
      <c r="O532" s="177">
        <v>2.7934000000000001</v>
      </c>
      <c r="P532" s="177">
        <v>8.6193000000000008</v>
      </c>
      <c r="Q532" s="177">
        <v>9.8635999999999999</v>
      </c>
      <c r="R532" s="177">
        <v>4.4718999999999998</v>
      </c>
      <c r="S532" s="118" t="s">
        <v>1878</v>
      </c>
    </row>
    <row r="533" spans="1:19" x14ac:dyDescent="0.3">
      <c r="A533" s="173" t="s">
        <v>368</v>
      </c>
      <c r="B533" s="173" t="s">
        <v>164</v>
      </c>
      <c r="C533" s="173">
        <v>119544</v>
      </c>
      <c r="D533" s="176">
        <v>44118</v>
      </c>
      <c r="E533" s="177">
        <v>34.75</v>
      </c>
      <c r="F533" s="177">
        <v>0.20180000000000001</v>
      </c>
      <c r="G533" s="177">
        <v>-0.115</v>
      </c>
      <c r="H533" s="177">
        <v>-0.25829999999999997</v>
      </c>
      <c r="I533" s="177">
        <v>2.0857999999999999</v>
      </c>
      <c r="J533" s="177">
        <v>0</v>
      </c>
      <c r="K533" s="177">
        <v>9.1052</v>
      </c>
      <c r="L533" s="177">
        <v>24.9101</v>
      </c>
      <c r="M533" s="177">
        <v>-0.28689999999999999</v>
      </c>
      <c r="N533" s="177">
        <v>8.6277000000000008</v>
      </c>
      <c r="O533" s="177">
        <v>3.8725999999999998</v>
      </c>
      <c r="P533" s="177">
        <v>9.7225999999999999</v>
      </c>
      <c r="Q533" s="177">
        <v>14.6633</v>
      </c>
      <c r="R533" s="177">
        <v>5.5125999999999999</v>
      </c>
      <c r="S533" s="118" t="s">
        <v>1878</v>
      </c>
    </row>
    <row r="534" spans="1:19" x14ac:dyDescent="0.3">
      <c r="A534" s="173" t="s">
        <v>368</v>
      </c>
      <c r="B534" s="173" t="s">
        <v>165</v>
      </c>
      <c r="C534" s="173">
        <v>120503</v>
      </c>
      <c r="D534" s="176">
        <v>44118</v>
      </c>
      <c r="E534" s="177">
        <v>52.167099999999998</v>
      </c>
      <c r="F534" s="177">
        <v>0.72909999999999997</v>
      </c>
      <c r="G534" s="177">
        <v>0.18959999999999999</v>
      </c>
      <c r="H534" s="177">
        <v>0.76900000000000002</v>
      </c>
      <c r="I534" s="177">
        <v>3.1543000000000001</v>
      </c>
      <c r="J534" s="177">
        <v>2.6244999999999998</v>
      </c>
      <c r="K534" s="177">
        <v>10.3612</v>
      </c>
      <c r="L534" s="177">
        <v>21.613499999999998</v>
      </c>
      <c r="M534" s="177">
        <v>-3.5962000000000001</v>
      </c>
      <c r="N534" s="177">
        <v>3.5964</v>
      </c>
      <c r="O534" s="177">
        <v>7.31</v>
      </c>
      <c r="P534" s="177">
        <v>10.290100000000001</v>
      </c>
      <c r="Q534" s="177">
        <v>17.4392</v>
      </c>
      <c r="R534" s="177">
        <v>9.8744999999999994</v>
      </c>
      <c r="S534" s="118" t="s">
        <v>1878</v>
      </c>
    </row>
    <row r="535" spans="1:19" x14ac:dyDescent="0.3">
      <c r="A535" s="173" t="s">
        <v>368</v>
      </c>
      <c r="B535" s="173" t="s">
        <v>268</v>
      </c>
      <c r="C535" s="173">
        <v>112323</v>
      </c>
      <c r="D535" s="176">
        <v>44118</v>
      </c>
      <c r="E535" s="177">
        <v>47.969700000000003</v>
      </c>
      <c r="F535" s="177">
        <v>0.72670000000000001</v>
      </c>
      <c r="G535" s="177">
        <v>0.17810000000000001</v>
      </c>
      <c r="H535" s="177">
        <v>0.753</v>
      </c>
      <c r="I535" s="177">
        <v>3.1214</v>
      </c>
      <c r="J535" s="177">
        <v>2.5546000000000002</v>
      </c>
      <c r="K535" s="177">
        <v>10.1309</v>
      </c>
      <c r="L535" s="177">
        <v>21.113900000000001</v>
      </c>
      <c r="M535" s="177">
        <v>-4.1711999999999998</v>
      </c>
      <c r="N535" s="177">
        <v>2.7833000000000001</v>
      </c>
      <c r="O535" s="177">
        <v>6.3221999999999996</v>
      </c>
      <c r="P535" s="177">
        <v>9.1951999999999998</v>
      </c>
      <c r="Q535" s="177">
        <v>15.6252</v>
      </c>
      <c r="R535" s="177">
        <v>8.9156999999999993</v>
      </c>
      <c r="S535" s="118" t="s">
        <v>1878</v>
      </c>
    </row>
    <row r="536" spans="1:19" x14ac:dyDescent="0.3">
      <c r="A536" s="173" t="s">
        <v>368</v>
      </c>
      <c r="B536" s="173" t="s">
        <v>269</v>
      </c>
      <c r="C536" s="173">
        <v>134044</v>
      </c>
      <c r="D536" s="176">
        <v>44118</v>
      </c>
      <c r="E536" s="177">
        <v>45.25</v>
      </c>
      <c r="F536" s="177">
        <v>0.28810000000000002</v>
      </c>
      <c r="G536" s="177">
        <v>0.15490000000000001</v>
      </c>
      <c r="H536" s="177">
        <v>1.1173</v>
      </c>
      <c r="I536" s="177">
        <v>4.1666999999999996</v>
      </c>
      <c r="J536" s="177">
        <v>2.6309999999999998</v>
      </c>
      <c r="K536" s="177">
        <v>13.0967</v>
      </c>
      <c r="L536" s="177">
        <v>30.328299999999999</v>
      </c>
      <c r="M536" s="177">
        <v>-0.70220000000000005</v>
      </c>
      <c r="N536" s="177">
        <v>6.1459000000000001</v>
      </c>
      <c r="O536" s="177">
        <v>-0.87419999999999998</v>
      </c>
      <c r="P536" s="177">
        <v>5.3558000000000003</v>
      </c>
      <c r="Q536" s="177">
        <v>2.7342</v>
      </c>
      <c r="R536" s="177">
        <v>4.8051000000000004</v>
      </c>
      <c r="S536" s="118" t="s">
        <v>1878</v>
      </c>
    </row>
    <row r="537" spans="1:19" x14ac:dyDescent="0.3">
      <c r="A537" s="173" t="s">
        <v>368</v>
      </c>
      <c r="B537" s="173" t="s">
        <v>166</v>
      </c>
      <c r="C537" s="173">
        <v>134045</v>
      </c>
      <c r="D537" s="176">
        <v>44118</v>
      </c>
      <c r="E537" s="177">
        <v>49.1</v>
      </c>
      <c r="F537" s="177">
        <v>0.30640000000000001</v>
      </c>
      <c r="G537" s="177">
        <v>0.18360000000000001</v>
      </c>
      <c r="H537" s="177">
        <v>1.1329</v>
      </c>
      <c r="I537" s="177">
        <v>4.202</v>
      </c>
      <c r="J537" s="177">
        <v>2.6981999999999999</v>
      </c>
      <c r="K537" s="177">
        <v>13.2903</v>
      </c>
      <c r="L537" s="177">
        <v>30.759</v>
      </c>
      <c r="M537" s="177">
        <v>-0.20330000000000001</v>
      </c>
      <c r="N537" s="177">
        <v>6.8784999999999998</v>
      </c>
      <c r="O537" s="177">
        <v>-8.1199999999999994E-2</v>
      </c>
      <c r="P537" s="177">
        <v>6.2257999999999996</v>
      </c>
      <c r="Q537" s="177">
        <v>3.6507000000000001</v>
      </c>
      <c r="R537" s="177">
        <v>5.6009000000000002</v>
      </c>
      <c r="S537" s="118" t="s">
        <v>1878</v>
      </c>
    </row>
    <row r="538" spans="1:19" x14ac:dyDescent="0.3">
      <c r="A538" s="173" t="s">
        <v>368</v>
      </c>
      <c r="B538" s="173" t="s">
        <v>270</v>
      </c>
      <c r="C538" s="173">
        <v>113463</v>
      </c>
      <c r="D538" s="176">
        <v>44118</v>
      </c>
      <c r="E538" s="177">
        <v>42.040999999999997</v>
      </c>
      <c r="F538" s="177">
        <v>0.48039999999999999</v>
      </c>
      <c r="G538" s="177">
        <v>4.5199999999999997E-2</v>
      </c>
      <c r="H538" s="177">
        <v>1.6613</v>
      </c>
      <c r="I538" s="177">
        <v>4.6159999999999997</v>
      </c>
      <c r="J538" s="177">
        <v>2.9533</v>
      </c>
      <c r="K538" s="177">
        <v>11.2902</v>
      </c>
      <c r="L538" s="177">
        <v>25.848600000000001</v>
      </c>
      <c r="M538" s="177">
        <v>-0.39090000000000003</v>
      </c>
      <c r="N538" s="177">
        <v>7.7670000000000003</v>
      </c>
      <c r="O538" s="177">
        <v>3.8967000000000001</v>
      </c>
      <c r="P538" s="177">
        <v>7.2055999999999996</v>
      </c>
      <c r="Q538" s="177">
        <v>10.2014</v>
      </c>
      <c r="R538" s="177">
        <v>11.1921</v>
      </c>
      <c r="S538" s="118" t="s">
        <v>1892</v>
      </c>
    </row>
    <row r="539" spans="1:19" x14ac:dyDescent="0.3">
      <c r="A539" s="173" t="s">
        <v>368</v>
      </c>
      <c r="B539" s="173" t="s">
        <v>167</v>
      </c>
      <c r="C539" s="173">
        <v>120147</v>
      </c>
      <c r="D539" s="176">
        <v>44118</v>
      </c>
      <c r="E539" s="177">
        <v>44.677999999999997</v>
      </c>
      <c r="F539" s="177">
        <v>0.48349999999999999</v>
      </c>
      <c r="G539" s="177">
        <v>6.2700000000000006E-2</v>
      </c>
      <c r="H539" s="177">
        <v>1.6865000000000001</v>
      </c>
      <c r="I539" s="177">
        <v>4.6665999999999999</v>
      </c>
      <c r="J539" s="177">
        <v>3.0611000000000002</v>
      </c>
      <c r="K539" s="177">
        <v>11.6448</v>
      </c>
      <c r="L539" s="177">
        <v>26.6096</v>
      </c>
      <c r="M539" s="177">
        <v>0.51970000000000005</v>
      </c>
      <c r="N539" s="177">
        <v>9.0770999999999997</v>
      </c>
      <c r="O539" s="177">
        <v>5.1109</v>
      </c>
      <c r="P539" s="177">
        <v>8.3202999999999996</v>
      </c>
      <c r="Q539" s="177">
        <v>13.1854</v>
      </c>
      <c r="R539" s="177">
        <v>12.4968</v>
      </c>
      <c r="S539" s="118" t="s">
        <v>1892</v>
      </c>
    </row>
    <row r="540" spans="1:19" x14ac:dyDescent="0.3">
      <c r="A540" s="173" t="s">
        <v>368</v>
      </c>
      <c r="B540" s="173" t="s">
        <v>168</v>
      </c>
      <c r="C540" s="173">
        <v>141950</v>
      </c>
      <c r="D540" s="176">
        <v>44118</v>
      </c>
      <c r="E540" s="177">
        <v>10.63</v>
      </c>
      <c r="F540" s="177">
        <v>0</v>
      </c>
      <c r="G540" s="177">
        <v>0.37769999999999998</v>
      </c>
      <c r="H540" s="177">
        <v>-0.37490000000000001</v>
      </c>
      <c r="I540" s="177">
        <v>9.4200000000000006E-2</v>
      </c>
      <c r="J540" s="177">
        <v>0.94969999999999999</v>
      </c>
      <c r="K540" s="177">
        <v>18.2425</v>
      </c>
      <c r="L540" s="177">
        <v>32.378599999999999</v>
      </c>
      <c r="M540" s="177">
        <v>12.725300000000001</v>
      </c>
      <c r="N540" s="177">
        <v>23.892800000000001</v>
      </c>
      <c r="O540" s="177"/>
      <c r="P540" s="177"/>
      <c r="Q540" s="177">
        <v>2.3304</v>
      </c>
      <c r="R540" s="177">
        <v>14.494</v>
      </c>
      <c r="S540" s="118" t="s">
        <v>1893</v>
      </c>
    </row>
    <row r="541" spans="1:19" x14ac:dyDescent="0.3">
      <c r="A541" s="173" t="s">
        <v>368</v>
      </c>
      <c r="B541" s="173" t="s">
        <v>271</v>
      </c>
      <c r="C541" s="173">
        <v>141952</v>
      </c>
      <c r="D541" s="176">
        <v>44118</v>
      </c>
      <c r="E541" s="177">
        <v>10.4</v>
      </c>
      <c r="F541" s="177">
        <v>-9.6100000000000005E-2</v>
      </c>
      <c r="G541" s="177">
        <v>0.2893</v>
      </c>
      <c r="H541" s="177">
        <v>-0.47849999999999998</v>
      </c>
      <c r="I541" s="177">
        <v>0</v>
      </c>
      <c r="J541" s="177">
        <v>0.87290000000000001</v>
      </c>
      <c r="K541" s="177">
        <v>17.913799999999998</v>
      </c>
      <c r="L541" s="177">
        <v>31.8124</v>
      </c>
      <c r="M541" s="177">
        <v>12.069000000000001</v>
      </c>
      <c r="N541" s="177">
        <v>22.786300000000001</v>
      </c>
      <c r="O541" s="177"/>
      <c r="P541" s="177"/>
      <c r="Q541" s="177">
        <v>1.4899</v>
      </c>
      <c r="R541" s="177">
        <v>13.533099999999999</v>
      </c>
      <c r="S541" s="118" t="s">
        <v>1893</v>
      </c>
    </row>
    <row r="542" spans="1:19" x14ac:dyDescent="0.3">
      <c r="A542" s="173" t="s">
        <v>368</v>
      </c>
      <c r="B542" s="173" t="s">
        <v>169</v>
      </c>
      <c r="C542" s="173">
        <v>144315</v>
      </c>
      <c r="D542" s="176">
        <v>44118</v>
      </c>
      <c r="E542" s="177">
        <v>12.86</v>
      </c>
      <c r="F542" s="177">
        <v>0.23380000000000001</v>
      </c>
      <c r="G542" s="177">
        <v>0.46870000000000001</v>
      </c>
      <c r="H542" s="177">
        <v>-0.23269999999999999</v>
      </c>
      <c r="I542" s="177">
        <v>0.39029999999999998</v>
      </c>
      <c r="J542" s="177">
        <v>1.1801999999999999</v>
      </c>
      <c r="K542" s="177">
        <v>18.525300000000001</v>
      </c>
      <c r="L542" s="177">
        <v>32.440800000000003</v>
      </c>
      <c r="M542" s="177">
        <v>8.0671999999999997</v>
      </c>
      <c r="N542" s="177">
        <v>17.657800000000002</v>
      </c>
      <c r="O542" s="177"/>
      <c r="P542" s="177"/>
      <c r="Q542" s="177">
        <v>13.480499999999999</v>
      </c>
      <c r="R542" s="177"/>
      <c r="S542" s="118" t="s">
        <v>1893</v>
      </c>
    </row>
    <row r="543" spans="1:19" x14ac:dyDescent="0.3">
      <c r="A543" s="173" t="s">
        <v>368</v>
      </c>
      <c r="B543" s="173" t="s">
        <v>272</v>
      </c>
      <c r="C543" s="173">
        <v>144314</v>
      </c>
      <c r="D543" s="176">
        <v>44118</v>
      </c>
      <c r="E543" s="177">
        <v>12.58</v>
      </c>
      <c r="F543" s="177">
        <v>0.23899999999999999</v>
      </c>
      <c r="G543" s="177">
        <v>0.39900000000000002</v>
      </c>
      <c r="H543" s="177">
        <v>-0.2379</v>
      </c>
      <c r="I543" s="177">
        <v>0.39900000000000002</v>
      </c>
      <c r="J543" s="177">
        <v>1.1254</v>
      </c>
      <c r="K543" s="177">
        <v>18.2331</v>
      </c>
      <c r="L543" s="177">
        <v>31.727699999999999</v>
      </c>
      <c r="M543" s="177">
        <v>7.2464000000000004</v>
      </c>
      <c r="N543" s="177">
        <v>16.373699999999999</v>
      </c>
      <c r="O543" s="177"/>
      <c r="P543" s="177"/>
      <c r="Q543" s="177">
        <v>12.2315</v>
      </c>
      <c r="R543" s="177"/>
      <c r="S543" s="118" t="s">
        <v>1893</v>
      </c>
    </row>
    <row r="544" spans="1:19" x14ac:dyDescent="0.3">
      <c r="A544" s="173" t="s">
        <v>368</v>
      </c>
      <c r="B544" s="173" t="s">
        <v>170</v>
      </c>
      <c r="C544" s="173">
        <v>119351</v>
      </c>
      <c r="D544" s="176">
        <v>44118</v>
      </c>
      <c r="E544" s="177">
        <v>69.5</v>
      </c>
      <c r="F544" s="177">
        <v>0.49159999999999998</v>
      </c>
      <c r="G544" s="177">
        <v>1.1203000000000001</v>
      </c>
      <c r="H544" s="177">
        <v>1.2971999999999999</v>
      </c>
      <c r="I544" s="177">
        <v>3.8088000000000002</v>
      </c>
      <c r="J544" s="177">
        <v>3.024</v>
      </c>
      <c r="K544" s="177">
        <v>18.54</v>
      </c>
      <c r="L544" s="177">
        <v>32.154400000000003</v>
      </c>
      <c r="M544" s="177">
        <v>12.6053</v>
      </c>
      <c r="N544" s="177">
        <v>22.704799999999999</v>
      </c>
      <c r="O544" s="177">
        <v>7.5336999999999996</v>
      </c>
      <c r="P544" s="177">
        <v>12.0123</v>
      </c>
      <c r="Q544" s="177">
        <v>15.0123</v>
      </c>
      <c r="R544" s="177">
        <v>16.742599999999999</v>
      </c>
      <c r="S544" s="118" t="s">
        <v>1882</v>
      </c>
    </row>
    <row r="545" spans="1:19" x14ac:dyDescent="0.3">
      <c r="A545" s="173" t="s">
        <v>368</v>
      </c>
      <c r="B545" s="173" t="s">
        <v>273</v>
      </c>
      <c r="C545" s="173">
        <v>111710</v>
      </c>
      <c r="D545" s="176">
        <v>44118</v>
      </c>
      <c r="E545" s="177">
        <v>62.88</v>
      </c>
      <c r="F545" s="177">
        <v>0.49540000000000001</v>
      </c>
      <c r="G545" s="177">
        <v>1.1094999999999999</v>
      </c>
      <c r="H545" s="177">
        <v>1.2723</v>
      </c>
      <c r="I545" s="177">
        <v>3.7624</v>
      </c>
      <c r="J545" s="177">
        <v>2.9300999999999999</v>
      </c>
      <c r="K545" s="177">
        <v>18.217700000000001</v>
      </c>
      <c r="L545" s="177">
        <v>31.465599999999998</v>
      </c>
      <c r="M545" s="177">
        <v>11.7271</v>
      </c>
      <c r="N545" s="177">
        <v>21.366499999999998</v>
      </c>
      <c r="O545" s="177">
        <v>6.2877999999999998</v>
      </c>
      <c r="P545" s="177">
        <v>10.568</v>
      </c>
      <c r="Q545" s="177">
        <v>17.110099999999999</v>
      </c>
      <c r="R545" s="177">
        <v>15.414300000000001</v>
      </c>
      <c r="S545" s="118" t="s">
        <v>1882</v>
      </c>
    </row>
    <row r="546" spans="1:19" x14ac:dyDescent="0.3">
      <c r="A546" s="173" t="s">
        <v>368</v>
      </c>
      <c r="B546" s="173" t="s">
        <v>410</v>
      </c>
      <c r="C546" s="173">
        <v>111709</v>
      </c>
      <c r="D546" s="176">
        <v>44118</v>
      </c>
      <c r="E546" s="177">
        <v>67.05</v>
      </c>
      <c r="F546" s="177">
        <v>0.49459999999999998</v>
      </c>
      <c r="G546" s="177">
        <v>1.1160000000000001</v>
      </c>
      <c r="H546" s="177">
        <v>1.284</v>
      </c>
      <c r="I546" s="177">
        <v>3.7926000000000002</v>
      </c>
      <c r="J546" s="177">
        <v>2.9796</v>
      </c>
      <c r="K546" s="177">
        <v>18.400099999999998</v>
      </c>
      <c r="L546" s="177">
        <v>31.8325</v>
      </c>
      <c r="M546" s="177">
        <v>12.2364</v>
      </c>
      <c r="N546" s="177">
        <v>22.153400000000001</v>
      </c>
      <c r="O546" s="177">
        <v>7.0667999999999997</v>
      </c>
      <c r="P546" s="177">
        <v>11.382099999999999</v>
      </c>
      <c r="Q546" s="177">
        <v>17.7578</v>
      </c>
      <c r="R546" s="177">
        <v>16.219200000000001</v>
      </c>
      <c r="S546" s="118" t="s">
        <v>1882</v>
      </c>
    </row>
    <row r="547" spans="1:19" x14ac:dyDescent="0.3">
      <c r="A547" s="173" t="s">
        <v>368</v>
      </c>
      <c r="B547" s="173" t="s">
        <v>171</v>
      </c>
      <c r="C547" s="173">
        <v>118285</v>
      </c>
      <c r="D547" s="176">
        <v>44118</v>
      </c>
      <c r="E547" s="177">
        <v>79.64</v>
      </c>
      <c r="F547" s="177">
        <v>0.30230000000000001</v>
      </c>
      <c r="G547" s="177">
        <v>0.82289999999999996</v>
      </c>
      <c r="H547" s="177">
        <v>1.8153999999999999</v>
      </c>
      <c r="I547" s="177">
        <v>4.3910999999999998</v>
      </c>
      <c r="J547" s="177">
        <v>4.5556000000000001</v>
      </c>
      <c r="K547" s="177">
        <v>17.117599999999999</v>
      </c>
      <c r="L547" s="177">
        <v>31.701699999999999</v>
      </c>
      <c r="M547" s="177">
        <v>9.5460999999999991</v>
      </c>
      <c r="N547" s="177">
        <v>17.723600000000001</v>
      </c>
      <c r="O547" s="177">
        <v>10.9992</v>
      </c>
      <c r="P547" s="177">
        <v>11.550599999999999</v>
      </c>
      <c r="Q547" s="177">
        <v>13.417199999999999</v>
      </c>
      <c r="R547" s="177">
        <v>14.9811</v>
      </c>
      <c r="S547" s="118" t="s">
        <v>1894</v>
      </c>
    </row>
    <row r="548" spans="1:19" x14ac:dyDescent="0.3">
      <c r="A548" s="173" t="s">
        <v>368</v>
      </c>
      <c r="B548" s="173" t="s">
        <v>274</v>
      </c>
      <c r="C548" s="173">
        <v>111722</v>
      </c>
      <c r="D548" s="176">
        <v>44118</v>
      </c>
      <c r="E548" s="177">
        <v>75.56</v>
      </c>
      <c r="F548" s="177">
        <v>0.31859999999999999</v>
      </c>
      <c r="G548" s="177">
        <v>0.82730000000000004</v>
      </c>
      <c r="H548" s="177">
        <v>1.8053999999999999</v>
      </c>
      <c r="I548" s="177">
        <v>4.3646000000000003</v>
      </c>
      <c r="J548" s="177">
        <v>4.4801000000000002</v>
      </c>
      <c r="K548" s="177">
        <v>16.821300000000001</v>
      </c>
      <c r="L548" s="177">
        <v>31.0213</v>
      </c>
      <c r="M548" s="177">
        <v>8.7350999999999992</v>
      </c>
      <c r="N548" s="177">
        <v>16.5869</v>
      </c>
      <c r="O548" s="177">
        <v>9.9933999999999994</v>
      </c>
      <c r="P548" s="177">
        <v>10.645</v>
      </c>
      <c r="Q548" s="177">
        <v>18.444400000000002</v>
      </c>
      <c r="R548" s="177">
        <v>13.8911</v>
      </c>
      <c r="S548" s="118" t="s">
        <v>1894</v>
      </c>
    </row>
    <row r="549" spans="1:19" x14ac:dyDescent="0.3">
      <c r="A549" s="173" t="s">
        <v>368</v>
      </c>
      <c r="B549" s="173" t="s">
        <v>172</v>
      </c>
      <c r="C549" s="173">
        <v>119242</v>
      </c>
      <c r="D549" s="176">
        <v>44118</v>
      </c>
      <c r="E549" s="177">
        <v>52.847000000000001</v>
      </c>
      <c r="F549" s="177">
        <v>0.53839999999999999</v>
      </c>
      <c r="G549" s="177">
        <v>-0.1172</v>
      </c>
      <c r="H549" s="177">
        <v>1.4981</v>
      </c>
      <c r="I549" s="177">
        <v>3.9436</v>
      </c>
      <c r="J549" s="177">
        <v>2.6852999999999998</v>
      </c>
      <c r="K549" s="177">
        <v>8.9831000000000003</v>
      </c>
      <c r="L549" s="177">
        <v>27.4589</v>
      </c>
      <c r="M549" s="177">
        <v>-4.7476000000000003</v>
      </c>
      <c r="N549" s="177">
        <v>3.1825000000000001</v>
      </c>
      <c r="O549" s="177">
        <v>3.7789999999999999</v>
      </c>
      <c r="P549" s="177">
        <v>10.4749</v>
      </c>
      <c r="Q549" s="177">
        <v>14.083600000000001</v>
      </c>
      <c r="R549" s="177">
        <v>9.2903000000000002</v>
      </c>
      <c r="S549" s="118" t="s">
        <v>1895</v>
      </c>
    </row>
    <row r="550" spans="1:19" x14ac:dyDescent="0.3">
      <c r="A550" s="173" t="s">
        <v>368</v>
      </c>
      <c r="B550" s="173" t="s">
        <v>275</v>
      </c>
      <c r="C550" s="173">
        <v>104772</v>
      </c>
      <c r="D550" s="176">
        <v>44118</v>
      </c>
      <c r="E550" s="177">
        <v>49.765999999999998</v>
      </c>
      <c r="F550" s="177">
        <v>0.5353</v>
      </c>
      <c r="G550" s="177">
        <v>-0.13039999999999999</v>
      </c>
      <c r="H550" s="177">
        <v>1.4803999999999999</v>
      </c>
      <c r="I550" s="177">
        <v>3.9064999999999999</v>
      </c>
      <c r="J550" s="177">
        <v>2.6040000000000001</v>
      </c>
      <c r="K550" s="177">
        <v>8.7258999999999993</v>
      </c>
      <c r="L550" s="177">
        <v>26.847300000000001</v>
      </c>
      <c r="M550" s="177">
        <v>-5.4147999999999996</v>
      </c>
      <c r="N550" s="177">
        <v>2.2014999999999998</v>
      </c>
      <c r="O550" s="177">
        <v>2.7585000000000002</v>
      </c>
      <c r="P550" s="177">
        <v>9.4032999999999998</v>
      </c>
      <c r="Q550" s="177">
        <v>12.3812</v>
      </c>
      <c r="R550" s="177">
        <v>8.2141999999999999</v>
      </c>
      <c r="S550" s="118" t="s">
        <v>1895</v>
      </c>
    </row>
    <row r="551" spans="1:19" x14ac:dyDescent="0.3">
      <c r="A551" s="173" t="s">
        <v>368</v>
      </c>
      <c r="B551" s="173" t="s">
        <v>173</v>
      </c>
      <c r="C551" s="173">
        <v>118620</v>
      </c>
      <c r="D551" s="176">
        <v>44118</v>
      </c>
      <c r="E551" s="177">
        <v>51.45</v>
      </c>
      <c r="F551" s="177">
        <v>0.56679999999999997</v>
      </c>
      <c r="G551" s="177">
        <v>0.44900000000000001</v>
      </c>
      <c r="H551" s="177">
        <v>1.5794999999999999</v>
      </c>
      <c r="I551" s="177">
        <v>4.2976000000000001</v>
      </c>
      <c r="J551" s="177">
        <v>2.1440999999999999</v>
      </c>
      <c r="K551" s="177">
        <v>12.213699999999999</v>
      </c>
      <c r="L551" s="177">
        <v>28.5929</v>
      </c>
      <c r="M551" s="177">
        <v>-2.8879000000000001</v>
      </c>
      <c r="N551" s="177">
        <v>4.4882</v>
      </c>
      <c r="O551" s="177">
        <v>3.0775999999999999</v>
      </c>
      <c r="P551" s="177">
        <v>6.9996999999999998</v>
      </c>
      <c r="Q551" s="177">
        <v>11.7424</v>
      </c>
      <c r="R551" s="177">
        <v>7.7110000000000003</v>
      </c>
      <c r="S551" s="118" t="s">
        <v>1895</v>
      </c>
    </row>
    <row r="552" spans="1:19" x14ac:dyDescent="0.3">
      <c r="A552" s="173" t="s">
        <v>368</v>
      </c>
      <c r="B552" s="173" t="s">
        <v>276</v>
      </c>
      <c r="C552" s="173">
        <v>111638</v>
      </c>
      <c r="D552" s="176">
        <v>44118</v>
      </c>
      <c r="E552" s="177">
        <v>47.11</v>
      </c>
      <c r="F552" s="177">
        <v>0.55500000000000005</v>
      </c>
      <c r="G552" s="177">
        <v>0.42630000000000001</v>
      </c>
      <c r="H552" s="177">
        <v>1.5302</v>
      </c>
      <c r="I552" s="177">
        <v>4.2256999999999998</v>
      </c>
      <c r="J552" s="177">
        <v>2.0139</v>
      </c>
      <c r="K552" s="177">
        <v>11.714499999999999</v>
      </c>
      <c r="L552" s="177">
        <v>27.4621</v>
      </c>
      <c r="M552" s="177">
        <v>-4.1505999999999998</v>
      </c>
      <c r="N552" s="177">
        <v>2.6808999999999998</v>
      </c>
      <c r="O552" s="177">
        <v>1.4614</v>
      </c>
      <c r="P552" s="177">
        <v>5.6203000000000003</v>
      </c>
      <c r="Q552" s="177">
        <v>14.039899999999999</v>
      </c>
      <c r="R552" s="177">
        <v>5.8337000000000003</v>
      </c>
      <c r="S552" s="118" t="s">
        <v>1895</v>
      </c>
    </row>
    <row r="553" spans="1:19" x14ac:dyDescent="0.3">
      <c r="A553" s="173" t="s">
        <v>368</v>
      </c>
      <c r="B553" s="173" t="s">
        <v>174</v>
      </c>
      <c r="C553" s="173">
        <v>135654</v>
      </c>
      <c r="D553" s="176">
        <v>44118</v>
      </c>
      <c r="E553" s="177">
        <v>15.3017</v>
      </c>
      <c r="F553" s="177">
        <v>0.51829999999999998</v>
      </c>
      <c r="G553" s="177">
        <v>0.83760000000000001</v>
      </c>
      <c r="H553" s="177">
        <v>1.1228</v>
      </c>
      <c r="I553" s="177">
        <v>2.9426000000000001</v>
      </c>
      <c r="J553" s="177">
        <v>1.3854</v>
      </c>
      <c r="K553" s="177">
        <v>10.4457</v>
      </c>
      <c r="L553" s="177">
        <v>29.9176</v>
      </c>
      <c r="M553" s="177">
        <v>-5.5572999999999997</v>
      </c>
      <c r="N553" s="177">
        <v>1.8531</v>
      </c>
      <c r="O553" s="177">
        <v>2.6065999999999998</v>
      </c>
      <c r="P553" s="177"/>
      <c r="Q553" s="177">
        <v>9.2776999999999994</v>
      </c>
      <c r="R553" s="177">
        <v>6.1299000000000001</v>
      </c>
      <c r="S553" s="118" t="s">
        <v>1894</v>
      </c>
    </row>
    <row r="554" spans="1:19" x14ac:dyDescent="0.3">
      <c r="A554" s="173" t="s">
        <v>368</v>
      </c>
      <c r="B554" s="173" t="s">
        <v>277</v>
      </c>
      <c r="C554" s="173">
        <v>135655</v>
      </c>
      <c r="D554" s="176">
        <v>44118</v>
      </c>
      <c r="E554" s="177">
        <v>14.138999999999999</v>
      </c>
      <c r="F554" s="177">
        <v>0.51329999999999998</v>
      </c>
      <c r="G554" s="177">
        <v>0.81</v>
      </c>
      <c r="H554" s="177">
        <v>1.0846</v>
      </c>
      <c r="I554" s="177">
        <v>2.8650000000000002</v>
      </c>
      <c r="J554" s="177">
        <v>1.2097</v>
      </c>
      <c r="K554" s="177">
        <v>9.8874999999999993</v>
      </c>
      <c r="L554" s="177">
        <v>28.744700000000002</v>
      </c>
      <c r="M554" s="177">
        <v>-6.7441000000000004</v>
      </c>
      <c r="N554" s="177">
        <v>0.2268</v>
      </c>
      <c r="O554" s="177">
        <v>0.90939999999999999</v>
      </c>
      <c r="P554" s="177"/>
      <c r="Q554" s="177">
        <v>7.4912000000000001</v>
      </c>
      <c r="R554" s="177">
        <v>4.2873000000000001</v>
      </c>
      <c r="S554" s="118" t="s">
        <v>1894</v>
      </c>
    </row>
    <row r="555" spans="1:19" x14ac:dyDescent="0.3">
      <c r="A555" s="173" t="s">
        <v>368</v>
      </c>
      <c r="B555" s="173" t="s">
        <v>278</v>
      </c>
      <c r="C555" s="173">
        <v>100526</v>
      </c>
      <c r="D555" s="176">
        <v>44118</v>
      </c>
      <c r="E555" s="177">
        <v>516.75189999999998</v>
      </c>
      <c r="F555" s="177">
        <v>-0.13719999999999999</v>
      </c>
      <c r="G555" s="177">
        <v>-0.69399999999999995</v>
      </c>
      <c r="H555" s="177">
        <v>0.78779999999999994</v>
      </c>
      <c r="I555" s="177">
        <v>3.8831000000000002</v>
      </c>
      <c r="J555" s="177">
        <v>1.7022999999999999</v>
      </c>
      <c r="K555" s="177">
        <v>9.5353999999999992</v>
      </c>
      <c r="L555" s="177">
        <v>23.780899999999999</v>
      </c>
      <c r="M555" s="177">
        <v>-11.950799999999999</v>
      </c>
      <c r="N555" s="177">
        <v>-6.0467000000000004</v>
      </c>
      <c r="O555" s="177">
        <v>-1.2091000000000001</v>
      </c>
      <c r="P555" s="177">
        <v>3.9634999999999998</v>
      </c>
      <c r="Q555" s="177">
        <v>20.110499999999998</v>
      </c>
      <c r="R555" s="177">
        <v>-0.76170000000000004</v>
      </c>
      <c r="S555" s="118" t="s">
        <v>1895</v>
      </c>
    </row>
    <row r="556" spans="1:19" x14ac:dyDescent="0.3">
      <c r="A556" s="173" t="s">
        <v>368</v>
      </c>
      <c r="B556" s="173" t="s">
        <v>175</v>
      </c>
      <c r="C556" s="173">
        <v>118540</v>
      </c>
      <c r="D556" s="176">
        <v>44118</v>
      </c>
      <c r="E556" s="177">
        <v>553.94330000000002</v>
      </c>
      <c r="F556" s="177">
        <v>-0.1346</v>
      </c>
      <c r="G556" s="177">
        <v>-0.68159999999999998</v>
      </c>
      <c r="H556" s="177">
        <v>0.80569999999999997</v>
      </c>
      <c r="I556" s="177">
        <v>3.9186999999999999</v>
      </c>
      <c r="J556" s="177">
        <v>1.7766</v>
      </c>
      <c r="K556" s="177">
        <v>9.7866999999999997</v>
      </c>
      <c r="L556" s="177">
        <v>24.364100000000001</v>
      </c>
      <c r="M556" s="177">
        <v>-11.325900000000001</v>
      </c>
      <c r="N556" s="177">
        <v>-5.1314000000000002</v>
      </c>
      <c r="O556" s="177">
        <v>-0.2487</v>
      </c>
      <c r="P556" s="177">
        <v>4.9874000000000001</v>
      </c>
      <c r="Q556" s="177">
        <v>11.180300000000001</v>
      </c>
      <c r="R556" s="177">
        <v>0.19750000000000001</v>
      </c>
      <c r="S556" s="118" t="s">
        <v>1895</v>
      </c>
    </row>
    <row r="557" spans="1:19" x14ac:dyDescent="0.3">
      <c r="A557" s="173" t="s">
        <v>368</v>
      </c>
      <c r="B557" s="173" t="s">
        <v>279</v>
      </c>
      <c r="C557" s="173">
        <v>100998</v>
      </c>
      <c r="D557" s="176">
        <v>44118</v>
      </c>
      <c r="E557" s="177">
        <v>351.137</v>
      </c>
      <c r="F557" s="177">
        <v>0.35239999999999999</v>
      </c>
      <c r="G557" s="177">
        <v>7.6399999999999996E-2</v>
      </c>
      <c r="H557" s="177">
        <v>1.3745000000000001</v>
      </c>
      <c r="I557" s="177">
        <v>4.4158999999999997</v>
      </c>
      <c r="J557" s="177">
        <v>1.5876999999999999</v>
      </c>
      <c r="K557" s="177">
        <v>11.1576</v>
      </c>
      <c r="L557" s="177">
        <v>30.8338</v>
      </c>
      <c r="M557" s="177">
        <v>-7.9139999999999997</v>
      </c>
      <c r="N557" s="177">
        <v>0.52329999999999999</v>
      </c>
      <c r="O557" s="177">
        <v>2.9274</v>
      </c>
      <c r="P557" s="177">
        <v>8.7426999999999992</v>
      </c>
      <c r="Q557" s="177">
        <v>19.695</v>
      </c>
      <c r="R557" s="177">
        <v>4.4717000000000002</v>
      </c>
      <c r="S557" s="118" t="s">
        <v>1889</v>
      </c>
    </row>
    <row r="558" spans="1:19" x14ac:dyDescent="0.3">
      <c r="A558" s="173" t="s">
        <v>368</v>
      </c>
      <c r="B558" s="173" t="s">
        <v>176</v>
      </c>
      <c r="C558" s="173">
        <v>118929</v>
      </c>
      <c r="D558" s="176">
        <v>44118</v>
      </c>
      <c r="E558" s="177">
        <v>367.02600000000001</v>
      </c>
      <c r="F558" s="177">
        <v>0.35349999999999998</v>
      </c>
      <c r="G558" s="177">
        <v>8.2600000000000007E-2</v>
      </c>
      <c r="H558" s="177">
        <v>1.3834</v>
      </c>
      <c r="I558" s="177">
        <v>4.4340000000000002</v>
      </c>
      <c r="J558" s="177">
        <v>1.6251</v>
      </c>
      <c r="K558" s="177">
        <v>11.293200000000001</v>
      </c>
      <c r="L558" s="177">
        <v>31.158899999999999</v>
      </c>
      <c r="M558" s="177">
        <v>-7.5717999999999996</v>
      </c>
      <c r="N558" s="177">
        <v>1.0234000000000001</v>
      </c>
      <c r="O558" s="177">
        <v>3.5019</v>
      </c>
      <c r="P558" s="177">
        <v>9.3964999999999996</v>
      </c>
      <c r="Q558" s="177">
        <v>12.4811</v>
      </c>
      <c r="R558" s="177">
        <v>4.9880000000000004</v>
      </c>
      <c r="S558" s="118" t="s">
        <v>1889</v>
      </c>
    </row>
    <row r="559" spans="1:19" x14ac:dyDescent="0.3">
      <c r="A559" s="173" t="s">
        <v>368</v>
      </c>
      <c r="B559" s="173" t="s">
        <v>280</v>
      </c>
      <c r="C559" s="173">
        <v>101979</v>
      </c>
      <c r="D559" s="176">
        <v>44118</v>
      </c>
      <c r="E559" s="177">
        <v>1524.25888270057</v>
      </c>
      <c r="F559" s="177">
        <v>-1.1599999999999999E-2</v>
      </c>
      <c r="G559" s="177">
        <v>-0.46260000000000001</v>
      </c>
      <c r="H559" s="177">
        <v>1.1884999999999999</v>
      </c>
      <c r="I559" s="177">
        <v>3.2353000000000001</v>
      </c>
      <c r="J559" s="177">
        <v>0.44940000000000002</v>
      </c>
      <c r="K559" s="177">
        <v>8.4641000000000002</v>
      </c>
      <c r="L559" s="177">
        <v>23.803699999999999</v>
      </c>
      <c r="M559" s="177">
        <v>-11.4518</v>
      </c>
      <c r="N559" s="177">
        <v>-4.5099</v>
      </c>
      <c r="O559" s="177">
        <v>-2.7378999999999998</v>
      </c>
      <c r="P559" s="177">
        <v>4.1730999999999998</v>
      </c>
      <c r="Q559" s="177">
        <v>22.715800000000002</v>
      </c>
      <c r="R559" s="177">
        <v>-2.0585</v>
      </c>
      <c r="S559" s="118" t="s">
        <v>1895</v>
      </c>
    </row>
    <row r="560" spans="1:19" x14ac:dyDescent="0.3">
      <c r="A560" s="173" t="s">
        <v>368</v>
      </c>
      <c r="B560" s="173" t="s">
        <v>177</v>
      </c>
      <c r="C560" s="173">
        <v>119060</v>
      </c>
      <c r="D560" s="176">
        <v>44118</v>
      </c>
      <c r="E560" s="177">
        <v>490.17500000000001</v>
      </c>
      <c r="F560" s="177">
        <v>-9.7999999999999997E-3</v>
      </c>
      <c r="G560" s="177">
        <v>-0.45350000000000001</v>
      </c>
      <c r="H560" s="177">
        <v>1.2014</v>
      </c>
      <c r="I560" s="177">
        <v>3.2610000000000001</v>
      </c>
      <c r="J560" s="177">
        <v>0.50249999999999995</v>
      </c>
      <c r="K560" s="177">
        <v>8.6414000000000009</v>
      </c>
      <c r="L560" s="177">
        <v>24.178599999999999</v>
      </c>
      <c r="M560" s="177">
        <v>-11.065300000000001</v>
      </c>
      <c r="N560" s="177">
        <v>-3.9523999999999999</v>
      </c>
      <c r="O560" s="177">
        <v>-2.0998999999999999</v>
      </c>
      <c r="P560" s="177">
        <v>4.8575999999999997</v>
      </c>
      <c r="Q560" s="177">
        <v>9.3671000000000006</v>
      </c>
      <c r="R560" s="177">
        <v>-1.4746999999999999</v>
      </c>
      <c r="S560" s="118" t="s">
        <v>1895</v>
      </c>
    </row>
    <row r="561" spans="1:19" x14ac:dyDescent="0.3">
      <c r="A561" s="173" t="s">
        <v>368</v>
      </c>
      <c r="B561" s="173" t="s">
        <v>281</v>
      </c>
      <c r="C561" s="173">
        <v>104707</v>
      </c>
      <c r="D561" s="176">
        <v>44118</v>
      </c>
      <c r="E561" s="177">
        <v>36.737499999999997</v>
      </c>
      <c r="F561" s="177">
        <v>0.56420000000000003</v>
      </c>
      <c r="G561" s="177">
        <v>0.59799999999999998</v>
      </c>
      <c r="H561" s="177">
        <v>1.9639</v>
      </c>
      <c r="I561" s="177">
        <v>5.5301999999999998</v>
      </c>
      <c r="J561" s="177">
        <v>3.5699000000000001</v>
      </c>
      <c r="K561" s="177">
        <v>11.6563</v>
      </c>
      <c r="L561" s="177">
        <v>26.574100000000001</v>
      </c>
      <c r="M561" s="177">
        <v>-5.5023</v>
      </c>
      <c r="N561" s="177">
        <v>3.4243999999999999</v>
      </c>
      <c r="O561" s="177">
        <v>-0.1676</v>
      </c>
      <c r="P561" s="177">
        <v>6.3685999999999998</v>
      </c>
      <c r="Q561" s="177">
        <v>9.9002999999999997</v>
      </c>
      <c r="R561" s="177">
        <v>5.1891999999999996</v>
      </c>
      <c r="S561" s="118" t="s">
        <v>1878</v>
      </c>
    </row>
    <row r="562" spans="1:19" x14ac:dyDescent="0.3">
      <c r="A562" s="173" t="s">
        <v>368</v>
      </c>
      <c r="B562" s="173" t="s">
        <v>178</v>
      </c>
      <c r="C562" s="173">
        <v>120079</v>
      </c>
      <c r="D562" s="176">
        <v>44118</v>
      </c>
      <c r="E562" s="177">
        <v>39.174199999999999</v>
      </c>
      <c r="F562" s="177">
        <v>0.56759999999999999</v>
      </c>
      <c r="G562" s="177">
        <v>0.61509999999999998</v>
      </c>
      <c r="H562" s="177">
        <v>1.9883</v>
      </c>
      <c r="I562" s="177">
        <v>5.5805999999999996</v>
      </c>
      <c r="J562" s="177">
        <v>3.6766000000000001</v>
      </c>
      <c r="K562" s="177">
        <v>12.0114</v>
      </c>
      <c r="L562" s="177">
        <v>27.3767</v>
      </c>
      <c r="M562" s="177">
        <v>-4.5980999999999996</v>
      </c>
      <c r="N562" s="177">
        <v>4.7534000000000001</v>
      </c>
      <c r="O562" s="177">
        <v>0.81530000000000002</v>
      </c>
      <c r="P562" s="177">
        <v>7.2986000000000004</v>
      </c>
      <c r="Q562" s="177">
        <v>11.347099999999999</v>
      </c>
      <c r="R562" s="177">
        <v>6.3672000000000004</v>
      </c>
      <c r="S562" s="118" t="s">
        <v>1878</v>
      </c>
    </row>
    <row r="563" spans="1:19" x14ac:dyDescent="0.3">
      <c r="A563" s="173" t="s">
        <v>368</v>
      </c>
      <c r="B563" s="173" t="s">
        <v>282</v>
      </c>
      <c r="C563" s="173">
        <v>100354</v>
      </c>
      <c r="D563" s="176">
        <v>44118</v>
      </c>
      <c r="E563" s="177">
        <v>365.79</v>
      </c>
      <c r="F563" s="177">
        <v>0.12590000000000001</v>
      </c>
      <c r="G563" s="177">
        <v>-0.33239999999999997</v>
      </c>
      <c r="H563" s="177">
        <v>1.0329999999999999</v>
      </c>
      <c r="I563" s="177">
        <v>3.3831000000000002</v>
      </c>
      <c r="J563" s="177">
        <v>0.43659999999999999</v>
      </c>
      <c r="K563" s="177">
        <v>7.7628000000000004</v>
      </c>
      <c r="L563" s="177">
        <v>23.8706</v>
      </c>
      <c r="M563" s="177">
        <v>-8.6461000000000006</v>
      </c>
      <c r="N563" s="177">
        <v>1.4926999999999999</v>
      </c>
      <c r="O563" s="177">
        <v>3.4499</v>
      </c>
      <c r="P563" s="177">
        <v>6.3571999999999997</v>
      </c>
      <c r="Q563" s="177">
        <v>18.533799999999999</v>
      </c>
      <c r="R563" s="177">
        <v>2.7906</v>
      </c>
      <c r="S563" s="118" t="s">
        <v>1895</v>
      </c>
    </row>
    <row r="564" spans="1:19" x14ac:dyDescent="0.3">
      <c r="A564" s="173" t="s">
        <v>368</v>
      </c>
      <c r="B564" s="173" t="s">
        <v>179</v>
      </c>
      <c r="C564" s="173">
        <v>120592</v>
      </c>
      <c r="D564" s="176">
        <v>44118</v>
      </c>
      <c r="E564" s="177">
        <v>393.48</v>
      </c>
      <c r="F564" s="177">
        <v>0.12720000000000001</v>
      </c>
      <c r="G564" s="177">
        <v>-0.32169999999999999</v>
      </c>
      <c r="H564" s="177">
        <v>1.0478000000000001</v>
      </c>
      <c r="I564" s="177">
        <v>3.4140000000000001</v>
      </c>
      <c r="J564" s="177">
        <v>0.50319999999999998</v>
      </c>
      <c r="K564" s="177">
        <v>7.9890999999999996</v>
      </c>
      <c r="L564" s="177">
        <v>24.385200000000001</v>
      </c>
      <c r="M564" s="177">
        <v>-8.2369000000000003</v>
      </c>
      <c r="N564" s="177">
        <v>2.1734</v>
      </c>
      <c r="O564" s="177">
        <v>4.3383000000000003</v>
      </c>
      <c r="P564" s="177">
        <v>7.4501999999999997</v>
      </c>
      <c r="Q564" s="177">
        <v>12.3325</v>
      </c>
      <c r="R564" s="177">
        <v>3.5581</v>
      </c>
      <c r="S564" s="118" t="s">
        <v>1895</v>
      </c>
    </row>
    <row r="565" spans="1:19" x14ac:dyDescent="0.3">
      <c r="A565" s="173" t="s">
        <v>368</v>
      </c>
      <c r="B565" s="173" t="s">
        <v>283</v>
      </c>
      <c r="C565" s="173">
        <v>142136</v>
      </c>
      <c r="D565" s="176">
        <v>44118</v>
      </c>
      <c r="E565" s="177">
        <v>10.33</v>
      </c>
      <c r="F565" s="177">
        <v>9.69E-2</v>
      </c>
      <c r="G565" s="177">
        <v>-1.3371999999999999</v>
      </c>
      <c r="H565" s="177">
        <v>-0.38569999999999999</v>
      </c>
      <c r="I565" s="177">
        <v>2.1760999999999999</v>
      </c>
      <c r="J565" s="177">
        <v>9.69E-2</v>
      </c>
      <c r="K565" s="177">
        <v>11.9177</v>
      </c>
      <c r="L565" s="177">
        <v>31.257899999999999</v>
      </c>
      <c r="M565" s="177">
        <v>-12.1599</v>
      </c>
      <c r="N565" s="177">
        <v>-3.4579</v>
      </c>
      <c r="O565" s="177"/>
      <c r="P565" s="177"/>
      <c r="Q565" s="177">
        <v>1.2741</v>
      </c>
      <c r="R565" s="177">
        <v>3.0773000000000001</v>
      </c>
      <c r="S565" s="118" t="s">
        <v>1896</v>
      </c>
    </row>
    <row r="566" spans="1:19" x14ac:dyDescent="0.3">
      <c r="A566" s="173" t="s">
        <v>368</v>
      </c>
      <c r="B566" s="173" t="s">
        <v>180</v>
      </c>
      <c r="C566" s="173">
        <v>142134</v>
      </c>
      <c r="D566" s="176">
        <v>44118</v>
      </c>
      <c r="E566" s="177">
        <v>10.58</v>
      </c>
      <c r="F566" s="177">
        <v>9.4600000000000004E-2</v>
      </c>
      <c r="G566" s="177">
        <v>-1.306</v>
      </c>
      <c r="H566" s="177">
        <v>-0.37659999999999999</v>
      </c>
      <c r="I566" s="177">
        <v>2.2222</v>
      </c>
      <c r="J566" s="177">
        <v>0.18940000000000001</v>
      </c>
      <c r="K566" s="177">
        <v>12.0763</v>
      </c>
      <c r="L566" s="177">
        <v>31.591999999999999</v>
      </c>
      <c r="M566" s="177">
        <v>-11.833299999999999</v>
      </c>
      <c r="N566" s="177">
        <v>-2.9358</v>
      </c>
      <c r="O566" s="177"/>
      <c r="P566" s="177"/>
      <c r="Q566" s="177">
        <v>2.2229000000000001</v>
      </c>
      <c r="R566" s="177">
        <v>3.8344</v>
      </c>
      <c r="S566" s="118" t="s">
        <v>1896</v>
      </c>
    </row>
    <row r="567" spans="1:19" x14ac:dyDescent="0.3">
      <c r="A567" s="173" t="s">
        <v>368</v>
      </c>
      <c r="B567" s="173" t="s">
        <v>181</v>
      </c>
      <c r="C567" s="173">
        <v>123637</v>
      </c>
      <c r="D567" s="176">
        <v>44118</v>
      </c>
      <c r="E567" s="177">
        <v>28.18</v>
      </c>
      <c r="F567" s="177">
        <v>0.46350000000000002</v>
      </c>
      <c r="G567" s="177">
        <v>0.1066</v>
      </c>
      <c r="H567" s="177">
        <v>0.1777</v>
      </c>
      <c r="I567" s="177">
        <v>2.4355000000000002</v>
      </c>
      <c r="J567" s="177">
        <v>1.9905999999999999</v>
      </c>
      <c r="K567" s="177">
        <v>6.7423999999999999</v>
      </c>
      <c r="L567" s="177">
        <v>17.172599999999999</v>
      </c>
      <c r="M567" s="177">
        <v>-8.4768000000000008</v>
      </c>
      <c r="N567" s="177">
        <v>-2.4912999999999998</v>
      </c>
      <c r="O567" s="177">
        <v>2.3887</v>
      </c>
      <c r="P567" s="177">
        <v>6.2135999999999996</v>
      </c>
      <c r="Q567" s="177">
        <v>15.7135</v>
      </c>
      <c r="R567" s="177">
        <v>3.4195000000000002</v>
      </c>
      <c r="S567" s="118" t="s">
        <v>1878</v>
      </c>
    </row>
    <row r="568" spans="1:19" x14ac:dyDescent="0.3">
      <c r="A568" s="173" t="s">
        <v>368</v>
      </c>
      <c r="B568" s="173" t="s">
        <v>284</v>
      </c>
      <c r="C568" s="173">
        <v>123638</v>
      </c>
      <c r="D568" s="176">
        <v>44118</v>
      </c>
      <c r="E568" s="177">
        <v>25.93</v>
      </c>
      <c r="F568" s="177">
        <v>0.50390000000000001</v>
      </c>
      <c r="G568" s="177">
        <v>0.1158</v>
      </c>
      <c r="H568" s="177">
        <v>0.19320000000000001</v>
      </c>
      <c r="I568" s="177">
        <v>2.4496000000000002</v>
      </c>
      <c r="J568" s="177">
        <v>1.9260999999999999</v>
      </c>
      <c r="K568" s="177">
        <v>6.4450000000000003</v>
      </c>
      <c r="L568" s="177">
        <v>16.539300000000001</v>
      </c>
      <c r="M568" s="177">
        <v>-9.2721999999999998</v>
      </c>
      <c r="N568" s="177">
        <v>-3.6059000000000001</v>
      </c>
      <c r="O568" s="177">
        <v>0.8881</v>
      </c>
      <c r="P568" s="177">
        <v>4.7655000000000003</v>
      </c>
      <c r="Q568" s="177">
        <v>14.365</v>
      </c>
      <c r="R568" s="177">
        <v>2.0592999999999999</v>
      </c>
      <c r="S568" s="118" t="s">
        <v>1878</v>
      </c>
    </row>
    <row r="569" spans="1:19" x14ac:dyDescent="0.3">
      <c r="A569" s="173" t="s">
        <v>368</v>
      </c>
      <c r="B569" s="173" t="s">
        <v>182</v>
      </c>
      <c r="C569" s="173">
        <v>118473</v>
      </c>
      <c r="D569" s="176">
        <v>44118</v>
      </c>
      <c r="E569" s="177">
        <v>59.6</v>
      </c>
      <c r="F569" s="177">
        <v>0</v>
      </c>
      <c r="G569" s="177">
        <v>-0.53400000000000003</v>
      </c>
      <c r="H569" s="177">
        <v>6.7199999999999996E-2</v>
      </c>
      <c r="I569" s="177">
        <v>2.0548000000000002</v>
      </c>
      <c r="J569" s="177">
        <v>0.96560000000000001</v>
      </c>
      <c r="K569" s="177">
        <v>14.067</v>
      </c>
      <c r="L569" s="177">
        <v>38.347299999999997</v>
      </c>
      <c r="M569" s="177">
        <v>-2.5825</v>
      </c>
      <c r="N569" s="177">
        <v>7.2521000000000004</v>
      </c>
      <c r="O569" s="177">
        <v>1.3051999999999999</v>
      </c>
      <c r="P569" s="177">
        <v>8.7006999999999994</v>
      </c>
      <c r="Q569" s="177">
        <v>13.444699999999999</v>
      </c>
      <c r="R569" s="177">
        <v>4.0430999999999999</v>
      </c>
      <c r="S569" s="118" t="s">
        <v>1878</v>
      </c>
    </row>
    <row r="570" spans="1:19" x14ac:dyDescent="0.3">
      <c r="A570" s="173" t="s">
        <v>368</v>
      </c>
      <c r="B570" s="173" t="s">
        <v>285</v>
      </c>
      <c r="C570" s="173">
        <v>111569</v>
      </c>
      <c r="D570" s="176">
        <v>44118</v>
      </c>
      <c r="E570" s="177">
        <v>54.78</v>
      </c>
      <c r="F570" s="177">
        <v>0</v>
      </c>
      <c r="G570" s="177">
        <v>-0.54469999999999996</v>
      </c>
      <c r="H570" s="177">
        <v>5.4800000000000001E-2</v>
      </c>
      <c r="I570" s="177">
        <v>2.0301999999999998</v>
      </c>
      <c r="J570" s="177">
        <v>0.88400000000000001</v>
      </c>
      <c r="K570" s="177">
        <v>13.769500000000001</v>
      </c>
      <c r="L570" s="177">
        <v>37.6036</v>
      </c>
      <c r="M570" s="177">
        <v>-3.3351000000000002</v>
      </c>
      <c r="N570" s="177">
        <v>6.1421999999999999</v>
      </c>
      <c r="O570" s="177">
        <v>0.1013</v>
      </c>
      <c r="P570" s="177">
        <v>7.4561999999999999</v>
      </c>
      <c r="Q570" s="177">
        <v>15.491899999999999</v>
      </c>
      <c r="R570" s="177">
        <v>2.8245</v>
      </c>
      <c r="S570" s="118" t="s">
        <v>1878</v>
      </c>
    </row>
    <row r="571" spans="1:19" x14ac:dyDescent="0.3">
      <c r="A571" s="173" t="s">
        <v>368</v>
      </c>
      <c r="B571" s="173" t="s">
        <v>183</v>
      </c>
      <c r="C571" s="173">
        <v>141808</v>
      </c>
      <c r="D571" s="176">
        <v>44118</v>
      </c>
      <c r="E571" s="177">
        <v>9.91</v>
      </c>
      <c r="F571" s="177">
        <v>0.5071</v>
      </c>
      <c r="G571" s="177">
        <v>0</v>
      </c>
      <c r="H571" s="177">
        <v>1.2257</v>
      </c>
      <c r="I571" s="177">
        <v>3.9874000000000001</v>
      </c>
      <c r="J571" s="177">
        <v>2.0596999999999999</v>
      </c>
      <c r="K571" s="177">
        <v>10.850099999999999</v>
      </c>
      <c r="L571" s="177">
        <v>25.761399999999998</v>
      </c>
      <c r="M571" s="177">
        <v>-4.8030999999999997</v>
      </c>
      <c r="N571" s="177">
        <v>2.2704</v>
      </c>
      <c r="O571" s="177"/>
      <c r="P571" s="177"/>
      <c r="Q571" s="177">
        <v>-0.32269999999999999</v>
      </c>
      <c r="R571" s="177">
        <v>5.2046000000000001</v>
      </c>
      <c r="S571" s="118" t="s">
        <v>1882</v>
      </c>
    </row>
    <row r="572" spans="1:19" x14ac:dyDescent="0.3">
      <c r="A572" s="173" t="s">
        <v>368</v>
      </c>
      <c r="B572" s="173" t="s">
        <v>286</v>
      </c>
      <c r="C572" s="173">
        <v>141862</v>
      </c>
      <c r="D572" s="176">
        <v>44118</v>
      </c>
      <c r="E572" s="177">
        <v>9.6</v>
      </c>
      <c r="F572" s="177">
        <v>0.41839999999999999</v>
      </c>
      <c r="G572" s="177">
        <v>0</v>
      </c>
      <c r="H572" s="177">
        <v>1.1591</v>
      </c>
      <c r="I572" s="177">
        <v>3.8961000000000001</v>
      </c>
      <c r="J572" s="177">
        <v>1.8028</v>
      </c>
      <c r="K572" s="177">
        <v>10.344799999999999</v>
      </c>
      <c r="L572" s="177">
        <v>24.6753</v>
      </c>
      <c r="M572" s="177">
        <v>-6.0664999999999996</v>
      </c>
      <c r="N572" s="177">
        <v>0.84030000000000005</v>
      </c>
      <c r="O572" s="177"/>
      <c r="P572" s="177"/>
      <c r="Q572" s="177">
        <v>-1.4488000000000001</v>
      </c>
      <c r="R572" s="177">
        <v>3.9584999999999999</v>
      </c>
      <c r="S572" s="118" t="s">
        <v>1882</v>
      </c>
    </row>
    <row r="573" spans="1:19" x14ac:dyDescent="0.3">
      <c r="A573" s="173" t="s">
        <v>368</v>
      </c>
      <c r="B573" s="173" t="s">
        <v>287</v>
      </c>
      <c r="C573" s="173">
        <v>104636</v>
      </c>
      <c r="D573" s="176">
        <v>44118</v>
      </c>
      <c r="E573" s="177">
        <v>55</v>
      </c>
      <c r="F573" s="177">
        <v>0.4199</v>
      </c>
      <c r="G573" s="177">
        <v>0.49330000000000002</v>
      </c>
      <c r="H573" s="177">
        <v>1.5322</v>
      </c>
      <c r="I573" s="177">
        <v>3.7149000000000001</v>
      </c>
      <c r="J573" s="177">
        <v>2.823</v>
      </c>
      <c r="K573" s="177">
        <v>12.1991</v>
      </c>
      <c r="L573" s="177">
        <v>28.8962</v>
      </c>
      <c r="M573" s="177">
        <v>1.0286999999999999</v>
      </c>
      <c r="N573" s="177">
        <v>9.5398999999999994</v>
      </c>
      <c r="O573" s="177">
        <v>6.0797999999999996</v>
      </c>
      <c r="P573" s="177">
        <v>9.3316999999999997</v>
      </c>
      <c r="Q573" s="177">
        <v>13.145899999999999</v>
      </c>
      <c r="R573" s="177">
        <v>7.6974999999999998</v>
      </c>
      <c r="S573" s="118" t="s">
        <v>1878</v>
      </c>
    </row>
    <row r="574" spans="1:19" x14ac:dyDescent="0.3">
      <c r="A574" s="173" t="s">
        <v>368</v>
      </c>
      <c r="B574" s="173" t="s">
        <v>184</v>
      </c>
      <c r="C574" s="173">
        <v>120416</v>
      </c>
      <c r="D574" s="176">
        <v>44118</v>
      </c>
      <c r="E574" s="177">
        <v>61.4</v>
      </c>
      <c r="F574" s="177">
        <v>0.42530000000000001</v>
      </c>
      <c r="G574" s="177">
        <v>0.50739999999999996</v>
      </c>
      <c r="H574" s="177">
        <v>1.538</v>
      </c>
      <c r="I574" s="177">
        <v>3.7513000000000001</v>
      </c>
      <c r="J574" s="177">
        <v>2.9338000000000002</v>
      </c>
      <c r="K574" s="177">
        <v>12.5367</v>
      </c>
      <c r="L574" s="177">
        <v>29.617899999999999</v>
      </c>
      <c r="M574" s="177">
        <v>1.8749</v>
      </c>
      <c r="N574" s="177">
        <v>10.730399999999999</v>
      </c>
      <c r="O574" s="177">
        <v>7.5397999999999996</v>
      </c>
      <c r="P574" s="177">
        <v>10.9739</v>
      </c>
      <c r="Q574" s="177">
        <v>15.683400000000001</v>
      </c>
      <c r="R574" s="177">
        <v>9.0657999999999994</v>
      </c>
      <c r="S574" s="118" t="s">
        <v>1878</v>
      </c>
    </row>
    <row r="575" spans="1:19" x14ac:dyDescent="0.3">
      <c r="A575" s="173" t="s">
        <v>368</v>
      </c>
      <c r="B575" s="173" t="s">
        <v>185</v>
      </c>
      <c r="C575" s="173">
        <v>147541</v>
      </c>
      <c r="D575" s="176">
        <v>44118</v>
      </c>
      <c r="E575" s="177">
        <v>10.337</v>
      </c>
      <c r="F575" s="177">
        <v>3.9699999999999999E-2</v>
      </c>
      <c r="G575" s="177">
        <v>-0.68689999999999996</v>
      </c>
      <c r="H575" s="177">
        <v>0.2366</v>
      </c>
      <c r="I575" s="177">
        <v>2.4540999999999999</v>
      </c>
      <c r="J575" s="177">
        <v>1.0488999999999999</v>
      </c>
      <c r="K575" s="177">
        <v>10.818099999999999</v>
      </c>
      <c r="L575" s="177">
        <v>30.544</v>
      </c>
      <c r="M575" s="177">
        <v>-5.0980999999999996</v>
      </c>
      <c r="N575" s="177"/>
      <c r="O575" s="177"/>
      <c r="P575" s="177"/>
      <c r="Q575" s="177">
        <v>3.37</v>
      </c>
      <c r="R575" s="177"/>
      <c r="S575" s="118" t="s">
        <v>1895</v>
      </c>
    </row>
    <row r="576" spans="1:19" x14ac:dyDescent="0.3">
      <c r="A576" s="173" t="s">
        <v>368</v>
      </c>
      <c r="B576" s="173" t="s">
        <v>288</v>
      </c>
      <c r="C576" s="173">
        <v>147544</v>
      </c>
      <c r="D576" s="176">
        <v>44118</v>
      </c>
      <c r="E576" s="177">
        <v>10.115399999999999</v>
      </c>
      <c r="F576" s="177">
        <v>3.3599999999999998E-2</v>
      </c>
      <c r="G576" s="177">
        <v>-0.71750000000000003</v>
      </c>
      <c r="H576" s="177">
        <v>0.1951</v>
      </c>
      <c r="I576" s="177">
        <v>2.3681000000000001</v>
      </c>
      <c r="J576" s="177">
        <v>0.86650000000000005</v>
      </c>
      <c r="K576" s="177">
        <v>10.2051</v>
      </c>
      <c r="L576" s="177">
        <v>29.087199999999999</v>
      </c>
      <c r="M576" s="177">
        <v>-6.6448999999999998</v>
      </c>
      <c r="N576" s="177"/>
      <c r="O576" s="177"/>
      <c r="P576" s="177"/>
      <c r="Q576" s="177">
        <v>1.1539999999999999</v>
      </c>
      <c r="R576" s="177"/>
      <c r="S576" s="118" t="s">
        <v>1895</v>
      </c>
    </row>
    <row r="577" spans="1:19" x14ac:dyDescent="0.3">
      <c r="A577" s="173" t="s">
        <v>368</v>
      </c>
      <c r="B577" s="173" t="s">
        <v>289</v>
      </c>
      <c r="C577" s="173">
        <v>107288</v>
      </c>
      <c r="D577" s="176">
        <v>44118</v>
      </c>
      <c r="E577" s="177">
        <v>17.846</v>
      </c>
      <c r="F577" s="177">
        <v>0.39100000000000001</v>
      </c>
      <c r="G577" s="177">
        <v>0.1633</v>
      </c>
      <c r="H577" s="177">
        <v>1.1409</v>
      </c>
      <c r="I577" s="177">
        <v>3.8778000000000001</v>
      </c>
      <c r="J577" s="177">
        <v>1.9999</v>
      </c>
      <c r="K577" s="177">
        <v>11.042</v>
      </c>
      <c r="L577" s="177">
        <v>30.312200000000001</v>
      </c>
      <c r="M577" s="177">
        <v>-5.2750000000000004</v>
      </c>
      <c r="N577" s="177">
        <v>0.99950000000000006</v>
      </c>
      <c r="O577" s="177">
        <v>3.3641000000000001</v>
      </c>
      <c r="P577" s="177">
        <v>9.7133000000000003</v>
      </c>
      <c r="Q577" s="177">
        <v>4.7240000000000002</v>
      </c>
      <c r="R577" s="177">
        <v>8.6964000000000006</v>
      </c>
      <c r="S577" s="118" t="s">
        <v>1882</v>
      </c>
    </row>
    <row r="578" spans="1:19" x14ac:dyDescent="0.3">
      <c r="A578" s="173" t="s">
        <v>368</v>
      </c>
      <c r="B578" s="173" t="s">
        <v>186</v>
      </c>
      <c r="C578" s="173">
        <v>120494</v>
      </c>
      <c r="D578" s="176">
        <v>44118</v>
      </c>
      <c r="E578" s="177">
        <v>19.4377</v>
      </c>
      <c r="F578" s="177">
        <v>0.39360000000000001</v>
      </c>
      <c r="G578" s="177">
        <v>0.17369999999999999</v>
      </c>
      <c r="H578" s="177">
        <v>1.1557999999999999</v>
      </c>
      <c r="I578" s="177">
        <v>3.9077000000000002</v>
      </c>
      <c r="J578" s="177">
        <v>2.0630000000000002</v>
      </c>
      <c r="K578" s="177">
        <v>11.2525</v>
      </c>
      <c r="L578" s="177">
        <v>30.8064</v>
      </c>
      <c r="M578" s="177">
        <v>-4.7396000000000003</v>
      </c>
      <c r="N578" s="177">
        <v>1.7589999999999999</v>
      </c>
      <c r="O578" s="177">
        <v>4.1407999999999996</v>
      </c>
      <c r="P578" s="177">
        <v>11.0326</v>
      </c>
      <c r="Q578" s="177">
        <v>13.7082</v>
      </c>
      <c r="R578" s="177">
        <v>9.5122999999999998</v>
      </c>
      <c r="S578" s="118" t="s">
        <v>1882</v>
      </c>
    </row>
    <row r="579" spans="1:19" x14ac:dyDescent="0.3">
      <c r="A579" s="173" t="s">
        <v>368</v>
      </c>
      <c r="B579" s="173" t="s">
        <v>290</v>
      </c>
      <c r="C579" s="173">
        <v>103339</v>
      </c>
      <c r="D579" s="176">
        <v>44118</v>
      </c>
      <c r="E579" s="177">
        <v>46.622999999999998</v>
      </c>
      <c r="F579" s="177">
        <v>0.32490000000000002</v>
      </c>
      <c r="G579" s="177">
        <v>6.4399999999999999E-2</v>
      </c>
      <c r="H579" s="177">
        <v>1.1278999999999999</v>
      </c>
      <c r="I579" s="177">
        <v>3.4434999999999998</v>
      </c>
      <c r="J579" s="177">
        <v>3.5124</v>
      </c>
      <c r="K579" s="177">
        <v>11.4024</v>
      </c>
      <c r="L579" s="177">
        <v>29.407699999999998</v>
      </c>
      <c r="M579" s="177">
        <v>-3.0001000000000002</v>
      </c>
      <c r="N579" s="177">
        <v>7.5923999999999996</v>
      </c>
      <c r="O579" s="177">
        <v>4.3470000000000004</v>
      </c>
      <c r="P579" s="177">
        <v>8.6584000000000003</v>
      </c>
      <c r="Q579" s="177">
        <v>10.883900000000001</v>
      </c>
      <c r="R579" s="177">
        <v>8.9417000000000009</v>
      </c>
      <c r="S579" s="118" t="s">
        <v>1895</v>
      </c>
    </row>
    <row r="580" spans="1:19" x14ac:dyDescent="0.3">
      <c r="A580" s="173" t="s">
        <v>368</v>
      </c>
      <c r="B580" s="173" t="s">
        <v>187</v>
      </c>
      <c r="C580" s="173">
        <v>119773</v>
      </c>
      <c r="D580" s="176">
        <v>44118</v>
      </c>
      <c r="E580" s="177">
        <v>51.401000000000003</v>
      </c>
      <c r="F580" s="177">
        <v>0.32790000000000002</v>
      </c>
      <c r="G580" s="177">
        <v>7.9799999999999996E-2</v>
      </c>
      <c r="H580" s="177">
        <v>1.1512</v>
      </c>
      <c r="I580" s="177">
        <v>3.4912999999999998</v>
      </c>
      <c r="J580" s="177">
        <v>3.6185</v>
      </c>
      <c r="K580" s="177">
        <v>11.7607</v>
      </c>
      <c r="L580" s="177">
        <v>30.2379</v>
      </c>
      <c r="M580" s="177">
        <v>-2.0747</v>
      </c>
      <c r="N580" s="177">
        <v>8.9397000000000002</v>
      </c>
      <c r="O580" s="177">
        <v>5.5778999999999996</v>
      </c>
      <c r="P580" s="177">
        <v>10.085800000000001</v>
      </c>
      <c r="Q580" s="177">
        <v>12.6523</v>
      </c>
      <c r="R580" s="177">
        <v>10.2537</v>
      </c>
      <c r="S580" s="118" t="s">
        <v>1895</v>
      </c>
    </row>
    <row r="581" spans="1:19" x14ac:dyDescent="0.3">
      <c r="A581" s="173" t="s">
        <v>368</v>
      </c>
      <c r="B581" s="173" t="s">
        <v>188</v>
      </c>
      <c r="C581" s="173">
        <v>119417</v>
      </c>
      <c r="D581" s="176">
        <v>44118</v>
      </c>
      <c r="E581" s="177">
        <v>57.222999999999999</v>
      </c>
      <c r="F581" s="177">
        <v>0.17510000000000001</v>
      </c>
      <c r="G581" s="177">
        <v>0.3543</v>
      </c>
      <c r="H581" s="177">
        <v>1.0007999999999999</v>
      </c>
      <c r="I581" s="177">
        <v>3.3149000000000002</v>
      </c>
      <c r="J581" s="177">
        <v>2.3300999999999998</v>
      </c>
      <c r="K581" s="177">
        <v>13.091200000000001</v>
      </c>
      <c r="L581" s="177">
        <v>31.053000000000001</v>
      </c>
      <c r="M581" s="177">
        <v>-3.6812</v>
      </c>
      <c r="N581" s="177">
        <v>6.5030000000000001</v>
      </c>
      <c r="O581" s="177">
        <v>1.0073000000000001</v>
      </c>
      <c r="P581" s="177">
        <v>8.2757000000000005</v>
      </c>
      <c r="Q581" s="177">
        <v>12.0101</v>
      </c>
      <c r="R581" s="177">
        <v>3.1945999999999999</v>
      </c>
      <c r="S581" s="118" t="s">
        <v>1878</v>
      </c>
    </row>
    <row r="582" spans="1:19" x14ac:dyDescent="0.3">
      <c r="A582" s="173" t="s">
        <v>368</v>
      </c>
      <c r="B582" s="173" t="s">
        <v>291</v>
      </c>
      <c r="C582" s="173">
        <v>118047</v>
      </c>
      <c r="D582" s="176">
        <v>44118</v>
      </c>
      <c r="E582" s="177">
        <v>54.454000000000001</v>
      </c>
      <c r="F582" s="177">
        <v>0.1729</v>
      </c>
      <c r="G582" s="177">
        <v>0.34639999999999999</v>
      </c>
      <c r="H582" s="177">
        <v>0.98850000000000005</v>
      </c>
      <c r="I582" s="177">
        <v>3.2890999999999999</v>
      </c>
      <c r="J582" s="177">
        <v>2.2745000000000002</v>
      </c>
      <c r="K582" s="177">
        <v>12.911899999999999</v>
      </c>
      <c r="L582" s="177">
        <v>30.641500000000001</v>
      </c>
      <c r="M582" s="177">
        <v>-4.1218000000000004</v>
      </c>
      <c r="N582" s="177">
        <v>5.8798000000000004</v>
      </c>
      <c r="O582" s="177">
        <v>0.37059999999999998</v>
      </c>
      <c r="P582" s="177">
        <v>7.5523999999999996</v>
      </c>
      <c r="Q582" s="177">
        <v>12.2744</v>
      </c>
      <c r="R582" s="177">
        <v>2.621</v>
      </c>
      <c r="S582" s="118" t="s">
        <v>1878</v>
      </c>
    </row>
    <row r="583" spans="1:19" x14ac:dyDescent="0.3">
      <c r="A583" s="173" t="s">
        <v>368</v>
      </c>
      <c r="B583" s="173" t="s">
        <v>292</v>
      </c>
      <c r="C583" s="173">
        <v>100865</v>
      </c>
      <c r="D583" s="176">
        <v>44118</v>
      </c>
      <c r="E583" s="177">
        <v>67.436999999999998</v>
      </c>
      <c r="F583" s="177">
        <v>0.33950000000000002</v>
      </c>
      <c r="G583" s="177">
        <v>0.2407</v>
      </c>
      <c r="H583" s="177">
        <v>0.96830000000000005</v>
      </c>
      <c r="I583" s="177">
        <v>3.4645999999999999</v>
      </c>
      <c r="J583" s="177">
        <v>2.6320999999999999</v>
      </c>
      <c r="K583" s="177">
        <v>12.232799999999999</v>
      </c>
      <c r="L583" s="177">
        <v>24.304400000000001</v>
      </c>
      <c r="M583" s="177">
        <v>-9.1545000000000005</v>
      </c>
      <c r="N583" s="177">
        <v>-1.2290000000000001</v>
      </c>
      <c r="O583" s="177">
        <v>3.5470000000000002</v>
      </c>
      <c r="P583" s="177">
        <v>6.9507000000000003</v>
      </c>
      <c r="Q583" s="177">
        <v>8.6734000000000009</v>
      </c>
      <c r="R583" s="177">
        <v>5.4565000000000001</v>
      </c>
      <c r="S583" s="118" t="s">
        <v>1889</v>
      </c>
    </row>
    <row r="584" spans="1:19" x14ac:dyDescent="0.3">
      <c r="A584" s="173" t="s">
        <v>368</v>
      </c>
      <c r="B584" s="173" t="s">
        <v>189</v>
      </c>
      <c r="C584" s="173">
        <v>120270</v>
      </c>
      <c r="D584" s="176">
        <v>44118</v>
      </c>
      <c r="E584" s="177">
        <v>72.815899999999999</v>
      </c>
      <c r="F584" s="177">
        <v>0.34289999999999998</v>
      </c>
      <c r="G584" s="177">
        <v>0.25769999999999998</v>
      </c>
      <c r="H584" s="177">
        <v>0.99239999999999995</v>
      </c>
      <c r="I584" s="177">
        <v>3.5142000000000002</v>
      </c>
      <c r="J584" s="177">
        <v>2.7372000000000001</v>
      </c>
      <c r="K584" s="177">
        <v>12.585699999999999</v>
      </c>
      <c r="L584" s="177">
        <v>25.093900000000001</v>
      </c>
      <c r="M584" s="177">
        <v>-8.2784999999999993</v>
      </c>
      <c r="N584" s="177">
        <v>-6.1100000000000002E-2</v>
      </c>
      <c r="O584" s="177">
        <v>4.7630999999999997</v>
      </c>
      <c r="P584" s="177">
        <v>8.0975999999999999</v>
      </c>
      <c r="Q584" s="177">
        <v>12.058199999999999</v>
      </c>
      <c r="R584" s="177">
        <v>6.6502999999999997</v>
      </c>
      <c r="S584" s="118" t="s">
        <v>1889</v>
      </c>
    </row>
    <row r="585" spans="1:19" x14ac:dyDescent="0.3">
      <c r="A585" s="173" t="s">
        <v>368</v>
      </c>
      <c r="B585" s="173" t="s">
        <v>435</v>
      </c>
      <c r="C585" s="173">
        <v>139781</v>
      </c>
      <c r="D585" s="176">
        <v>44118</v>
      </c>
      <c r="E585" s="177">
        <v>12.4482</v>
      </c>
      <c r="F585" s="177">
        <v>0.38140000000000002</v>
      </c>
      <c r="G585" s="177">
        <v>0.39760000000000001</v>
      </c>
      <c r="H585" s="177">
        <v>1.5434000000000001</v>
      </c>
      <c r="I585" s="177">
        <v>4.0670999999999999</v>
      </c>
      <c r="J585" s="177">
        <v>1.95</v>
      </c>
      <c r="K585" s="177">
        <v>10.4102</v>
      </c>
      <c r="L585" s="177">
        <v>26.757300000000001</v>
      </c>
      <c r="M585" s="177">
        <v>-3.0310000000000001</v>
      </c>
      <c r="N585" s="177">
        <v>3.0804</v>
      </c>
      <c r="O585" s="177">
        <v>0.76749999999999996</v>
      </c>
      <c r="P585" s="177"/>
      <c r="Q585" s="177">
        <v>5.6393000000000004</v>
      </c>
      <c r="R585" s="177">
        <v>4.5712000000000002</v>
      </c>
      <c r="S585" s="118" t="s">
        <v>1892</v>
      </c>
    </row>
    <row r="586" spans="1:19" x14ac:dyDescent="0.3">
      <c r="A586" s="173" t="s">
        <v>368</v>
      </c>
      <c r="B586" s="173" t="s">
        <v>436</v>
      </c>
      <c r="C586" s="173">
        <v>139783</v>
      </c>
      <c r="D586" s="176">
        <v>44118</v>
      </c>
      <c r="E586" s="177">
        <v>11.473800000000001</v>
      </c>
      <c r="F586" s="177">
        <v>0.37619999999999998</v>
      </c>
      <c r="G586" s="177">
        <v>0.37530000000000002</v>
      </c>
      <c r="H586" s="177">
        <v>1.512</v>
      </c>
      <c r="I586" s="177">
        <v>4.0027999999999997</v>
      </c>
      <c r="J586" s="177">
        <v>1.8138000000000001</v>
      </c>
      <c r="K586" s="177">
        <v>9.9381000000000004</v>
      </c>
      <c r="L586" s="177">
        <v>25.668700000000001</v>
      </c>
      <c r="M586" s="177">
        <v>-4.2645</v>
      </c>
      <c r="N586" s="177">
        <v>1.3514999999999999</v>
      </c>
      <c r="O586" s="177">
        <v>-1.1453</v>
      </c>
      <c r="P586" s="177"/>
      <c r="Q586" s="177">
        <v>3.5041000000000002</v>
      </c>
      <c r="R586" s="177">
        <v>2.7690000000000001</v>
      </c>
      <c r="S586" s="118" t="s">
        <v>1892</v>
      </c>
    </row>
    <row r="587" spans="1:19" x14ac:dyDescent="0.3">
      <c r="A587" s="173" t="s">
        <v>368</v>
      </c>
      <c r="B587" s="173" t="s">
        <v>191</v>
      </c>
      <c r="C587" s="173">
        <v>135781</v>
      </c>
      <c r="D587" s="176">
        <v>44118</v>
      </c>
      <c r="E587" s="177">
        <v>21.1</v>
      </c>
      <c r="F587" s="177">
        <v>0.32329999999999998</v>
      </c>
      <c r="G587" s="177">
        <v>-3.7900000000000003E-2</v>
      </c>
      <c r="H587" s="177">
        <v>1.2816000000000001</v>
      </c>
      <c r="I587" s="177">
        <v>4.0279999999999996</v>
      </c>
      <c r="J587" s="177">
        <v>3.0876999999999999</v>
      </c>
      <c r="K587" s="177">
        <v>14.992599999999999</v>
      </c>
      <c r="L587" s="177">
        <v>37.423499999999997</v>
      </c>
      <c r="M587" s="177">
        <v>2.1149</v>
      </c>
      <c r="N587" s="177">
        <v>15.2187</v>
      </c>
      <c r="O587" s="177">
        <v>9.1841000000000008</v>
      </c>
      <c r="P587" s="177"/>
      <c r="Q587" s="177">
        <v>16.831199999999999</v>
      </c>
      <c r="R587" s="177">
        <v>13.1496</v>
      </c>
      <c r="S587" s="118" t="s">
        <v>1892</v>
      </c>
    </row>
    <row r="588" spans="1:19" x14ac:dyDescent="0.3">
      <c r="A588" s="173" t="s">
        <v>368</v>
      </c>
      <c r="B588" s="173" t="s">
        <v>294</v>
      </c>
      <c r="C588" s="173">
        <v>135784</v>
      </c>
      <c r="D588" s="176">
        <v>44118</v>
      </c>
      <c r="E588" s="177">
        <v>19.687999999999999</v>
      </c>
      <c r="F588" s="177">
        <v>0.32100000000000001</v>
      </c>
      <c r="G588" s="177">
        <v>-5.5800000000000002E-2</v>
      </c>
      <c r="H588" s="177">
        <v>1.2548999999999999</v>
      </c>
      <c r="I588" s="177">
        <v>3.9712999999999998</v>
      </c>
      <c r="J588" s="177">
        <v>2.9653</v>
      </c>
      <c r="K588" s="177">
        <v>14.565</v>
      </c>
      <c r="L588" s="177">
        <v>36.3718</v>
      </c>
      <c r="M588" s="177">
        <v>0.97960000000000003</v>
      </c>
      <c r="N588" s="177">
        <v>13.4559</v>
      </c>
      <c r="O588" s="177">
        <v>7.6330999999999998</v>
      </c>
      <c r="P588" s="177"/>
      <c r="Q588" s="177">
        <v>15.157400000000001</v>
      </c>
      <c r="R588" s="177">
        <v>11.318199999999999</v>
      </c>
      <c r="S588" s="118" t="s">
        <v>1892</v>
      </c>
    </row>
    <row r="589" spans="1:19" x14ac:dyDescent="0.3">
      <c r="A589" s="173" t="s">
        <v>368</v>
      </c>
      <c r="B589" s="173" t="s">
        <v>192</v>
      </c>
      <c r="C589" s="173">
        <v>133386</v>
      </c>
      <c r="D589" s="176">
        <v>44118</v>
      </c>
      <c r="E589" s="177">
        <v>18.241800000000001</v>
      </c>
      <c r="F589" s="177">
        <v>0.78680000000000005</v>
      </c>
      <c r="G589" s="177">
        <v>-2.58E-2</v>
      </c>
      <c r="H589" s="177">
        <v>0.85589999999999999</v>
      </c>
      <c r="I589" s="177">
        <v>3.9851000000000001</v>
      </c>
      <c r="J589" s="177">
        <v>1.8855999999999999</v>
      </c>
      <c r="K589" s="177">
        <v>7.2416</v>
      </c>
      <c r="L589" s="177">
        <v>21.337800000000001</v>
      </c>
      <c r="M589" s="177">
        <v>-10.760999999999999</v>
      </c>
      <c r="N589" s="177">
        <v>-1.5787</v>
      </c>
      <c r="O589" s="177">
        <v>0.87190000000000001</v>
      </c>
      <c r="P589" s="177">
        <v>10.2567</v>
      </c>
      <c r="Q589" s="177">
        <v>11.0524</v>
      </c>
      <c r="R589" s="177">
        <v>4.859</v>
      </c>
      <c r="S589" s="118" t="s">
        <v>1895</v>
      </c>
    </row>
    <row r="590" spans="1:19" x14ac:dyDescent="0.3">
      <c r="A590" s="173" t="s">
        <v>368</v>
      </c>
      <c r="B590" s="173" t="s">
        <v>295</v>
      </c>
      <c r="C590" s="173">
        <v>133385</v>
      </c>
      <c r="D590" s="176">
        <v>44118</v>
      </c>
      <c r="E590" s="177">
        <v>16.8812</v>
      </c>
      <c r="F590" s="177">
        <v>0.7833</v>
      </c>
      <c r="G590" s="177">
        <v>-4.3799999999999999E-2</v>
      </c>
      <c r="H590" s="177">
        <v>0.83020000000000005</v>
      </c>
      <c r="I590" s="177">
        <v>3.9304000000000001</v>
      </c>
      <c r="J590" s="177">
        <v>1.7682</v>
      </c>
      <c r="K590" s="177">
        <v>6.8539000000000003</v>
      </c>
      <c r="L590" s="177">
        <v>20.475899999999999</v>
      </c>
      <c r="M590" s="177">
        <v>-11.6759</v>
      </c>
      <c r="N590" s="177">
        <v>-2.9007000000000001</v>
      </c>
      <c r="O590" s="177">
        <v>-0.42759999999999998</v>
      </c>
      <c r="P590" s="177">
        <v>8.75</v>
      </c>
      <c r="Q590" s="177">
        <v>9.5612999999999992</v>
      </c>
      <c r="R590" s="177">
        <v>3.4813999999999998</v>
      </c>
      <c r="S590" s="118" t="s">
        <v>1895</v>
      </c>
    </row>
    <row r="591" spans="1:19" x14ac:dyDescent="0.3">
      <c r="A591" s="173" t="s">
        <v>368</v>
      </c>
      <c r="B591" s="173" t="s">
        <v>296</v>
      </c>
      <c r="C591" s="173">
        <v>103196</v>
      </c>
      <c r="D591" s="176">
        <v>44118</v>
      </c>
      <c r="E591" s="177">
        <v>46.320599999999999</v>
      </c>
      <c r="F591" s="177">
        <v>0.1072</v>
      </c>
      <c r="G591" s="177">
        <v>-0.2361</v>
      </c>
      <c r="H591" s="177">
        <v>1.2403999999999999</v>
      </c>
      <c r="I591" s="177">
        <v>4.1783000000000001</v>
      </c>
      <c r="J591" s="177">
        <v>1.9761</v>
      </c>
      <c r="K591" s="177">
        <v>9.5551999999999992</v>
      </c>
      <c r="L591" s="177">
        <v>22.357700000000001</v>
      </c>
      <c r="M591" s="177">
        <v>-18.718800000000002</v>
      </c>
      <c r="N591" s="177">
        <v>-6.2310999999999996</v>
      </c>
      <c r="O591" s="177">
        <v>-9.2820999999999998</v>
      </c>
      <c r="P591" s="177">
        <v>1.0108999999999999</v>
      </c>
      <c r="Q591" s="177">
        <v>10.705</v>
      </c>
      <c r="R591" s="177">
        <v>-5.4771999999999998</v>
      </c>
      <c r="S591" s="118" t="s">
        <v>1894</v>
      </c>
    </row>
    <row r="592" spans="1:19" x14ac:dyDescent="0.3">
      <c r="A592" s="173" t="s">
        <v>368</v>
      </c>
      <c r="B592" s="173" t="s">
        <v>193</v>
      </c>
      <c r="C592" s="173">
        <v>118803</v>
      </c>
      <c r="D592" s="176">
        <v>44118</v>
      </c>
      <c r="E592" s="177">
        <v>49.183199999999999</v>
      </c>
      <c r="F592" s="177">
        <v>0.1089</v>
      </c>
      <c r="G592" s="177">
        <v>-0.2276</v>
      </c>
      <c r="H592" s="177">
        <v>1.2524999999999999</v>
      </c>
      <c r="I592" s="177">
        <v>4.2046000000000001</v>
      </c>
      <c r="J592" s="177">
        <v>2.0306999999999999</v>
      </c>
      <c r="K592" s="177">
        <v>9.7471999999999994</v>
      </c>
      <c r="L592" s="177">
        <v>22.791599999999999</v>
      </c>
      <c r="M592" s="177">
        <v>-18.2773</v>
      </c>
      <c r="N592" s="177">
        <v>-5.5732999999999997</v>
      </c>
      <c r="O592" s="177">
        <v>-8.5502000000000002</v>
      </c>
      <c r="P592" s="177">
        <v>1.8366</v>
      </c>
      <c r="Q592" s="177">
        <v>9.1907999999999994</v>
      </c>
      <c r="R592" s="177">
        <v>-4.7937000000000003</v>
      </c>
      <c r="S592" s="118" t="s">
        <v>1894</v>
      </c>
    </row>
    <row r="593" spans="1:19" x14ac:dyDescent="0.3">
      <c r="A593" s="173" t="s">
        <v>368</v>
      </c>
      <c r="B593" s="173" t="s">
        <v>194</v>
      </c>
      <c r="C593" s="173">
        <v>147481</v>
      </c>
      <c r="D593" s="176">
        <v>44118</v>
      </c>
      <c r="E593" s="177">
        <v>12.8851</v>
      </c>
      <c r="F593" s="177">
        <v>-4.2700000000000002E-2</v>
      </c>
      <c r="G593" s="177">
        <v>0.27860000000000001</v>
      </c>
      <c r="H593" s="177">
        <v>1.4646999999999999</v>
      </c>
      <c r="I593" s="177">
        <v>2.2618999999999998</v>
      </c>
      <c r="J593" s="177">
        <v>4.452</v>
      </c>
      <c r="K593" s="177">
        <v>20.617599999999999</v>
      </c>
      <c r="L593" s="177">
        <v>42.211799999999997</v>
      </c>
      <c r="M593" s="177">
        <v>16.816600000000001</v>
      </c>
      <c r="N593" s="177">
        <v>25.1236</v>
      </c>
      <c r="O593" s="177"/>
      <c r="P593" s="177"/>
      <c r="Q593" s="177">
        <v>22.939699999999998</v>
      </c>
      <c r="R593" s="177"/>
      <c r="S593" s="118" t="s">
        <v>1895</v>
      </c>
    </row>
    <row r="594" spans="1:19" x14ac:dyDescent="0.3">
      <c r="A594" s="173" t="s">
        <v>368</v>
      </c>
      <c r="B594" s="173" t="s">
        <v>297</v>
      </c>
      <c r="C594" s="173">
        <v>147482</v>
      </c>
      <c r="D594" s="176">
        <v>44118</v>
      </c>
      <c r="E594" s="177">
        <v>12.693300000000001</v>
      </c>
      <c r="F594" s="177">
        <v>-4.5699999999999998E-2</v>
      </c>
      <c r="G594" s="177">
        <v>0.26540000000000002</v>
      </c>
      <c r="H594" s="177">
        <v>1.4458</v>
      </c>
      <c r="I594" s="177">
        <v>2.2202000000000002</v>
      </c>
      <c r="J594" s="177">
        <v>4.3531000000000004</v>
      </c>
      <c r="K594" s="177">
        <v>20.258600000000001</v>
      </c>
      <c r="L594" s="177">
        <v>41.3508</v>
      </c>
      <c r="M594" s="177">
        <v>15.7303</v>
      </c>
      <c r="N594" s="177">
        <v>23.5779</v>
      </c>
      <c r="O594" s="177"/>
      <c r="P594" s="177"/>
      <c r="Q594" s="177">
        <v>21.4466</v>
      </c>
      <c r="R594" s="177"/>
      <c r="S594" s="118" t="s">
        <v>1895</v>
      </c>
    </row>
    <row r="595" spans="1:19" x14ac:dyDescent="0.3">
      <c r="A595" s="173" t="s">
        <v>368</v>
      </c>
      <c r="B595" s="173" t="s">
        <v>195</v>
      </c>
      <c r="C595" s="173">
        <v>135601</v>
      </c>
      <c r="D595" s="176">
        <v>44118</v>
      </c>
      <c r="E595" s="177">
        <v>15.45</v>
      </c>
      <c r="F595" s="177">
        <v>0</v>
      </c>
      <c r="G595" s="177">
        <v>-6.4699999999999994E-2</v>
      </c>
      <c r="H595" s="177">
        <v>1.2451000000000001</v>
      </c>
      <c r="I595" s="177">
        <v>4.0404</v>
      </c>
      <c r="J595" s="177">
        <v>2.4535999999999998</v>
      </c>
      <c r="K595" s="177">
        <v>9.8080999999999996</v>
      </c>
      <c r="L595" s="177">
        <v>28.857399999999998</v>
      </c>
      <c r="M595" s="177">
        <v>-2.5851000000000002</v>
      </c>
      <c r="N595" s="177">
        <v>4.0404</v>
      </c>
      <c r="O595" s="177">
        <v>3.7044000000000001</v>
      </c>
      <c r="P595" s="177"/>
      <c r="Q595" s="177">
        <v>9.3910999999999998</v>
      </c>
      <c r="R595" s="177">
        <v>6.7133000000000003</v>
      </c>
      <c r="S595" s="118" t="s">
        <v>1878</v>
      </c>
    </row>
    <row r="596" spans="1:19" x14ac:dyDescent="0.3">
      <c r="A596" s="173" t="s">
        <v>368</v>
      </c>
      <c r="B596" s="173" t="s">
        <v>298</v>
      </c>
      <c r="C596" s="173">
        <v>135598</v>
      </c>
      <c r="D596" s="176">
        <v>44118</v>
      </c>
      <c r="E596" s="177">
        <v>14.44</v>
      </c>
      <c r="F596" s="177">
        <v>6.93E-2</v>
      </c>
      <c r="G596" s="177">
        <v>-6.9199999999999998E-2</v>
      </c>
      <c r="H596" s="177">
        <v>1.2623</v>
      </c>
      <c r="I596" s="177">
        <v>4.1096000000000004</v>
      </c>
      <c r="J596" s="177">
        <v>2.4113000000000002</v>
      </c>
      <c r="K596" s="177">
        <v>9.5599000000000007</v>
      </c>
      <c r="L596" s="177">
        <v>28.127800000000001</v>
      </c>
      <c r="M596" s="177">
        <v>-3.5404</v>
      </c>
      <c r="N596" s="177">
        <v>2.6297000000000001</v>
      </c>
      <c r="O596" s="177">
        <v>2.0141</v>
      </c>
      <c r="P596" s="177"/>
      <c r="Q596" s="177">
        <v>7.8757000000000001</v>
      </c>
      <c r="R596" s="177">
        <v>5.1289999999999996</v>
      </c>
      <c r="S596" s="118" t="s">
        <v>1878</v>
      </c>
    </row>
    <row r="597" spans="1:19" x14ac:dyDescent="0.3">
      <c r="A597" s="173" t="s">
        <v>368</v>
      </c>
      <c r="B597" s="173" t="s">
        <v>299</v>
      </c>
      <c r="C597" s="173">
        <v>101815</v>
      </c>
      <c r="D597" s="176">
        <v>44118</v>
      </c>
      <c r="E597" s="177">
        <v>571.52137688631205</v>
      </c>
      <c r="F597" s="177">
        <v>0.41120000000000001</v>
      </c>
      <c r="G597" s="177">
        <v>7.2599999999999998E-2</v>
      </c>
      <c r="H597" s="177">
        <v>1.3022</v>
      </c>
      <c r="I597" s="177">
        <v>3.871</v>
      </c>
      <c r="J597" s="177">
        <v>2.0038</v>
      </c>
      <c r="K597" s="177">
        <v>10.315099999999999</v>
      </c>
      <c r="L597" s="177">
        <v>29.744499999999999</v>
      </c>
      <c r="M597" s="177">
        <v>-2.5802999999999998</v>
      </c>
      <c r="N597" s="177">
        <v>6.1045999999999996</v>
      </c>
      <c r="O597" s="177">
        <v>-0.1993</v>
      </c>
      <c r="P597" s="177">
        <v>5.0049000000000001</v>
      </c>
      <c r="Q597" s="177">
        <v>17.910299999999999</v>
      </c>
      <c r="R597" s="177">
        <v>2.8679000000000001</v>
      </c>
      <c r="S597" s="118" t="s">
        <v>1895</v>
      </c>
    </row>
    <row r="598" spans="1:19" x14ac:dyDescent="0.3">
      <c r="A598" s="173" t="s">
        <v>368</v>
      </c>
      <c r="B598" s="173" t="s">
        <v>196</v>
      </c>
      <c r="C598" s="173">
        <v>119486</v>
      </c>
      <c r="D598" s="176">
        <v>44118</v>
      </c>
      <c r="E598" s="177">
        <v>201.09</v>
      </c>
      <c r="F598" s="177">
        <v>0.41449999999999998</v>
      </c>
      <c r="G598" s="177">
        <v>7.9600000000000004E-2</v>
      </c>
      <c r="H598" s="177">
        <v>1.3099000000000001</v>
      </c>
      <c r="I598" s="177">
        <v>3.8902999999999999</v>
      </c>
      <c r="J598" s="177">
        <v>2.0398999999999998</v>
      </c>
      <c r="K598" s="177">
        <v>10.4344</v>
      </c>
      <c r="L598" s="177">
        <v>30.0123</v>
      </c>
      <c r="M598" s="177">
        <v>-2.2791000000000001</v>
      </c>
      <c r="N598" s="177">
        <v>6.5377000000000001</v>
      </c>
      <c r="O598" s="177">
        <v>0.21940000000000001</v>
      </c>
      <c r="P598" s="177">
        <v>5.5365000000000002</v>
      </c>
      <c r="Q598" s="177">
        <v>9.1262000000000008</v>
      </c>
      <c r="R598" s="177">
        <v>3.2501000000000002</v>
      </c>
      <c r="S598" s="118" t="s">
        <v>1895</v>
      </c>
    </row>
    <row r="599" spans="1:19" x14ac:dyDescent="0.3">
      <c r="A599" s="173" t="s">
        <v>368</v>
      </c>
      <c r="B599" s="173" t="s">
        <v>300</v>
      </c>
      <c r="C599" s="173">
        <v>100156</v>
      </c>
      <c r="D599" s="176">
        <v>44118</v>
      </c>
      <c r="E599" s="177">
        <v>312.18350785246503</v>
      </c>
      <c r="F599" s="177">
        <v>0.42220000000000002</v>
      </c>
      <c r="G599" s="177">
        <v>7.2499999999999995E-2</v>
      </c>
      <c r="H599" s="177">
        <v>1.2476</v>
      </c>
      <c r="I599" s="177">
        <v>3.7551000000000001</v>
      </c>
      <c r="J599" s="177">
        <v>1.8956</v>
      </c>
      <c r="K599" s="177">
        <v>10.068099999999999</v>
      </c>
      <c r="L599" s="177">
        <v>29.271000000000001</v>
      </c>
      <c r="M599" s="177">
        <v>-2.2206000000000001</v>
      </c>
      <c r="N599" s="177">
        <v>6.3737000000000004</v>
      </c>
      <c r="O599" s="177">
        <v>0.46079999999999999</v>
      </c>
      <c r="P599" s="177">
        <v>8.1983999999999995</v>
      </c>
      <c r="Q599" s="177">
        <v>15.0421</v>
      </c>
      <c r="R599" s="177">
        <v>3.3231000000000002</v>
      </c>
      <c r="S599" s="118" t="s">
        <v>1895</v>
      </c>
    </row>
    <row r="600" spans="1:19" x14ac:dyDescent="0.3">
      <c r="A600" s="173" t="s">
        <v>368</v>
      </c>
      <c r="B600" s="173" t="s">
        <v>197</v>
      </c>
      <c r="C600" s="173">
        <v>119489</v>
      </c>
      <c r="D600" s="176">
        <v>44118</v>
      </c>
      <c r="E600" s="177">
        <v>215.48</v>
      </c>
      <c r="F600" s="177">
        <v>0.42409999999999998</v>
      </c>
      <c r="G600" s="177">
        <v>7.4300000000000005E-2</v>
      </c>
      <c r="H600" s="177">
        <v>1.2545999999999999</v>
      </c>
      <c r="I600" s="177">
        <v>3.7707999999999999</v>
      </c>
      <c r="J600" s="177">
        <v>1.9348000000000001</v>
      </c>
      <c r="K600" s="177">
        <v>10.2087</v>
      </c>
      <c r="L600" s="177">
        <v>29.604199999999999</v>
      </c>
      <c r="M600" s="177">
        <v>-1.8492999999999999</v>
      </c>
      <c r="N600" s="177">
        <v>6.9114000000000004</v>
      </c>
      <c r="O600" s="177">
        <v>1.0774999999999999</v>
      </c>
      <c r="P600" s="177">
        <v>8.7683</v>
      </c>
      <c r="Q600" s="177">
        <v>12.568099999999999</v>
      </c>
      <c r="R600" s="177">
        <v>3.8752</v>
      </c>
      <c r="S600" s="118" t="s">
        <v>1895</v>
      </c>
    </row>
    <row r="601" spans="1:19" x14ac:dyDescent="0.3">
      <c r="A601" s="173" t="s">
        <v>368</v>
      </c>
      <c r="B601" s="173" t="s">
        <v>301</v>
      </c>
      <c r="C601" s="173">
        <v>100175</v>
      </c>
      <c r="D601" s="176">
        <v>44118</v>
      </c>
      <c r="E601" s="177">
        <v>114.9187</v>
      </c>
      <c r="F601" s="177">
        <v>-0.64319999999999999</v>
      </c>
      <c r="G601" s="177">
        <v>-1.3236000000000001</v>
      </c>
      <c r="H601" s="177">
        <v>-1.18</v>
      </c>
      <c r="I601" s="177">
        <v>0.72250000000000003</v>
      </c>
      <c r="J601" s="177">
        <v>1.4533</v>
      </c>
      <c r="K601" s="177">
        <v>21.046199999999999</v>
      </c>
      <c r="L601" s="177">
        <v>48.366999999999997</v>
      </c>
      <c r="M601" s="177">
        <v>20.137599999999999</v>
      </c>
      <c r="N601" s="177">
        <v>29.9909</v>
      </c>
      <c r="O601" s="177">
        <v>8.4550999999999998</v>
      </c>
      <c r="P601" s="177">
        <v>15.168900000000001</v>
      </c>
      <c r="Q601" s="177">
        <v>12.613899999999999</v>
      </c>
      <c r="R601" s="177">
        <v>15.3155</v>
      </c>
      <c r="S601" s="118" t="s">
        <v>1875</v>
      </c>
    </row>
    <row r="602" spans="1:19" x14ac:dyDescent="0.3">
      <c r="A602" s="173" t="s">
        <v>368</v>
      </c>
      <c r="B602" s="173" t="s">
        <v>198</v>
      </c>
      <c r="C602" s="173">
        <v>120847</v>
      </c>
      <c r="D602" s="176">
        <v>44118</v>
      </c>
      <c r="E602" s="177">
        <v>119.7226</v>
      </c>
      <c r="F602" s="177">
        <v>-0.63849999999999996</v>
      </c>
      <c r="G602" s="177">
        <v>-1.3007</v>
      </c>
      <c r="H602" s="177">
        <v>-1.1472</v>
      </c>
      <c r="I602" s="177">
        <v>0.79249999999999998</v>
      </c>
      <c r="J602" s="177">
        <v>1.6032999999999999</v>
      </c>
      <c r="K602" s="177">
        <v>21.616499999999998</v>
      </c>
      <c r="L602" s="177">
        <v>49.7423</v>
      </c>
      <c r="M602" s="177">
        <v>21.759599999999999</v>
      </c>
      <c r="N602" s="177">
        <v>32.3245</v>
      </c>
      <c r="O602" s="177">
        <v>9.6285000000000007</v>
      </c>
      <c r="P602" s="177">
        <v>15.9457</v>
      </c>
      <c r="Q602" s="177">
        <v>15.4657</v>
      </c>
      <c r="R602" s="177">
        <v>16.897500000000001</v>
      </c>
      <c r="S602" s="118" t="s">
        <v>1875</v>
      </c>
    </row>
    <row r="603" spans="1:19" x14ac:dyDescent="0.3">
      <c r="A603" s="173" t="s">
        <v>368</v>
      </c>
      <c r="B603" s="173" t="s">
        <v>199</v>
      </c>
      <c r="C603" s="173">
        <v>111549</v>
      </c>
      <c r="D603" s="176">
        <v>44118</v>
      </c>
      <c r="E603" s="177">
        <v>51.77</v>
      </c>
      <c r="F603" s="177">
        <v>-0.34649999999999997</v>
      </c>
      <c r="G603" s="177">
        <v>-0.40400000000000003</v>
      </c>
      <c r="H603" s="177">
        <v>1.6693</v>
      </c>
      <c r="I603" s="177">
        <v>5.8691000000000004</v>
      </c>
      <c r="J603" s="177">
        <v>5.2877999999999998</v>
      </c>
      <c r="K603" s="177">
        <v>16.1023</v>
      </c>
      <c r="L603" s="177">
        <v>31.3293</v>
      </c>
      <c r="M603" s="177">
        <v>-4.2537000000000003</v>
      </c>
      <c r="N603" s="177">
        <v>3.0453999999999999</v>
      </c>
      <c r="O603" s="177">
        <v>0.50639999999999996</v>
      </c>
      <c r="P603" s="177">
        <v>6.9927999999999999</v>
      </c>
      <c r="Q603" s="177">
        <v>14.9293</v>
      </c>
      <c r="R603" s="177">
        <v>0.34810000000000002</v>
      </c>
      <c r="S603" s="118" t="s">
        <v>1878</v>
      </c>
    </row>
    <row r="604" spans="1:19" x14ac:dyDescent="0.3">
      <c r="A604" s="173" t="s">
        <v>368</v>
      </c>
      <c r="B604" s="173" t="s">
        <v>302</v>
      </c>
      <c r="C604" s="173">
        <v>141070</v>
      </c>
      <c r="D604" s="176">
        <v>44118</v>
      </c>
      <c r="E604" s="177">
        <v>51.17</v>
      </c>
      <c r="F604" s="177">
        <v>-0.35049999999999998</v>
      </c>
      <c r="G604" s="177">
        <v>-0.40870000000000001</v>
      </c>
      <c r="H604" s="177">
        <v>1.6488</v>
      </c>
      <c r="I604" s="177">
        <v>5.8544</v>
      </c>
      <c r="J604" s="177">
        <v>5.2447999999999997</v>
      </c>
      <c r="K604" s="177">
        <v>15.9529</v>
      </c>
      <c r="L604" s="177">
        <v>31.003599999999999</v>
      </c>
      <c r="M604" s="177">
        <v>-4.6226000000000003</v>
      </c>
      <c r="N604" s="177">
        <v>2.5245000000000002</v>
      </c>
      <c r="O604" s="177">
        <v>0.15</v>
      </c>
      <c r="P604" s="177">
        <v>6.6631999999999998</v>
      </c>
      <c r="Q604" s="177">
        <v>14.6143</v>
      </c>
      <c r="R604" s="177">
        <v>-9.7199999999999995E-2</v>
      </c>
      <c r="S604" s="118" t="s">
        <v>1878</v>
      </c>
    </row>
    <row r="605" spans="1:19" x14ac:dyDescent="0.3">
      <c r="A605" s="173" t="s">
        <v>368</v>
      </c>
      <c r="B605" s="173" t="s">
        <v>370</v>
      </c>
      <c r="C605" s="173">
        <v>119723</v>
      </c>
      <c r="D605" s="176">
        <v>44118</v>
      </c>
      <c r="E605" s="177">
        <v>152.10769999999999</v>
      </c>
      <c r="F605" s="177">
        <v>0.1137</v>
      </c>
      <c r="G605" s="177">
        <v>-0.1181</v>
      </c>
      <c r="H605" s="177">
        <v>0.72309999999999997</v>
      </c>
      <c r="I605" s="177">
        <v>2.7709999999999999</v>
      </c>
      <c r="J605" s="177">
        <v>1.4473</v>
      </c>
      <c r="K605" s="177">
        <v>11.054500000000001</v>
      </c>
      <c r="L605" s="177">
        <v>29.9863</v>
      </c>
      <c r="M605" s="177">
        <v>-1.0670999999999999</v>
      </c>
      <c r="N605" s="177">
        <v>8.2899999999999991</v>
      </c>
      <c r="O605" s="177">
        <v>2.1819000000000002</v>
      </c>
      <c r="P605" s="177">
        <v>5.8888999999999996</v>
      </c>
      <c r="Q605" s="177">
        <v>10.9816</v>
      </c>
      <c r="R605" s="177">
        <v>6.1334999999999997</v>
      </c>
      <c r="S605" s="118" t="s">
        <v>1882</v>
      </c>
    </row>
    <row r="606" spans="1:19" x14ac:dyDescent="0.3">
      <c r="A606" s="173" t="s">
        <v>368</v>
      </c>
      <c r="B606" s="173" t="s">
        <v>373</v>
      </c>
      <c r="C606" s="173">
        <v>105628</v>
      </c>
      <c r="D606" s="176">
        <v>44118</v>
      </c>
      <c r="E606" s="177">
        <v>450.80915150423698</v>
      </c>
      <c r="F606" s="177">
        <v>0.1119</v>
      </c>
      <c r="G606" s="177">
        <v>-0.12659999999999999</v>
      </c>
      <c r="H606" s="177">
        <v>0.71109999999999995</v>
      </c>
      <c r="I606" s="177">
        <v>2.7443</v>
      </c>
      <c r="J606" s="177">
        <v>1.3945000000000001</v>
      </c>
      <c r="K606" s="177">
        <v>10.889200000000001</v>
      </c>
      <c r="L606" s="177">
        <v>29.583200000000001</v>
      </c>
      <c r="M606" s="177">
        <v>-1.5258</v>
      </c>
      <c r="N606" s="177">
        <v>7.6054000000000004</v>
      </c>
      <c r="O606" s="177">
        <v>1.5105</v>
      </c>
      <c r="P606" s="177">
        <v>5.2077</v>
      </c>
      <c r="Q606" s="177">
        <v>14.819800000000001</v>
      </c>
      <c r="R606" s="177">
        <v>5.4888000000000003</v>
      </c>
      <c r="S606" s="118" t="s">
        <v>1882</v>
      </c>
    </row>
    <row r="607" spans="1:19" x14ac:dyDescent="0.3">
      <c r="A607" s="173" t="s">
        <v>368</v>
      </c>
      <c r="B607" s="173" t="s">
        <v>201</v>
      </c>
      <c r="C607" s="173">
        <v>132933</v>
      </c>
      <c r="D607" s="176">
        <v>44118</v>
      </c>
      <c r="E607" s="177">
        <v>15.0459</v>
      </c>
      <c r="F607" s="177">
        <v>0.34210000000000002</v>
      </c>
      <c r="G607" s="177">
        <v>6.3799999999999996E-2</v>
      </c>
      <c r="H607" s="177">
        <v>-0.51439999999999997</v>
      </c>
      <c r="I607" s="177">
        <v>1.5394000000000001</v>
      </c>
      <c r="J607" s="177">
        <v>1.7254</v>
      </c>
      <c r="K607" s="177">
        <v>19.167899999999999</v>
      </c>
      <c r="L607" s="177">
        <v>43.6706</v>
      </c>
      <c r="M607" s="177">
        <v>3.5348999999999999</v>
      </c>
      <c r="N607" s="177">
        <v>12.661199999999999</v>
      </c>
      <c r="O607" s="177">
        <v>2.1621999999999999</v>
      </c>
      <c r="P607" s="177">
        <v>8.2837999999999994</v>
      </c>
      <c r="Q607" s="177">
        <v>7.5326000000000004</v>
      </c>
      <c r="R607" s="177">
        <v>11.1212</v>
      </c>
      <c r="S607" s="118" t="s">
        <v>1897</v>
      </c>
    </row>
    <row r="608" spans="1:19" x14ac:dyDescent="0.3">
      <c r="A608" s="173" t="s">
        <v>368</v>
      </c>
      <c r="B608" s="173" t="s">
        <v>306</v>
      </c>
      <c r="C608" s="173">
        <v>132924</v>
      </c>
      <c r="D608" s="176">
        <v>44118</v>
      </c>
      <c r="E608" s="177">
        <v>14.7133</v>
      </c>
      <c r="F608" s="177">
        <v>0.34100000000000003</v>
      </c>
      <c r="G608" s="177">
        <v>5.9200000000000003E-2</v>
      </c>
      <c r="H608" s="177">
        <v>-0.52129999999999999</v>
      </c>
      <c r="I608" s="177">
        <v>1.5256000000000001</v>
      </c>
      <c r="J608" s="177">
        <v>1.6961999999999999</v>
      </c>
      <c r="K608" s="177">
        <v>19.0608</v>
      </c>
      <c r="L608" s="177">
        <v>43.414299999999997</v>
      </c>
      <c r="M608" s="177">
        <v>3.2664</v>
      </c>
      <c r="N608" s="177">
        <v>12.2698</v>
      </c>
      <c r="O608" s="177">
        <v>1.546</v>
      </c>
      <c r="P608" s="177">
        <v>7.8494999999999999</v>
      </c>
      <c r="Q608" s="177">
        <v>7.1101999999999999</v>
      </c>
      <c r="R608" s="177">
        <v>10.534599999999999</v>
      </c>
      <c r="S608" s="118" t="s">
        <v>1897</v>
      </c>
    </row>
    <row r="609" spans="1:19" x14ac:dyDescent="0.3">
      <c r="A609" s="173" t="s">
        <v>368</v>
      </c>
      <c r="B609" s="173" t="s">
        <v>202</v>
      </c>
      <c r="C609" s="173">
        <v>133364</v>
      </c>
      <c r="D609" s="176">
        <v>44118</v>
      </c>
      <c r="E609" s="177">
        <v>16.0215</v>
      </c>
      <c r="F609" s="177">
        <v>0.36080000000000001</v>
      </c>
      <c r="G609" s="177">
        <v>0.11</v>
      </c>
      <c r="H609" s="177">
        <v>-0.40649999999999997</v>
      </c>
      <c r="I609" s="177">
        <v>1.6877</v>
      </c>
      <c r="J609" s="177">
        <v>1.7762</v>
      </c>
      <c r="K609" s="177">
        <v>18.8142</v>
      </c>
      <c r="L609" s="177">
        <v>42.069800000000001</v>
      </c>
      <c r="M609" s="177">
        <v>6.2813999999999997</v>
      </c>
      <c r="N609" s="177">
        <v>15.903</v>
      </c>
      <c r="O609" s="177">
        <v>3.5893999999999999</v>
      </c>
      <c r="P609" s="177">
        <v>9.8617000000000008</v>
      </c>
      <c r="Q609" s="177">
        <v>8.8286999999999995</v>
      </c>
      <c r="R609" s="177">
        <v>14.015000000000001</v>
      </c>
      <c r="S609" s="118" t="s">
        <v>1897</v>
      </c>
    </row>
    <row r="610" spans="1:19" x14ac:dyDescent="0.3">
      <c r="A610" s="173" t="s">
        <v>368</v>
      </c>
      <c r="B610" s="173" t="s">
        <v>305</v>
      </c>
      <c r="C610" s="173">
        <v>133361</v>
      </c>
      <c r="D610" s="176">
        <v>44118</v>
      </c>
      <c r="E610" s="177">
        <v>15.6714</v>
      </c>
      <c r="F610" s="177">
        <v>0.3599</v>
      </c>
      <c r="G610" s="177">
        <v>0.10539999999999999</v>
      </c>
      <c r="H610" s="177">
        <v>-0.41310000000000002</v>
      </c>
      <c r="I610" s="177">
        <v>1.6745000000000001</v>
      </c>
      <c r="J610" s="177">
        <v>1.7471000000000001</v>
      </c>
      <c r="K610" s="177">
        <v>18.709199999999999</v>
      </c>
      <c r="L610" s="177">
        <v>41.820099999999996</v>
      </c>
      <c r="M610" s="177">
        <v>6.0118</v>
      </c>
      <c r="N610" s="177">
        <v>15.5078</v>
      </c>
      <c r="O610" s="177">
        <v>2.9826000000000001</v>
      </c>
      <c r="P610" s="177">
        <v>9.4239999999999995</v>
      </c>
      <c r="Q610" s="177">
        <v>8.3961000000000006</v>
      </c>
      <c r="R610" s="177">
        <v>13.417999999999999</v>
      </c>
      <c r="S610" s="118" t="s">
        <v>1897</v>
      </c>
    </row>
    <row r="611" spans="1:19" x14ac:dyDescent="0.3">
      <c r="A611" s="173" t="s">
        <v>368</v>
      </c>
      <c r="B611" s="173" t="s">
        <v>203</v>
      </c>
      <c r="C611" s="173">
        <v>136007</v>
      </c>
      <c r="D611" s="176">
        <v>44118</v>
      </c>
      <c r="E611" s="177">
        <v>15.6891</v>
      </c>
      <c r="F611" s="177">
        <v>0.33900000000000002</v>
      </c>
      <c r="G611" s="177">
        <v>5.9299999999999999E-2</v>
      </c>
      <c r="H611" s="177">
        <v>-0.51359999999999995</v>
      </c>
      <c r="I611" s="177">
        <v>1.5173000000000001</v>
      </c>
      <c r="J611" s="177">
        <v>1.6336999999999999</v>
      </c>
      <c r="K611" s="177">
        <v>18.575700000000001</v>
      </c>
      <c r="L611" s="177">
        <v>41.002800000000001</v>
      </c>
      <c r="M611" s="177">
        <v>5.1295000000000002</v>
      </c>
      <c r="N611" s="177">
        <v>14.9023</v>
      </c>
      <c r="O611" s="177">
        <v>4.6010999999999997</v>
      </c>
      <c r="P611" s="177"/>
      <c r="Q611" s="177">
        <v>10.4231</v>
      </c>
      <c r="R611" s="177">
        <v>12.651999999999999</v>
      </c>
      <c r="S611" s="118" t="s">
        <v>1897</v>
      </c>
    </row>
    <row r="612" spans="1:19" x14ac:dyDescent="0.3">
      <c r="A612" s="173" t="s">
        <v>368</v>
      </c>
      <c r="B612" s="173" t="s">
        <v>304</v>
      </c>
      <c r="C612" s="173">
        <v>136004</v>
      </c>
      <c r="D612" s="176">
        <v>44118</v>
      </c>
      <c r="E612" s="177">
        <v>15.016</v>
      </c>
      <c r="F612" s="177">
        <v>0.33739999999999998</v>
      </c>
      <c r="G612" s="177">
        <v>5.1999999999999998E-2</v>
      </c>
      <c r="H612" s="177">
        <v>-0.52339999999999998</v>
      </c>
      <c r="I612" s="177">
        <v>1.4972000000000001</v>
      </c>
      <c r="J612" s="177">
        <v>1.5912999999999999</v>
      </c>
      <c r="K612" s="177">
        <v>18.4255</v>
      </c>
      <c r="L612" s="177">
        <v>40.646700000000003</v>
      </c>
      <c r="M612" s="177">
        <v>4.7491000000000003</v>
      </c>
      <c r="N612" s="177">
        <v>14.3423</v>
      </c>
      <c r="O612" s="177">
        <v>3.8355999999999999</v>
      </c>
      <c r="P612" s="177"/>
      <c r="Q612" s="177">
        <v>9.3622999999999994</v>
      </c>
      <c r="R612" s="177">
        <v>11.94</v>
      </c>
      <c r="S612" s="118" t="s">
        <v>1897</v>
      </c>
    </row>
    <row r="613" spans="1:19" x14ac:dyDescent="0.3">
      <c r="A613" s="173" t="s">
        <v>368</v>
      </c>
      <c r="B613" s="173" t="s">
        <v>204</v>
      </c>
      <c r="C613" s="173">
        <v>140487</v>
      </c>
      <c r="D613" s="176">
        <v>44118</v>
      </c>
      <c r="E613" s="177">
        <v>15.501099999999999</v>
      </c>
      <c r="F613" s="177">
        <v>0.37040000000000001</v>
      </c>
      <c r="G613" s="177">
        <v>-0.24010000000000001</v>
      </c>
      <c r="H613" s="177">
        <v>-0.6391</v>
      </c>
      <c r="I613" s="177">
        <v>0.40739999999999998</v>
      </c>
      <c r="J613" s="177">
        <v>-1.4444999999999999</v>
      </c>
      <c r="K613" s="177">
        <v>14.8553</v>
      </c>
      <c r="L613" s="177">
        <v>31.527999999999999</v>
      </c>
      <c r="M613" s="177">
        <v>4.5865999999999998</v>
      </c>
      <c r="N613" s="177">
        <v>14.2172</v>
      </c>
      <c r="O613" s="177">
        <v>7.2282000000000002</v>
      </c>
      <c r="P613" s="177"/>
      <c r="Q613" s="177">
        <v>13.1716</v>
      </c>
      <c r="R613" s="177">
        <v>13.5113</v>
      </c>
      <c r="S613" s="118" t="s">
        <v>1897</v>
      </c>
    </row>
    <row r="614" spans="1:19" x14ac:dyDescent="0.3">
      <c r="A614" s="173" t="s">
        <v>368</v>
      </c>
      <c r="B614" s="173" t="s">
        <v>307</v>
      </c>
      <c r="C614" s="173">
        <v>140488</v>
      </c>
      <c r="D614" s="176">
        <v>44118</v>
      </c>
      <c r="E614" s="177">
        <v>15.085000000000001</v>
      </c>
      <c r="F614" s="177">
        <v>0.36930000000000002</v>
      </c>
      <c r="G614" s="177">
        <v>-0.2467</v>
      </c>
      <c r="H614" s="177">
        <v>-0.64810000000000001</v>
      </c>
      <c r="I614" s="177">
        <v>0.38800000000000001</v>
      </c>
      <c r="J614" s="177">
        <v>-1.4851000000000001</v>
      </c>
      <c r="K614" s="177">
        <v>14.7096</v>
      </c>
      <c r="L614" s="177">
        <v>31.189900000000002</v>
      </c>
      <c r="M614" s="177">
        <v>4.1925999999999997</v>
      </c>
      <c r="N614" s="177">
        <v>13.6441</v>
      </c>
      <c r="O614" s="177">
        <v>6.4333999999999998</v>
      </c>
      <c r="P614" s="177"/>
      <c r="Q614" s="177">
        <v>12.3056</v>
      </c>
      <c r="R614" s="177">
        <v>12.816000000000001</v>
      </c>
      <c r="S614" s="118" t="s">
        <v>1897</v>
      </c>
    </row>
    <row r="615" spans="1:19" x14ac:dyDescent="0.3">
      <c r="A615" s="173" t="s">
        <v>368</v>
      </c>
      <c r="B615" s="173" t="s">
        <v>205</v>
      </c>
      <c r="C615" s="173">
        <v>142138</v>
      </c>
      <c r="D615" s="176">
        <v>44118</v>
      </c>
      <c r="E615" s="177">
        <v>10.7433</v>
      </c>
      <c r="F615" s="177">
        <v>0.40279999999999999</v>
      </c>
      <c r="G615" s="177">
        <v>0.30249999999999999</v>
      </c>
      <c r="H615" s="177">
        <v>1.1087</v>
      </c>
      <c r="I615" s="177">
        <v>3.0859000000000001</v>
      </c>
      <c r="J615" s="177">
        <v>-0.1004</v>
      </c>
      <c r="K615" s="177">
        <v>12.1571</v>
      </c>
      <c r="L615" s="177">
        <v>24.2302</v>
      </c>
      <c r="M615" s="177">
        <v>-3.5931000000000002</v>
      </c>
      <c r="N615" s="177">
        <v>4.5423999999999998</v>
      </c>
      <c r="O615" s="177"/>
      <c r="P615" s="177"/>
      <c r="Q615" s="177">
        <v>2.8477000000000001</v>
      </c>
      <c r="R615" s="177">
        <v>8.8364999999999991</v>
      </c>
      <c r="S615" s="118" t="s">
        <v>1897</v>
      </c>
    </row>
    <row r="616" spans="1:19" x14ac:dyDescent="0.3">
      <c r="A616" s="173" t="s">
        <v>368</v>
      </c>
      <c r="B616" s="173" t="s">
        <v>309</v>
      </c>
      <c r="C616" s="173">
        <v>142139</v>
      </c>
      <c r="D616" s="176">
        <v>44118</v>
      </c>
      <c r="E616" s="177">
        <v>10.528499999999999</v>
      </c>
      <c r="F616" s="177">
        <v>0.40050000000000002</v>
      </c>
      <c r="G616" s="177">
        <v>0.2944</v>
      </c>
      <c r="H616" s="177">
        <v>1.0966</v>
      </c>
      <c r="I616" s="177">
        <v>3.0619999999999998</v>
      </c>
      <c r="J616" s="177">
        <v>-0.14979999999999999</v>
      </c>
      <c r="K616" s="177">
        <v>11.987399999999999</v>
      </c>
      <c r="L616" s="177">
        <v>23.854500000000002</v>
      </c>
      <c r="M616" s="177">
        <v>-4.0228999999999999</v>
      </c>
      <c r="N616" s="177">
        <v>3.9195000000000002</v>
      </c>
      <c r="O616" s="177"/>
      <c r="P616" s="177"/>
      <c r="Q616" s="177">
        <v>2.0373999999999999</v>
      </c>
      <c r="R616" s="177">
        <v>8.1110000000000007</v>
      </c>
      <c r="S616" s="118" t="s">
        <v>1897</v>
      </c>
    </row>
    <row r="617" spans="1:19" x14ac:dyDescent="0.3">
      <c r="A617" s="173" t="s">
        <v>368</v>
      </c>
      <c r="B617" s="173" t="s">
        <v>206</v>
      </c>
      <c r="C617" s="173">
        <v>143178</v>
      </c>
      <c r="D617" s="176">
        <v>44118</v>
      </c>
      <c r="E617" s="177">
        <v>11.4239</v>
      </c>
      <c r="F617" s="177">
        <v>8.9399999999999993E-2</v>
      </c>
      <c r="G617" s="177">
        <v>-3.15E-2</v>
      </c>
      <c r="H617" s="177">
        <v>0.75229999999999997</v>
      </c>
      <c r="I617" s="177">
        <v>2.6775000000000002</v>
      </c>
      <c r="J617" s="177">
        <v>2.0200999999999998</v>
      </c>
      <c r="K617" s="177">
        <v>13.2784</v>
      </c>
      <c r="L617" s="177">
        <v>30.2775</v>
      </c>
      <c r="M617" s="177">
        <v>-1.2679</v>
      </c>
      <c r="N617" s="177">
        <v>8.7617999999999991</v>
      </c>
      <c r="O617" s="177"/>
      <c r="P617" s="177"/>
      <c r="Q617" s="177">
        <v>6.1047000000000002</v>
      </c>
      <c r="R617" s="177">
        <v>9.9730000000000008</v>
      </c>
      <c r="S617" s="118" t="s">
        <v>1897</v>
      </c>
    </row>
    <row r="618" spans="1:19" x14ac:dyDescent="0.3">
      <c r="A618" s="173" t="s">
        <v>368</v>
      </c>
      <c r="B618" s="173" t="s">
        <v>308</v>
      </c>
      <c r="C618" s="173">
        <v>143176</v>
      </c>
      <c r="D618" s="176">
        <v>44118</v>
      </c>
      <c r="E618" s="177">
        <v>11.2005</v>
      </c>
      <c r="F618" s="177">
        <v>8.7599999999999997E-2</v>
      </c>
      <c r="G618" s="177">
        <v>-4.1099999999999998E-2</v>
      </c>
      <c r="H618" s="177">
        <v>0.73929999999999996</v>
      </c>
      <c r="I618" s="177">
        <v>2.6522999999999999</v>
      </c>
      <c r="J618" s="177">
        <v>1.9655</v>
      </c>
      <c r="K618" s="177">
        <v>13.093</v>
      </c>
      <c r="L618" s="177">
        <v>29.850300000000001</v>
      </c>
      <c r="M618" s="177">
        <v>-1.7362</v>
      </c>
      <c r="N618" s="177">
        <v>8.0691000000000006</v>
      </c>
      <c r="O618" s="177"/>
      <c r="P618" s="177"/>
      <c r="Q618" s="177">
        <v>5.1760000000000002</v>
      </c>
      <c r="R618" s="177">
        <v>9.0776000000000003</v>
      </c>
      <c r="S618" s="118" t="s">
        <v>1897</v>
      </c>
    </row>
    <row r="619" spans="1:19" x14ac:dyDescent="0.3">
      <c r="A619" s="173" t="s">
        <v>368</v>
      </c>
      <c r="B619" s="173" t="s">
        <v>310</v>
      </c>
      <c r="C619" s="173">
        <v>116352</v>
      </c>
      <c r="D619" s="176">
        <v>44118</v>
      </c>
      <c r="E619" s="177">
        <v>46.726199999999999</v>
      </c>
      <c r="F619" s="177">
        <v>0.44330000000000003</v>
      </c>
      <c r="G619" s="177">
        <v>3.0000000000000001E-3</v>
      </c>
      <c r="H619" s="177">
        <v>-8.4000000000000005E-2</v>
      </c>
      <c r="I619" s="177">
        <v>1.7589999999999999</v>
      </c>
      <c r="J619" s="177">
        <v>2.0604</v>
      </c>
      <c r="K619" s="177">
        <v>19.0152</v>
      </c>
      <c r="L619" s="177">
        <v>38.530099999999997</v>
      </c>
      <c r="M619" s="177">
        <v>13.3977</v>
      </c>
      <c r="N619" s="177">
        <v>24.170100000000001</v>
      </c>
      <c r="O619" s="177">
        <v>10.4672</v>
      </c>
      <c r="P619" s="177">
        <v>15.365500000000001</v>
      </c>
      <c r="Q619" s="177">
        <v>19.758099999999999</v>
      </c>
      <c r="R619" s="177">
        <v>19.925999999999998</v>
      </c>
      <c r="S619" s="118" t="s">
        <v>1897</v>
      </c>
    </row>
    <row r="620" spans="1:19" x14ac:dyDescent="0.3">
      <c r="A620" s="173" t="s">
        <v>368</v>
      </c>
      <c r="B620" s="173" t="s">
        <v>207</v>
      </c>
      <c r="C620" s="173">
        <v>126279</v>
      </c>
      <c r="D620" s="176">
        <v>44118</v>
      </c>
      <c r="E620" s="177">
        <v>34.290199999999999</v>
      </c>
      <c r="F620" s="177">
        <v>0.66669999999999996</v>
      </c>
      <c r="G620" s="177">
        <v>0.30099999999999999</v>
      </c>
      <c r="H620" s="177">
        <v>0.26700000000000002</v>
      </c>
      <c r="I620" s="177">
        <v>1.8459000000000001</v>
      </c>
      <c r="J620" s="177">
        <v>2.4649000000000001</v>
      </c>
      <c r="K620" s="177">
        <v>20.725300000000001</v>
      </c>
      <c r="L620" s="177">
        <v>35.764099999999999</v>
      </c>
      <c r="M620" s="177">
        <v>16.491499999999998</v>
      </c>
      <c r="N620" s="177">
        <v>28.016300000000001</v>
      </c>
      <c r="O620" s="177">
        <v>15.309100000000001</v>
      </c>
      <c r="P620" s="177">
        <v>15.9437</v>
      </c>
      <c r="Q620" s="177">
        <v>20.6876</v>
      </c>
      <c r="R620" s="177">
        <v>25.1432</v>
      </c>
      <c r="S620" s="118" t="s">
        <v>1897</v>
      </c>
    </row>
    <row r="621" spans="1:19" x14ac:dyDescent="0.3">
      <c r="A621" s="173" t="s">
        <v>368</v>
      </c>
      <c r="B621" s="173" t="s">
        <v>311</v>
      </c>
      <c r="C621" s="173">
        <v>126379</v>
      </c>
      <c r="D621" s="176">
        <v>44118</v>
      </c>
      <c r="E621" s="177">
        <v>33.392899999999997</v>
      </c>
      <c r="F621" s="177">
        <v>0.6653</v>
      </c>
      <c r="G621" s="177">
        <v>0.29370000000000002</v>
      </c>
      <c r="H621" s="177">
        <v>0.25729999999999997</v>
      </c>
      <c r="I621" s="177">
        <v>1.8262</v>
      </c>
      <c r="J621" s="177">
        <v>2.4228000000000001</v>
      </c>
      <c r="K621" s="177">
        <v>20.572900000000001</v>
      </c>
      <c r="L621" s="177">
        <v>35.422600000000003</v>
      </c>
      <c r="M621" s="177">
        <v>16.060400000000001</v>
      </c>
      <c r="N621" s="177">
        <v>27.382300000000001</v>
      </c>
      <c r="O621" s="177">
        <v>14.526899999999999</v>
      </c>
      <c r="P621" s="177">
        <v>15.4198</v>
      </c>
      <c r="Q621" s="177">
        <v>20.200299999999999</v>
      </c>
      <c r="R621" s="177">
        <v>24.3383</v>
      </c>
      <c r="S621" s="118" t="s">
        <v>1897</v>
      </c>
    </row>
    <row r="622" spans="1:19" x14ac:dyDescent="0.3">
      <c r="A622" s="173" t="s">
        <v>368</v>
      </c>
      <c r="B622" s="173" t="s">
        <v>208</v>
      </c>
      <c r="C622" s="173">
        <v>145819</v>
      </c>
      <c r="D622" s="176">
        <v>44118</v>
      </c>
      <c r="E622" s="177">
        <v>11.7967</v>
      </c>
      <c r="F622" s="177">
        <v>0.34620000000000001</v>
      </c>
      <c r="G622" s="177">
        <v>1.0999999999999999E-2</v>
      </c>
      <c r="H622" s="177">
        <v>1.0121</v>
      </c>
      <c r="I622" s="177">
        <v>3.8506</v>
      </c>
      <c r="J622" s="177">
        <v>2.4695</v>
      </c>
      <c r="K622" s="177">
        <v>9.5889000000000006</v>
      </c>
      <c r="L622" s="177">
        <v>25.0352</v>
      </c>
      <c r="M622" s="177">
        <v>2.3868</v>
      </c>
      <c r="N622" s="177">
        <v>10.84</v>
      </c>
      <c r="O622" s="177"/>
      <c r="P622" s="177"/>
      <c r="Q622" s="177">
        <v>10.0799</v>
      </c>
      <c r="R622" s="177"/>
      <c r="S622" s="118" t="s">
        <v>1887</v>
      </c>
    </row>
    <row r="623" spans="1:19" x14ac:dyDescent="0.3">
      <c r="A623" s="173" t="s">
        <v>368</v>
      </c>
      <c r="B623" s="173" t="s">
        <v>312</v>
      </c>
      <c r="C623" s="173">
        <v>145820</v>
      </c>
      <c r="D623" s="176">
        <v>44118</v>
      </c>
      <c r="E623" s="177">
        <v>11.406599999999999</v>
      </c>
      <c r="F623" s="177">
        <v>0.34039999999999998</v>
      </c>
      <c r="G623" s="177">
        <v>-1.4E-2</v>
      </c>
      <c r="H623" s="177">
        <v>0.97550000000000003</v>
      </c>
      <c r="I623" s="177">
        <v>3.7784</v>
      </c>
      <c r="J623" s="177">
        <v>2.3159999999999998</v>
      </c>
      <c r="K623" s="177">
        <v>9.0831</v>
      </c>
      <c r="L623" s="177">
        <v>23.877099999999999</v>
      </c>
      <c r="M623" s="177">
        <v>0.94430000000000003</v>
      </c>
      <c r="N623" s="177">
        <v>8.7575000000000003</v>
      </c>
      <c r="O623" s="177"/>
      <c r="P623" s="177"/>
      <c r="Q623" s="177">
        <v>7.9493</v>
      </c>
      <c r="R623" s="177"/>
      <c r="S623" s="118" t="s">
        <v>1887</v>
      </c>
    </row>
    <row r="624" spans="1:19" x14ac:dyDescent="0.3">
      <c r="A624" s="173" t="s">
        <v>368</v>
      </c>
      <c r="B624" s="173" t="s">
        <v>313</v>
      </c>
      <c r="C624" s="173">
        <v>101853</v>
      </c>
      <c r="D624" s="176">
        <v>44118</v>
      </c>
      <c r="E624" s="177">
        <v>96.383200000000002</v>
      </c>
      <c r="F624" s="177">
        <v>0.50070000000000003</v>
      </c>
      <c r="G624" s="177">
        <v>0.3765</v>
      </c>
      <c r="H624" s="177">
        <v>1.1579999999999999</v>
      </c>
      <c r="I624" s="177">
        <v>3.3833000000000002</v>
      </c>
      <c r="J624" s="177">
        <v>1.9486000000000001</v>
      </c>
      <c r="K624" s="177">
        <v>11.814</v>
      </c>
      <c r="L624" s="177">
        <v>29.267099999999999</v>
      </c>
      <c r="M624" s="177">
        <v>-7.6828000000000003</v>
      </c>
      <c r="N624" s="177">
        <v>-1.0790999999999999</v>
      </c>
      <c r="O624" s="177">
        <v>-1.6127</v>
      </c>
      <c r="P624" s="177">
        <v>5.6929999999999996</v>
      </c>
      <c r="Q624" s="177">
        <v>13.7178</v>
      </c>
      <c r="R624" s="177">
        <v>2.2349999999999999</v>
      </c>
      <c r="S624" s="118" t="s">
        <v>1878</v>
      </c>
    </row>
    <row r="625" spans="1:19" x14ac:dyDescent="0.3">
      <c r="A625" s="173" t="s">
        <v>368</v>
      </c>
      <c r="B625" s="173" t="s">
        <v>209</v>
      </c>
      <c r="C625" s="173">
        <v>119549</v>
      </c>
      <c r="D625" s="176">
        <v>44118</v>
      </c>
      <c r="E625" s="177">
        <v>99.438800000000001</v>
      </c>
      <c r="F625" s="177">
        <v>0.50170000000000003</v>
      </c>
      <c r="G625" s="177">
        <v>0.38129999999999997</v>
      </c>
      <c r="H625" s="177">
        <v>1.1647000000000001</v>
      </c>
      <c r="I625" s="177">
        <v>3.3972000000000002</v>
      </c>
      <c r="J625" s="177">
        <v>1.9782</v>
      </c>
      <c r="K625" s="177">
        <v>11.9133</v>
      </c>
      <c r="L625" s="177">
        <v>29.491900000000001</v>
      </c>
      <c r="M625" s="177">
        <v>-7.4256000000000002</v>
      </c>
      <c r="N625" s="177">
        <v>-0.7056</v>
      </c>
      <c r="O625" s="177">
        <v>-1.1577999999999999</v>
      </c>
      <c r="P625" s="177">
        <v>6.1601999999999997</v>
      </c>
      <c r="Q625" s="177">
        <v>9.6027000000000005</v>
      </c>
      <c r="R625" s="177">
        <v>2.6322999999999999</v>
      </c>
      <c r="S625" s="118" t="s">
        <v>1878</v>
      </c>
    </row>
    <row r="626" spans="1:19" x14ac:dyDescent="0.3">
      <c r="A626" s="173" t="s">
        <v>368</v>
      </c>
      <c r="B626" s="173" t="s">
        <v>210</v>
      </c>
      <c r="C626" s="173">
        <v>139711</v>
      </c>
      <c r="D626" s="176">
        <v>44118</v>
      </c>
      <c r="E626" s="177">
        <v>8.9398</v>
      </c>
      <c r="F626" s="177">
        <v>-0.27439999999999998</v>
      </c>
      <c r="G626" s="177">
        <v>-0.37</v>
      </c>
      <c r="H626" s="177">
        <v>-1.0986</v>
      </c>
      <c r="I626" s="177">
        <v>0.44379999999999997</v>
      </c>
      <c r="J626" s="177">
        <v>-1.9135</v>
      </c>
      <c r="K626" s="177">
        <v>12.4008</v>
      </c>
      <c r="L626" s="177">
        <v>32.417900000000003</v>
      </c>
      <c r="M626" s="177">
        <v>-9.0670999999999999</v>
      </c>
      <c r="N626" s="177">
        <v>-1.3452</v>
      </c>
      <c r="O626" s="177">
        <v>-11.742800000000001</v>
      </c>
      <c r="P626" s="177"/>
      <c r="Q626" s="177">
        <v>-2.8277999999999999</v>
      </c>
      <c r="R626" s="177">
        <v>-6.4740000000000002</v>
      </c>
      <c r="S626" s="118" t="s">
        <v>1898</v>
      </c>
    </row>
    <row r="627" spans="1:19" x14ac:dyDescent="0.3">
      <c r="A627" s="173" t="s">
        <v>368</v>
      </c>
      <c r="B627" s="173" t="s">
        <v>314</v>
      </c>
      <c r="C627" s="173">
        <v>139709</v>
      </c>
      <c r="D627" s="176">
        <v>44118</v>
      </c>
      <c r="E627" s="177">
        <v>8.7524999999999995</v>
      </c>
      <c r="F627" s="177">
        <v>-0.27460000000000001</v>
      </c>
      <c r="G627" s="177">
        <v>-0.37219999999999998</v>
      </c>
      <c r="H627" s="177">
        <v>-1.1016999999999999</v>
      </c>
      <c r="I627" s="177">
        <v>0.43719999999999998</v>
      </c>
      <c r="J627" s="177">
        <v>-1.9273</v>
      </c>
      <c r="K627" s="177">
        <v>12.3527</v>
      </c>
      <c r="L627" s="177">
        <v>32.302900000000001</v>
      </c>
      <c r="M627" s="177">
        <v>-9.1791</v>
      </c>
      <c r="N627" s="177">
        <v>-1.5035000000000001</v>
      </c>
      <c r="O627" s="177">
        <v>-12.0214</v>
      </c>
      <c r="P627" s="177"/>
      <c r="Q627" s="177">
        <v>-3.3531</v>
      </c>
      <c r="R627" s="177">
        <v>-6.7302999999999997</v>
      </c>
      <c r="S627" s="118" t="s">
        <v>1898</v>
      </c>
    </row>
    <row r="628" spans="1:19" x14ac:dyDescent="0.3">
      <c r="A628" s="173" t="s">
        <v>368</v>
      </c>
      <c r="B628" s="173" t="s">
        <v>211</v>
      </c>
      <c r="C628" s="173">
        <v>139990</v>
      </c>
      <c r="D628" s="176">
        <v>44118</v>
      </c>
      <c r="E628" s="177">
        <v>7.5845000000000002</v>
      </c>
      <c r="F628" s="177">
        <v>-0.31409999999999999</v>
      </c>
      <c r="G628" s="177">
        <v>-0.67049999999999998</v>
      </c>
      <c r="H628" s="177">
        <v>-1.4564999999999999</v>
      </c>
      <c r="I628" s="177">
        <v>0.33069999999999999</v>
      </c>
      <c r="J628" s="177">
        <v>-1.5115000000000001</v>
      </c>
      <c r="K628" s="177">
        <v>11.7471</v>
      </c>
      <c r="L628" s="177">
        <v>32.357799999999997</v>
      </c>
      <c r="M628" s="177">
        <v>-9.5079999999999991</v>
      </c>
      <c r="N628" s="177">
        <v>-1.3604000000000001</v>
      </c>
      <c r="O628" s="177">
        <v>-11.967700000000001</v>
      </c>
      <c r="P628" s="177"/>
      <c r="Q628" s="177">
        <v>-7.4690000000000003</v>
      </c>
      <c r="R628" s="177">
        <v>-6.6295999999999999</v>
      </c>
      <c r="S628" s="118" t="s">
        <v>1898</v>
      </c>
    </row>
    <row r="629" spans="1:19" x14ac:dyDescent="0.3">
      <c r="A629" s="173" t="s">
        <v>368</v>
      </c>
      <c r="B629" s="173" t="s">
        <v>315</v>
      </c>
      <c r="C629" s="173">
        <v>139992</v>
      </c>
      <c r="D629" s="176">
        <v>44118</v>
      </c>
      <c r="E629" s="177">
        <v>7.4562999999999997</v>
      </c>
      <c r="F629" s="177">
        <v>-0.31280000000000002</v>
      </c>
      <c r="G629" s="177">
        <v>-0.67010000000000003</v>
      </c>
      <c r="H629" s="177">
        <v>-1.4577</v>
      </c>
      <c r="I629" s="177">
        <v>0.32829999999999998</v>
      </c>
      <c r="J629" s="177">
        <v>-1.5176000000000001</v>
      </c>
      <c r="K629" s="177">
        <v>11.725</v>
      </c>
      <c r="L629" s="177">
        <v>32.302399999999999</v>
      </c>
      <c r="M629" s="177">
        <v>-9.5800999999999998</v>
      </c>
      <c r="N629" s="177">
        <v>-1.4745999999999999</v>
      </c>
      <c r="O629" s="177">
        <v>-12.3551</v>
      </c>
      <c r="P629" s="177"/>
      <c r="Q629" s="177">
        <v>-7.9108000000000001</v>
      </c>
      <c r="R629" s="177">
        <v>-6.8874000000000004</v>
      </c>
      <c r="S629" s="118" t="s">
        <v>1898</v>
      </c>
    </row>
    <row r="630" spans="1:19" x14ac:dyDescent="0.3">
      <c r="A630" s="173" t="s">
        <v>368</v>
      </c>
      <c r="B630" s="173" t="s">
        <v>212</v>
      </c>
      <c r="C630" s="173">
        <v>141141</v>
      </c>
      <c r="D630" s="176">
        <v>44118</v>
      </c>
      <c r="E630" s="177">
        <v>7.4118000000000004</v>
      </c>
      <c r="F630" s="177">
        <v>-0.24360000000000001</v>
      </c>
      <c r="G630" s="177">
        <v>-0.45529999999999998</v>
      </c>
      <c r="H630" s="177">
        <v>-1.2286999999999999</v>
      </c>
      <c r="I630" s="177">
        <v>0.35070000000000001</v>
      </c>
      <c r="J630" s="177">
        <v>-1.0071000000000001</v>
      </c>
      <c r="K630" s="177">
        <v>13.5038</v>
      </c>
      <c r="L630" s="177">
        <v>33.8063</v>
      </c>
      <c r="M630" s="177">
        <v>-9.8168000000000006</v>
      </c>
      <c r="N630" s="177">
        <v>-0.64739999999999998</v>
      </c>
      <c r="O630" s="177">
        <v>-10.5755</v>
      </c>
      <c r="P630" s="177"/>
      <c r="Q630" s="177">
        <v>-8.7283000000000008</v>
      </c>
      <c r="R630" s="177">
        <v>-6.6668000000000003</v>
      </c>
      <c r="S630" s="118" t="s">
        <v>1898</v>
      </c>
    </row>
    <row r="631" spans="1:19" x14ac:dyDescent="0.3">
      <c r="A631" s="173" t="s">
        <v>368</v>
      </c>
      <c r="B631" s="173" t="s">
        <v>317</v>
      </c>
      <c r="C631" s="173">
        <v>141139</v>
      </c>
      <c r="D631" s="176">
        <v>44118</v>
      </c>
      <c r="E631" s="177">
        <v>7.2853000000000003</v>
      </c>
      <c r="F631" s="177">
        <v>-0.24510000000000001</v>
      </c>
      <c r="G631" s="177">
        <v>-0.46039999999999998</v>
      </c>
      <c r="H631" s="177">
        <v>-1.2363999999999999</v>
      </c>
      <c r="I631" s="177">
        <v>0.33739999999999998</v>
      </c>
      <c r="J631" s="177">
        <v>-1.0338000000000001</v>
      </c>
      <c r="K631" s="177">
        <v>13.411099999999999</v>
      </c>
      <c r="L631" s="177">
        <v>33.589399999999998</v>
      </c>
      <c r="M631" s="177">
        <v>-10.0358</v>
      </c>
      <c r="N631" s="177">
        <v>-0.96919999999999995</v>
      </c>
      <c r="O631" s="177">
        <v>-11.021699999999999</v>
      </c>
      <c r="P631" s="177"/>
      <c r="Q631" s="177">
        <v>-9.2062000000000008</v>
      </c>
      <c r="R631" s="177">
        <v>-7.0180999999999996</v>
      </c>
      <c r="S631" s="118" t="s">
        <v>1898</v>
      </c>
    </row>
    <row r="632" spans="1:19" x14ac:dyDescent="0.3">
      <c r="A632" s="173" t="s">
        <v>368</v>
      </c>
      <c r="B632" s="173" t="s">
        <v>213</v>
      </c>
      <c r="C632" s="173">
        <v>141564</v>
      </c>
      <c r="D632" s="176">
        <v>44118</v>
      </c>
      <c r="E632" s="177">
        <v>6.9546999999999999</v>
      </c>
      <c r="F632" s="177">
        <v>-0.2281</v>
      </c>
      <c r="G632" s="177">
        <v>-0.46089999999999998</v>
      </c>
      <c r="H632" s="177">
        <v>-1.2902</v>
      </c>
      <c r="I632" s="177">
        <v>0.27679999999999999</v>
      </c>
      <c r="J632" s="177">
        <v>-1.3013999999999999</v>
      </c>
      <c r="K632" s="177">
        <v>12.225099999999999</v>
      </c>
      <c r="L632" s="177">
        <v>34.144100000000002</v>
      </c>
      <c r="M632" s="177">
        <v>-11.4153</v>
      </c>
      <c r="N632" s="177">
        <v>-2.6334</v>
      </c>
      <c r="O632" s="177">
        <v>-11.9269</v>
      </c>
      <c r="P632" s="177"/>
      <c r="Q632" s="177">
        <v>-11.237399999999999</v>
      </c>
      <c r="R632" s="177">
        <v>-7.4823000000000004</v>
      </c>
      <c r="S632" s="118" t="s">
        <v>1898</v>
      </c>
    </row>
    <row r="633" spans="1:19" x14ac:dyDescent="0.3">
      <c r="A633" s="173" t="s">
        <v>368</v>
      </c>
      <c r="B633" s="173" t="s">
        <v>316</v>
      </c>
      <c r="C633" s="173">
        <v>141565</v>
      </c>
      <c r="D633" s="176">
        <v>44118</v>
      </c>
      <c r="E633" s="177">
        <v>6.7099000000000002</v>
      </c>
      <c r="F633" s="177">
        <v>-0.22900000000000001</v>
      </c>
      <c r="G633" s="177">
        <v>-0.46429999999999999</v>
      </c>
      <c r="H633" s="177">
        <v>-1.2945</v>
      </c>
      <c r="I633" s="177">
        <v>0.26600000000000001</v>
      </c>
      <c r="J633" s="177">
        <v>-1.3234999999999999</v>
      </c>
      <c r="K633" s="177">
        <v>12.1457</v>
      </c>
      <c r="L633" s="177">
        <v>33.9542</v>
      </c>
      <c r="M633" s="177">
        <v>-11.6013</v>
      </c>
      <c r="N633" s="177">
        <v>-2.907</v>
      </c>
      <c r="O633" s="177">
        <v>-12.941700000000001</v>
      </c>
      <c r="P633" s="177"/>
      <c r="Q633" s="177">
        <v>-12.2753</v>
      </c>
      <c r="R633" s="177">
        <v>-8.1066000000000003</v>
      </c>
      <c r="S633" s="118" t="s">
        <v>1898</v>
      </c>
    </row>
    <row r="634" spans="1:19" x14ac:dyDescent="0.3">
      <c r="A634" s="173" t="s">
        <v>368</v>
      </c>
      <c r="B634" s="173" t="s">
        <v>214</v>
      </c>
      <c r="C634" s="173">
        <v>133324</v>
      </c>
      <c r="D634" s="176">
        <v>44118</v>
      </c>
      <c r="E634" s="177">
        <v>14.134399999999999</v>
      </c>
      <c r="F634" s="177">
        <v>0.36430000000000001</v>
      </c>
      <c r="G634" s="177">
        <v>0.67379999999999995</v>
      </c>
      <c r="H634" s="177">
        <v>1.4418</v>
      </c>
      <c r="I634" s="177">
        <v>3.2589999999999999</v>
      </c>
      <c r="J634" s="177">
        <v>1.9489000000000001</v>
      </c>
      <c r="K634" s="177">
        <v>11.1204</v>
      </c>
      <c r="L634" s="177">
        <v>32.800899999999999</v>
      </c>
      <c r="M634" s="177">
        <v>-3.6036999999999999</v>
      </c>
      <c r="N634" s="177">
        <v>6.9241000000000001</v>
      </c>
      <c r="O634" s="177">
        <v>2.8328000000000002</v>
      </c>
      <c r="P634" s="177">
        <v>7.8093000000000004</v>
      </c>
      <c r="Q634" s="177">
        <v>6.4225000000000003</v>
      </c>
      <c r="R634" s="177">
        <v>5.0448000000000004</v>
      </c>
      <c r="S634" s="118" t="s">
        <v>1897</v>
      </c>
    </row>
    <row r="635" spans="1:19" x14ac:dyDescent="0.3">
      <c r="A635" s="173" t="s">
        <v>368</v>
      </c>
      <c r="B635" s="173" t="s">
        <v>320</v>
      </c>
      <c r="C635" s="173">
        <v>133322</v>
      </c>
      <c r="D635" s="176">
        <v>44118</v>
      </c>
      <c r="E635" s="177">
        <v>13.835800000000001</v>
      </c>
      <c r="F635" s="177">
        <v>0.3634</v>
      </c>
      <c r="G635" s="177">
        <v>0.67310000000000003</v>
      </c>
      <c r="H635" s="177">
        <v>1.4414</v>
      </c>
      <c r="I635" s="177">
        <v>3.2576000000000001</v>
      </c>
      <c r="J635" s="177">
        <v>1.9475</v>
      </c>
      <c r="K635" s="177">
        <v>11.1158</v>
      </c>
      <c r="L635" s="177">
        <v>32.7761</v>
      </c>
      <c r="M635" s="177">
        <v>-3.7214999999999998</v>
      </c>
      <c r="N635" s="177">
        <v>6.6811999999999996</v>
      </c>
      <c r="O635" s="177">
        <v>2.5028999999999999</v>
      </c>
      <c r="P635" s="177">
        <v>7.4518000000000004</v>
      </c>
      <c r="Q635" s="177">
        <v>6.0145999999999997</v>
      </c>
      <c r="R635" s="177">
        <v>4.7225000000000001</v>
      </c>
      <c r="S635" s="118" t="s">
        <v>1897</v>
      </c>
    </row>
    <row r="636" spans="1:19" x14ac:dyDescent="0.3">
      <c r="A636" s="173" t="s">
        <v>368</v>
      </c>
      <c r="B636" s="173" t="s">
        <v>215</v>
      </c>
      <c r="C636" s="173">
        <v>135682</v>
      </c>
      <c r="D636" s="176">
        <v>44118</v>
      </c>
      <c r="E636" s="177">
        <v>15.559200000000001</v>
      </c>
      <c r="F636" s="177">
        <v>0.35730000000000001</v>
      </c>
      <c r="G636" s="177">
        <v>0.71789999999999998</v>
      </c>
      <c r="H636" s="177">
        <v>1.4884999999999999</v>
      </c>
      <c r="I636" s="177">
        <v>3.3388</v>
      </c>
      <c r="J636" s="177">
        <v>2.0998000000000001</v>
      </c>
      <c r="K636" s="177">
        <v>11.7165</v>
      </c>
      <c r="L636" s="177">
        <v>33.271700000000003</v>
      </c>
      <c r="M636" s="177">
        <v>-2.6631</v>
      </c>
      <c r="N636" s="177">
        <v>8.6172000000000004</v>
      </c>
      <c r="O636" s="177">
        <v>3.9123000000000001</v>
      </c>
      <c r="P636" s="177"/>
      <c r="Q636" s="177">
        <v>10.1569</v>
      </c>
      <c r="R636" s="177">
        <v>6.2012</v>
      </c>
      <c r="S636" s="118" t="s">
        <v>1897</v>
      </c>
    </row>
    <row r="637" spans="1:19" x14ac:dyDescent="0.3">
      <c r="A637" s="173" t="s">
        <v>368</v>
      </c>
      <c r="B637" s="173" t="s">
        <v>319</v>
      </c>
      <c r="C637" s="173">
        <v>135684</v>
      </c>
      <c r="D637" s="176">
        <v>44118</v>
      </c>
      <c r="E637" s="177">
        <v>15.2364</v>
      </c>
      <c r="F637" s="177">
        <v>0.35699999999999998</v>
      </c>
      <c r="G637" s="177">
        <v>0.71589999999999998</v>
      </c>
      <c r="H637" s="177">
        <v>1.4853000000000001</v>
      </c>
      <c r="I637" s="177">
        <v>3.3327</v>
      </c>
      <c r="J637" s="177">
        <v>2.0863999999999998</v>
      </c>
      <c r="K637" s="177">
        <v>11.671900000000001</v>
      </c>
      <c r="L637" s="177">
        <v>33.159700000000001</v>
      </c>
      <c r="M637" s="177">
        <v>-2.8086000000000002</v>
      </c>
      <c r="N637" s="177">
        <v>8.3809000000000005</v>
      </c>
      <c r="O637" s="177">
        <v>3.4018999999999999</v>
      </c>
      <c r="P637" s="177"/>
      <c r="Q637" s="177">
        <v>9.6526999999999994</v>
      </c>
      <c r="R637" s="177">
        <v>5.8319999999999999</v>
      </c>
      <c r="S637" s="118" t="s">
        <v>1897</v>
      </c>
    </row>
    <row r="638" spans="1:19" x14ac:dyDescent="0.3">
      <c r="A638" s="173" t="s">
        <v>368</v>
      </c>
      <c r="B638" s="173" t="s">
        <v>216</v>
      </c>
      <c r="C638" s="173">
        <v>142153</v>
      </c>
      <c r="D638" s="176">
        <v>44118</v>
      </c>
      <c r="E638" s="177">
        <v>7.4766000000000004</v>
      </c>
      <c r="F638" s="177">
        <v>6.1600000000000002E-2</v>
      </c>
      <c r="G638" s="177">
        <v>-0.1709</v>
      </c>
      <c r="H638" s="177">
        <v>-0.8921</v>
      </c>
      <c r="I638" s="177">
        <v>0.36780000000000002</v>
      </c>
      <c r="J638" s="177">
        <v>-2.1783999999999999</v>
      </c>
      <c r="K638" s="177">
        <v>13.762700000000001</v>
      </c>
      <c r="L638" s="177">
        <v>31.037400000000002</v>
      </c>
      <c r="M638" s="177">
        <v>-10.068899999999999</v>
      </c>
      <c r="N638" s="177">
        <v>-1.6236999999999999</v>
      </c>
      <c r="O638" s="177"/>
      <c r="P638" s="177"/>
      <c r="Q638" s="177">
        <v>-10.7752</v>
      </c>
      <c r="R638" s="177">
        <v>-4.5643000000000002</v>
      </c>
      <c r="S638" s="118" t="s">
        <v>1897</v>
      </c>
    </row>
    <row r="639" spans="1:19" x14ac:dyDescent="0.3">
      <c r="A639" s="173" t="s">
        <v>368</v>
      </c>
      <c r="B639" s="173" t="s">
        <v>318</v>
      </c>
      <c r="C639" s="173">
        <v>142151</v>
      </c>
      <c r="D639" s="176">
        <v>44118</v>
      </c>
      <c r="E639" s="177">
        <v>7.3212000000000002</v>
      </c>
      <c r="F639" s="177">
        <v>6.1499999999999999E-2</v>
      </c>
      <c r="G639" s="177">
        <v>-0.17319999999999999</v>
      </c>
      <c r="H639" s="177">
        <v>-0.89480000000000004</v>
      </c>
      <c r="I639" s="177">
        <v>0.36049999999999999</v>
      </c>
      <c r="J639" s="177">
        <v>-2.1936</v>
      </c>
      <c r="K639" s="177">
        <v>13.7027</v>
      </c>
      <c r="L639" s="177">
        <v>30.901700000000002</v>
      </c>
      <c r="M639" s="177">
        <v>-10.210100000000001</v>
      </c>
      <c r="N639" s="177">
        <v>-1.8303</v>
      </c>
      <c r="O639" s="177"/>
      <c r="P639" s="177"/>
      <c r="Q639" s="177">
        <v>-11.5069</v>
      </c>
      <c r="R639" s="177">
        <v>-5.1050000000000004</v>
      </c>
      <c r="S639" s="118" t="s">
        <v>1897</v>
      </c>
    </row>
    <row r="640" spans="1:19" x14ac:dyDescent="0.3">
      <c r="A640" s="173" t="s">
        <v>368</v>
      </c>
      <c r="B640" s="173" t="s">
        <v>217</v>
      </c>
      <c r="C640" s="173">
        <v>143079</v>
      </c>
      <c r="D640" s="176">
        <v>44118</v>
      </c>
      <c r="E640" s="177">
        <v>8.6113</v>
      </c>
      <c r="F640" s="177">
        <v>-4.41E-2</v>
      </c>
      <c r="G640" s="177">
        <v>-0.27560000000000001</v>
      </c>
      <c r="H640" s="177">
        <v>-0.90910000000000002</v>
      </c>
      <c r="I640" s="177">
        <v>0.74760000000000004</v>
      </c>
      <c r="J640" s="177">
        <v>-1.7927999999999999</v>
      </c>
      <c r="K640" s="177">
        <v>12.1365</v>
      </c>
      <c r="L640" s="177">
        <v>29.052700000000002</v>
      </c>
      <c r="M640" s="177">
        <v>-9.7405000000000008</v>
      </c>
      <c r="N640" s="177">
        <v>-0.72509999999999997</v>
      </c>
      <c r="O640" s="177"/>
      <c r="P640" s="177"/>
      <c r="Q640" s="177">
        <v>-6.3045999999999998</v>
      </c>
      <c r="R640" s="177">
        <v>-4.9458000000000002</v>
      </c>
      <c r="S640" s="118" t="s">
        <v>1897</v>
      </c>
    </row>
    <row r="641" spans="1:19" x14ac:dyDescent="0.3">
      <c r="A641" s="173" t="s">
        <v>368</v>
      </c>
      <c r="B641" s="173" t="s">
        <v>321</v>
      </c>
      <c r="C641" s="173">
        <v>143077</v>
      </c>
      <c r="D641" s="176">
        <v>44118</v>
      </c>
      <c r="E641" s="177">
        <v>8.5355000000000008</v>
      </c>
      <c r="F641" s="177">
        <v>-4.4499999999999998E-2</v>
      </c>
      <c r="G641" s="177">
        <v>-0.28039999999999998</v>
      </c>
      <c r="H641" s="177">
        <v>-0.91590000000000005</v>
      </c>
      <c r="I641" s="177">
        <v>0.73529999999999995</v>
      </c>
      <c r="J641" s="177">
        <v>-1.8173999999999999</v>
      </c>
      <c r="K641" s="177">
        <v>12.0541</v>
      </c>
      <c r="L641" s="177">
        <v>28.863</v>
      </c>
      <c r="M641" s="177">
        <v>-9.9365000000000006</v>
      </c>
      <c r="N641" s="177">
        <v>-1.0124</v>
      </c>
      <c r="O641" s="177"/>
      <c r="P641" s="177"/>
      <c r="Q641" s="177">
        <v>-6.6646999999999998</v>
      </c>
      <c r="R641" s="177">
        <v>-5.2842000000000002</v>
      </c>
      <c r="S641" s="118" t="s">
        <v>1897</v>
      </c>
    </row>
    <row r="642" spans="1:19" x14ac:dyDescent="0.3">
      <c r="A642" s="173" t="s">
        <v>368</v>
      </c>
      <c r="B642" s="173" t="s">
        <v>371</v>
      </c>
      <c r="C642" s="173"/>
      <c r="D642" s="176"/>
      <c r="E642" s="177"/>
      <c r="F642" s="177"/>
      <c r="G642" s="177"/>
      <c r="H642" s="177"/>
      <c r="I642" s="177"/>
      <c r="J642" s="177"/>
      <c r="K642" s="177"/>
      <c r="L642" s="177"/>
      <c r="M642" s="177"/>
      <c r="N642" s="177"/>
      <c r="O642" s="177"/>
      <c r="P642" s="177"/>
      <c r="Q642" s="177"/>
      <c r="R642" s="177"/>
      <c r="S642" s="118"/>
    </row>
    <row r="643" spans="1:19" x14ac:dyDescent="0.3">
      <c r="A643" s="173" t="s">
        <v>368</v>
      </c>
      <c r="B643" s="173" t="s">
        <v>375</v>
      </c>
      <c r="C643" s="173"/>
      <c r="D643" s="176"/>
      <c r="E643" s="177"/>
      <c r="F643" s="177"/>
      <c r="G643" s="177"/>
      <c r="H643" s="177"/>
      <c r="I643" s="177"/>
      <c r="J643" s="177"/>
      <c r="K643" s="177"/>
      <c r="L643" s="177"/>
      <c r="M643" s="177"/>
      <c r="N643" s="177"/>
      <c r="O643" s="177"/>
      <c r="P643" s="177"/>
      <c r="Q643" s="177"/>
      <c r="R643" s="177"/>
      <c r="S643" s="118"/>
    </row>
    <row r="644" spans="1:19" x14ac:dyDescent="0.3">
      <c r="A644" s="173" t="s">
        <v>368</v>
      </c>
      <c r="B644" s="173" t="s">
        <v>372</v>
      </c>
      <c r="C644" s="173"/>
      <c r="D644" s="176"/>
      <c r="E644" s="177"/>
      <c r="F644" s="177"/>
      <c r="G644" s="177"/>
      <c r="H644" s="177"/>
      <c r="I644" s="177"/>
      <c r="J644" s="177"/>
      <c r="K644" s="177"/>
      <c r="L644" s="177"/>
      <c r="M644" s="177"/>
      <c r="N644" s="177"/>
      <c r="O644" s="177"/>
      <c r="P644" s="177"/>
      <c r="Q644" s="177"/>
      <c r="R644" s="177"/>
      <c r="S644" s="118"/>
    </row>
    <row r="645" spans="1:19" x14ac:dyDescent="0.3">
      <c r="A645" s="173" t="s">
        <v>368</v>
      </c>
      <c r="B645" s="173" t="s">
        <v>374</v>
      </c>
      <c r="C645" s="173"/>
      <c r="D645" s="176"/>
      <c r="E645" s="177"/>
      <c r="F645" s="177"/>
      <c r="G645" s="177"/>
      <c r="H645" s="177"/>
      <c r="I645" s="177"/>
      <c r="J645" s="177"/>
      <c r="K645" s="177"/>
      <c r="L645" s="177"/>
      <c r="M645" s="177"/>
      <c r="N645" s="177"/>
      <c r="O645" s="177"/>
      <c r="P645" s="177"/>
      <c r="Q645" s="177"/>
      <c r="R645" s="177"/>
      <c r="S645" s="118"/>
    </row>
    <row r="646" spans="1:19" x14ac:dyDescent="0.3">
      <c r="A646" s="173" t="s">
        <v>368</v>
      </c>
      <c r="B646" s="173" t="s">
        <v>218</v>
      </c>
      <c r="C646" s="173">
        <v>132756</v>
      </c>
      <c r="D646" s="176">
        <v>44118</v>
      </c>
      <c r="E646" s="177">
        <v>20.051400000000001</v>
      </c>
      <c r="F646" s="177">
        <v>0.3785</v>
      </c>
      <c r="G646" s="177">
        <v>0.31469999999999998</v>
      </c>
      <c r="H646" s="177">
        <v>1.7254</v>
      </c>
      <c r="I646" s="177">
        <v>4.6191000000000004</v>
      </c>
      <c r="J646" s="177">
        <v>3.6318000000000001</v>
      </c>
      <c r="K646" s="177">
        <v>12.8741</v>
      </c>
      <c r="L646" s="177">
        <v>29.546099999999999</v>
      </c>
      <c r="M646" s="177">
        <v>-4.0571000000000002</v>
      </c>
      <c r="N646" s="177">
        <v>5.0587</v>
      </c>
      <c r="O646" s="177">
        <v>3.9319000000000002</v>
      </c>
      <c r="P646" s="177">
        <v>10.522600000000001</v>
      </c>
      <c r="Q646" s="177">
        <v>12.276400000000001</v>
      </c>
      <c r="R646" s="177">
        <v>9.5231999999999992</v>
      </c>
      <c r="S646" s="118" t="s">
        <v>1889</v>
      </c>
    </row>
    <row r="647" spans="1:19" x14ac:dyDescent="0.3">
      <c r="A647" s="173" t="s">
        <v>368</v>
      </c>
      <c r="B647" s="173" t="s">
        <v>322</v>
      </c>
      <c r="C647" s="173">
        <v>132757</v>
      </c>
      <c r="D647" s="176">
        <v>44118</v>
      </c>
      <c r="E647" s="177">
        <v>18.538900000000002</v>
      </c>
      <c r="F647" s="177">
        <v>0.37469999999999998</v>
      </c>
      <c r="G647" s="177">
        <v>0.29649999999999999</v>
      </c>
      <c r="H647" s="177">
        <v>1.6995</v>
      </c>
      <c r="I647" s="177">
        <v>4.5670000000000002</v>
      </c>
      <c r="J647" s="177">
        <v>3.5190000000000001</v>
      </c>
      <c r="K647" s="177">
        <v>12.4872</v>
      </c>
      <c r="L647" s="177">
        <v>28.6477</v>
      </c>
      <c r="M647" s="177">
        <v>-5.1131000000000002</v>
      </c>
      <c r="N647" s="177">
        <v>3.4982000000000002</v>
      </c>
      <c r="O647" s="177">
        <v>2.5194000000000001</v>
      </c>
      <c r="P647" s="177">
        <v>9.1781000000000006</v>
      </c>
      <c r="Q647" s="177">
        <v>10.820399999999999</v>
      </c>
      <c r="R647" s="177">
        <v>7.8936999999999999</v>
      </c>
      <c r="S647" s="118" t="s">
        <v>1889</v>
      </c>
    </row>
    <row r="648" spans="1:19" x14ac:dyDescent="0.3">
      <c r="A648" s="173" t="s">
        <v>368</v>
      </c>
      <c r="B648" s="173" t="s">
        <v>219</v>
      </c>
      <c r="C648" s="173">
        <v>118866</v>
      </c>
      <c r="D648" s="176">
        <v>44118</v>
      </c>
      <c r="E648" s="177">
        <v>87.23</v>
      </c>
      <c r="F648" s="177">
        <v>0.13780000000000001</v>
      </c>
      <c r="G648" s="177">
        <v>0.36820000000000003</v>
      </c>
      <c r="H648" s="177">
        <v>1.6667000000000001</v>
      </c>
      <c r="I648" s="177">
        <v>4.6173999999999999</v>
      </c>
      <c r="J648" s="177">
        <v>4.1924999999999999</v>
      </c>
      <c r="K648" s="177">
        <v>13.036199999999999</v>
      </c>
      <c r="L648" s="177">
        <v>30.975999999999999</v>
      </c>
      <c r="M648" s="177">
        <v>0.73909999999999998</v>
      </c>
      <c r="N648" s="177">
        <v>9.4479000000000006</v>
      </c>
      <c r="O648" s="177">
        <v>5.6063000000000001</v>
      </c>
      <c r="P648" s="177">
        <v>10.2554</v>
      </c>
      <c r="Q648" s="177">
        <v>11.0015</v>
      </c>
      <c r="R648" s="177">
        <v>6.7613000000000003</v>
      </c>
      <c r="S648" s="118" t="s">
        <v>1878</v>
      </c>
    </row>
    <row r="649" spans="1:19" x14ac:dyDescent="0.3">
      <c r="A649" s="173" t="s">
        <v>368</v>
      </c>
      <c r="B649" s="173" t="s">
        <v>323</v>
      </c>
      <c r="C649" s="173">
        <v>100480</v>
      </c>
      <c r="D649" s="176">
        <v>44118</v>
      </c>
      <c r="E649" s="177">
        <v>125.330358742006</v>
      </c>
      <c r="F649" s="177">
        <v>0.13350000000000001</v>
      </c>
      <c r="G649" s="177">
        <v>0.35260000000000002</v>
      </c>
      <c r="H649" s="177">
        <v>1.6504000000000001</v>
      </c>
      <c r="I649" s="177">
        <v>4.6007999999999996</v>
      </c>
      <c r="J649" s="177">
        <v>4.1519000000000004</v>
      </c>
      <c r="K649" s="177">
        <v>12.8847</v>
      </c>
      <c r="L649" s="177">
        <v>30.338000000000001</v>
      </c>
      <c r="M649" s="177">
        <v>2.4199999999999999E-2</v>
      </c>
      <c r="N649" s="177">
        <v>8.5206999999999997</v>
      </c>
      <c r="O649" s="177">
        <v>4.8647999999999998</v>
      </c>
      <c r="P649" s="177">
        <v>9.3459000000000003</v>
      </c>
      <c r="Q649" s="177">
        <v>10.845000000000001</v>
      </c>
      <c r="R649" s="177">
        <v>5.9542000000000002</v>
      </c>
      <c r="S649" s="118" t="s">
        <v>1878</v>
      </c>
    </row>
    <row r="650" spans="1:19" x14ac:dyDescent="0.3">
      <c r="A650" s="173" t="s">
        <v>368</v>
      </c>
      <c r="B650" s="173" t="s">
        <v>324</v>
      </c>
      <c r="C650" s="173">
        <v>116051</v>
      </c>
      <c r="D650" s="176">
        <v>44118</v>
      </c>
      <c r="E650" s="177">
        <v>26.84</v>
      </c>
      <c r="F650" s="177">
        <v>0.224</v>
      </c>
      <c r="G650" s="177">
        <v>0.4491</v>
      </c>
      <c r="H650" s="177">
        <v>1.4360999999999999</v>
      </c>
      <c r="I650" s="177">
        <v>4.5171000000000001</v>
      </c>
      <c r="J650" s="177">
        <v>2.4819</v>
      </c>
      <c r="K650" s="177">
        <v>13.248900000000001</v>
      </c>
      <c r="L650" s="177">
        <v>31.8919</v>
      </c>
      <c r="M650" s="177">
        <v>2.4819</v>
      </c>
      <c r="N650" s="177">
        <v>10.1806</v>
      </c>
      <c r="O650" s="177">
        <v>5.0138999999999996</v>
      </c>
      <c r="P650" s="177">
        <v>6.0316999999999998</v>
      </c>
      <c r="Q650" s="177">
        <v>11.849600000000001</v>
      </c>
      <c r="R650" s="177">
        <v>9.5442999999999998</v>
      </c>
      <c r="S650" s="118" t="s">
        <v>1882</v>
      </c>
    </row>
    <row r="651" spans="1:19" x14ac:dyDescent="0.3">
      <c r="A651" s="173" t="s">
        <v>368</v>
      </c>
      <c r="B651" s="173" t="s">
        <v>220</v>
      </c>
      <c r="C651" s="173">
        <v>119307</v>
      </c>
      <c r="D651" s="176">
        <v>44118</v>
      </c>
      <c r="E651" s="177">
        <v>28.04</v>
      </c>
      <c r="F651" s="177">
        <v>0.21440000000000001</v>
      </c>
      <c r="G651" s="177">
        <v>0.42980000000000002</v>
      </c>
      <c r="H651" s="177">
        <v>1.4472</v>
      </c>
      <c r="I651" s="177">
        <v>4.5488</v>
      </c>
      <c r="J651" s="177">
        <v>2.5228999999999999</v>
      </c>
      <c r="K651" s="177">
        <v>13.384600000000001</v>
      </c>
      <c r="L651" s="177">
        <v>32.201799999999999</v>
      </c>
      <c r="M651" s="177">
        <v>2.8235999999999999</v>
      </c>
      <c r="N651" s="177">
        <v>10.6988</v>
      </c>
      <c r="O651" s="177">
        <v>5.4739000000000004</v>
      </c>
      <c r="P651" s="177">
        <v>6.7606000000000002</v>
      </c>
      <c r="Q651" s="177">
        <v>10.231199999999999</v>
      </c>
      <c r="R651" s="177">
        <v>9.9655000000000005</v>
      </c>
      <c r="S651" s="118" t="s">
        <v>1882</v>
      </c>
    </row>
    <row r="652" spans="1:19" x14ac:dyDescent="0.3">
      <c r="A652" s="173" t="s">
        <v>368</v>
      </c>
      <c r="B652" s="173" t="s">
        <v>325</v>
      </c>
      <c r="C652" s="173">
        <v>135964</v>
      </c>
      <c r="D652" s="176">
        <v>44118</v>
      </c>
      <c r="E652" s="177">
        <v>13.3658</v>
      </c>
      <c r="F652" s="177">
        <v>0.23549999999999999</v>
      </c>
      <c r="G652" s="177">
        <v>6.0000000000000001E-3</v>
      </c>
      <c r="H652" s="177">
        <v>0.12659999999999999</v>
      </c>
      <c r="I652" s="177">
        <v>2.0165000000000002</v>
      </c>
      <c r="J652" s="177">
        <v>-0.36899999999999999</v>
      </c>
      <c r="K652" s="177">
        <v>11.163</v>
      </c>
      <c r="L652" s="177">
        <v>37.4983</v>
      </c>
      <c r="M652" s="177">
        <v>-3.2654999999999998</v>
      </c>
      <c r="N652" s="177">
        <v>5.2888999999999999</v>
      </c>
      <c r="O652" s="177">
        <v>-1.1505000000000001</v>
      </c>
      <c r="P652" s="177"/>
      <c r="Q652" s="177">
        <v>6.5542999999999996</v>
      </c>
      <c r="R652" s="177">
        <v>2.8622000000000001</v>
      </c>
      <c r="S652" s="118" t="s">
        <v>1899</v>
      </c>
    </row>
    <row r="653" spans="1:19" x14ac:dyDescent="0.3">
      <c r="A653" s="173" t="s">
        <v>368</v>
      </c>
      <c r="B653" s="173" t="s">
        <v>221</v>
      </c>
      <c r="C653" s="173">
        <v>135962</v>
      </c>
      <c r="D653" s="176">
        <v>44118</v>
      </c>
      <c r="E653" s="177">
        <v>14.0815</v>
      </c>
      <c r="F653" s="177">
        <v>0.2349</v>
      </c>
      <c r="G653" s="177">
        <v>7.1000000000000004E-3</v>
      </c>
      <c r="H653" s="177">
        <v>0.12870000000000001</v>
      </c>
      <c r="I653" s="177">
        <v>2.0213999999999999</v>
      </c>
      <c r="J653" s="177">
        <v>-0.35809999999999997</v>
      </c>
      <c r="K653" s="177">
        <v>11.222099999999999</v>
      </c>
      <c r="L653" s="177">
        <v>37.622199999999999</v>
      </c>
      <c r="M653" s="177">
        <v>-3.1419999999999999</v>
      </c>
      <c r="N653" s="177">
        <v>5.4660000000000002</v>
      </c>
      <c r="O653" s="177">
        <v>-0.53139999999999998</v>
      </c>
      <c r="P653" s="177"/>
      <c r="Q653" s="177">
        <v>7.7774999999999999</v>
      </c>
      <c r="R653" s="177">
        <v>3.1985999999999999</v>
      </c>
      <c r="S653" s="118" t="s">
        <v>1899</v>
      </c>
    </row>
    <row r="654" spans="1:19" x14ac:dyDescent="0.3">
      <c r="A654" s="173" t="s">
        <v>368</v>
      </c>
      <c r="B654" s="173" t="s">
        <v>326</v>
      </c>
      <c r="C654" s="173">
        <v>140045</v>
      </c>
      <c r="D654" s="176">
        <v>44118</v>
      </c>
      <c r="E654" s="177">
        <v>9.4902999999999995</v>
      </c>
      <c r="F654" s="177">
        <v>0.45939999999999998</v>
      </c>
      <c r="G654" s="177">
        <v>0.12770000000000001</v>
      </c>
      <c r="H654" s="177">
        <v>0.9113</v>
      </c>
      <c r="I654" s="177">
        <v>3.0724999999999998</v>
      </c>
      <c r="J654" s="177">
        <v>0.94779999999999998</v>
      </c>
      <c r="K654" s="177">
        <v>9.5625</v>
      </c>
      <c r="L654" s="177">
        <v>30.429300000000001</v>
      </c>
      <c r="M654" s="177">
        <v>-9.8557000000000006</v>
      </c>
      <c r="N654" s="177">
        <v>-1.7221</v>
      </c>
      <c r="O654" s="177">
        <v>-6.0488</v>
      </c>
      <c r="P654" s="177"/>
      <c r="Q654" s="177">
        <v>-1.3963000000000001</v>
      </c>
      <c r="R654" s="177">
        <v>-0.1492</v>
      </c>
      <c r="S654" s="118" t="s">
        <v>1899</v>
      </c>
    </row>
    <row r="655" spans="1:19" x14ac:dyDescent="0.3">
      <c r="A655" s="173" t="s">
        <v>368</v>
      </c>
      <c r="B655" s="173" t="s">
        <v>222</v>
      </c>
      <c r="C655" s="173">
        <v>140046</v>
      </c>
      <c r="D655" s="176">
        <v>44118</v>
      </c>
      <c r="E655" s="177">
        <v>9.9463000000000008</v>
      </c>
      <c r="F655" s="177">
        <v>0.45960000000000001</v>
      </c>
      <c r="G655" s="177">
        <v>0.12889999999999999</v>
      </c>
      <c r="H655" s="177">
        <v>0.91410000000000002</v>
      </c>
      <c r="I655" s="177">
        <v>3.0769000000000002</v>
      </c>
      <c r="J655" s="177">
        <v>0.95820000000000005</v>
      </c>
      <c r="K655" s="177">
        <v>9.5962999999999994</v>
      </c>
      <c r="L655" s="177">
        <v>30.568300000000001</v>
      </c>
      <c r="M655" s="177">
        <v>-9.6783999999999999</v>
      </c>
      <c r="N655" s="177">
        <v>-1.4408000000000001</v>
      </c>
      <c r="O655" s="177">
        <v>-5.1055999999999999</v>
      </c>
      <c r="P655" s="177"/>
      <c r="Q655" s="177">
        <v>-0.14460000000000001</v>
      </c>
      <c r="R655" s="177">
        <v>0.39429999999999998</v>
      </c>
      <c r="S655" s="118" t="s">
        <v>1899</v>
      </c>
    </row>
    <row r="656" spans="1:19" x14ac:dyDescent="0.3">
      <c r="A656" s="173" t="s">
        <v>368</v>
      </c>
      <c r="B656" s="173" t="s">
        <v>327</v>
      </c>
      <c r="C656" s="173">
        <v>140455</v>
      </c>
      <c r="D656" s="176">
        <v>44118</v>
      </c>
      <c r="E656" s="177">
        <v>8.8968000000000007</v>
      </c>
      <c r="F656" s="177">
        <v>0.6573</v>
      </c>
      <c r="G656" s="177">
        <v>0.26479999999999998</v>
      </c>
      <c r="H656" s="177">
        <v>0.88449999999999995</v>
      </c>
      <c r="I656" s="177">
        <v>2.6987999999999999</v>
      </c>
      <c r="J656" s="177">
        <v>0.51400000000000001</v>
      </c>
      <c r="K656" s="177">
        <v>8.3839000000000006</v>
      </c>
      <c r="L656" s="177">
        <v>29.114999999999998</v>
      </c>
      <c r="M656" s="177">
        <v>-7.9225000000000003</v>
      </c>
      <c r="N656" s="177">
        <v>-0.1313</v>
      </c>
      <c r="O656" s="177">
        <v>-4.5269000000000004</v>
      </c>
      <c r="P656" s="177"/>
      <c r="Q656" s="177">
        <v>-3.2410000000000001</v>
      </c>
      <c r="R656" s="177">
        <v>-0.182</v>
      </c>
      <c r="S656" s="118" t="s">
        <v>1899</v>
      </c>
    </row>
    <row r="657" spans="1:19" x14ac:dyDescent="0.3">
      <c r="A657" s="173" t="s">
        <v>368</v>
      </c>
      <c r="B657" s="173" t="s">
        <v>223</v>
      </c>
      <c r="C657" s="173">
        <v>140454</v>
      </c>
      <c r="D657" s="176">
        <v>44118</v>
      </c>
      <c r="E657" s="177">
        <v>9.3285</v>
      </c>
      <c r="F657" s="177">
        <v>0.65820000000000001</v>
      </c>
      <c r="G657" s="177">
        <v>0.26550000000000001</v>
      </c>
      <c r="H657" s="177">
        <v>0.88570000000000004</v>
      </c>
      <c r="I657" s="177">
        <v>2.7017000000000002</v>
      </c>
      <c r="J657" s="177">
        <v>0.52149999999999996</v>
      </c>
      <c r="K657" s="177">
        <v>8.4116999999999997</v>
      </c>
      <c r="L657" s="177">
        <v>29.235800000000001</v>
      </c>
      <c r="M657" s="177">
        <v>-7.7701000000000002</v>
      </c>
      <c r="N657" s="177">
        <v>0.10730000000000001</v>
      </c>
      <c r="O657" s="177">
        <v>-3.4203999999999999</v>
      </c>
      <c r="P657" s="177"/>
      <c r="Q657" s="177">
        <v>-1.9400999999999999</v>
      </c>
      <c r="R657" s="177">
        <v>0.5696</v>
      </c>
      <c r="S657" s="118" t="s">
        <v>1899</v>
      </c>
    </row>
    <row r="658" spans="1:19" x14ac:dyDescent="0.3">
      <c r="A658" s="173" t="s">
        <v>368</v>
      </c>
      <c r="B658" s="173" t="s">
        <v>328</v>
      </c>
      <c r="C658" s="173">
        <v>141893</v>
      </c>
      <c r="D658" s="176">
        <v>44118</v>
      </c>
      <c r="E658" s="177">
        <v>8.2977000000000007</v>
      </c>
      <c r="F658" s="177">
        <v>0.33860000000000001</v>
      </c>
      <c r="G658" s="177">
        <v>-0.2009</v>
      </c>
      <c r="H658" s="177">
        <v>-5.2999999999999999E-2</v>
      </c>
      <c r="I658" s="177">
        <v>0.78590000000000004</v>
      </c>
      <c r="J658" s="177">
        <v>-0.99750000000000005</v>
      </c>
      <c r="K658" s="177">
        <v>4.5762</v>
      </c>
      <c r="L658" s="177">
        <v>30.8187</v>
      </c>
      <c r="M658" s="177">
        <v>-0.82110000000000005</v>
      </c>
      <c r="N658" s="177">
        <v>8.4085999999999999</v>
      </c>
      <c r="O658" s="177"/>
      <c r="P658" s="177"/>
      <c r="Q658" s="177">
        <v>-6.5843999999999996</v>
      </c>
      <c r="R658" s="177">
        <v>0.2029</v>
      </c>
      <c r="S658" s="118" t="s">
        <v>1900</v>
      </c>
    </row>
    <row r="659" spans="1:19" x14ac:dyDescent="0.3">
      <c r="A659" s="173" t="s">
        <v>368</v>
      </c>
      <c r="B659" s="173" t="s">
        <v>224</v>
      </c>
      <c r="C659" s="173">
        <v>141892</v>
      </c>
      <c r="D659" s="176">
        <v>44118</v>
      </c>
      <c r="E659" s="177">
        <v>8.5945</v>
      </c>
      <c r="F659" s="177">
        <v>0.33860000000000001</v>
      </c>
      <c r="G659" s="177">
        <v>-0.1951</v>
      </c>
      <c r="H659" s="177">
        <v>-4.5400000000000003E-2</v>
      </c>
      <c r="I659" s="177">
        <v>0.8034</v>
      </c>
      <c r="J659" s="177">
        <v>-0.96220000000000006</v>
      </c>
      <c r="K659" s="177">
        <v>4.6921999999999997</v>
      </c>
      <c r="L659" s="177">
        <v>31.1097</v>
      </c>
      <c r="M659" s="177">
        <v>-0.49320000000000003</v>
      </c>
      <c r="N659" s="177">
        <v>8.8903999999999996</v>
      </c>
      <c r="O659" s="177"/>
      <c r="P659" s="177"/>
      <c r="Q659" s="177">
        <v>-5.3783000000000003</v>
      </c>
      <c r="R659" s="177">
        <v>1.1572</v>
      </c>
      <c r="S659" s="118" t="s">
        <v>1900</v>
      </c>
    </row>
    <row r="660" spans="1:19" x14ac:dyDescent="0.3">
      <c r="A660" s="173" t="s">
        <v>368</v>
      </c>
      <c r="B660" s="173" t="s">
        <v>329</v>
      </c>
      <c r="C660" s="173">
        <v>142169</v>
      </c>
      <c r="D660" s="176">
        <v>44118</v>
      </c>
      <c r="E660" s="177">
        <v>8.7063000000000006</v>
      </c>
      <c r="F660" s="177">
        <v>0.3261</v>
      </c>
      <c r="G660" s="177">
        <v>-0.2303</v>
      </c>
      <c r="H660" s="177">
        <v>-9.2899999999999996E-2</v>
      </c>
      <c r="I660" s="177">
        <v>0.74519999999999997</v>
      </c>
      <c r="J660" s="177">
        <v>-0.97140000000000004</v>
      </c>
      <c r="K660" s="177">
        <v>4.3958000000000004</v>
      </c>
      <c r="L660" s="177">
        <v>30.531199999999998</v>
      </c>
      <c r="M660" s="177">
        <v>-0.62780000000000002</v>
      </c>
      <c r="N660" s="177">
        <v>9.3096999999999994</v>
      </c>
      <c r="O660" s="177"/>
      <c r="P660" s="177"/>
      <c r="Q660" s="177">
        <v>-5.2809999999999997</v>
      </c>
      <c r="R660" s="177">
        <v>1.8048999999999999</v>
      </c>
      <c r="S660" s="118" t="s">
        <v>1900</v>
      </c>
    </row>
    <row r="661" spans="1:19" x14ac:dyDescent="0.3">
      <c r="A661" s="173" t="s">
        <v>368</v>
      </c>
      <c r="B661" s="173" t="s">
        <v>225</v>
      </c>
      <c r="C661" s="173">
        <v>142172</v>
      </c>
      <c r="D661" s="176">
        <v>44118</v>
      </c>
      <c r="E661" s="177">
        <v>8.9824000000000002</v>
      </c>
      <c r="F661" s="177">
        <v>0.32729999999999998</v>
      </c>
      <c r="G661" s="177">
        <v>-0.2266</v>
      </c>
      <c r="H661" s="177">
        <v>-8.6800000000000002E-2</v>
      </c>
      <c r="I661" s="177">
        <v>0.75829999999999997</v>
      </c>
      <c r="J661" s="177">
        <v>-0.94289999999999996</v>
      </c>
      <c r="K661" s="177">
        <v>4.4866000000000001</v>
      </c>
      <c r="L661" s="177">
        <v>30.761500000000002</v>
      </c>
      <c r="M661" s="177">
        <v>-0.36380000000000001</v>
      </c>
      <c r="N661" s="177">
        <v>9.6992999999999991</v>
      </c>
      <c r="O661" s="177"/>
      <c r="P661" s="177"/>
      <c r="Q661" s="177">
        <v>-4.1158000000000001</v>
      </c>
      <c r="R661" s="177">
        <v>2.7410999999999999</v>
      </c>
      <c r="S661" s="118" t="s">
        <v>1900</v>
      </c>
    </row>
    <row r="662" spans="1:19" x14ac:dyDescent="0.3">
      <c r="A662" s="173" t="s">
        <v>368</v>
      </c>
      <c r="B662" s="173" t="s">
        <v>226</v>
      </c>
      <c r="C662" s="173">
        <v>120715</v>
      </c>
      <c r="D662" s="176">
        <v>44118</v>
      </c>
      <c r="E662" s="177">
        <v>97.438900000000004</v>
      </c>
      <c r="F662" s="177">
        <v>0.39539999999999997</v>
      </c>
      <c r="G662" s="177">
        <v>0.1192</v>
      </c>
      <c r="H662" s="177">
        <v>1.3129</v>
      </c>
      <c r="I662" s="177">
        <v>3.6520999999999999</v>
      </c>
      <c r="J662" s="177">
        <v>2.2021999999999999</v>
      </c>
      <c r="K662" s="177">
        <v>11.2934</v>
      </c>
      <c r="L662" s="177">
        <v>28.782699999999998</v>
      </c>
      <c r="M662" s="177">
        <v>-2.4700000000000002</v>
      </c>
      <c r="N662" s="177">
        <v>9.6303000000000001</v>
      </c>
      <c r="O662" s="177">
        <v>4.4494999999999996</v>
      </c>
      <c r="P662" s="177">
        <v>8.0159000000000002</v>
      </c>
      <c r="Q662" s="177">
        <v>11.2514</v>
      </c>
      <c r="R662" s="177">
        <v>8.1624999999999996</v>
      </c>
      <c r="S662" s="118" t="s">
        <v>1895</v>
      </c>
    </row>
    <row r="663" spans="1:19" x14ac:dyDescent="0.3">
      <c r="A663" s="173" t="s">
        <v>368</v>
      </c>
      <c r="B663" s="173" t="s">
        <v>330</v>
      </c>
      <c r="C663" s="173">
        <v>100821</v>
      </c>
      <c r="D663" s="176">
        <v>44118</v>
      </c>
      <c r="E663" s="177">
        <v>91.261300000000006</v>
      </c>
      <c r="F663" s="177">
        <v>0.3926</v>
      </c>
      <c r="G663" s="177">
        <v>0.10730000000000001</v>
      </c>
      <c r="H663" s="177">
        <v>1.2950999999999999</v>
      </c>
      <c r="I663" s="177">
        <v>3.6168999999999998</v>
      </c>
      <c r="J663" s="177">
        <v>2.1272000000000002</v>
      </c>
      <c r="K663" s="177">
        <v>11.022399999999999</v>
      </c>
      <c r="L663" s="177">
        <v>28.177199999999999</v>
      </c>
      <c r="M663" s="177">
        <v>-3.1623000000000001</v>
      </c>
      <c r="N663" s="177">
        <v>8.6096000000000004</v>
      </c>
      <c r="O663" s="177">
        <v>3.5221</v>
      </c>
      <c r="P663" s="177">
        <v>7.0129000000000001</v>
      </c>
      <c r="Q663" s="177">
        <v>10.029400000000001</v>
      </c>
      <c r="R663" s="177">
        <v>7.1685999999999996</v>
      </c>
      <c r="S663" s="118" t="s">
        <v>1895</v>
      </c>
    </row>
    <row r="664" spans="1:19" x14ac:dyDescent="0.3">
      <c r="A664" s="173" t="s">
        <v>368</v>
      </c>
      <c r="B664" s="173" t="s">
        <v>331</v>
      </c>
      <c r="C664" s="173">
        <v>101834</v>
      </c>
      <c r="D664" s="176">
        <v>44118</v>
      </c>
      <c r="E664" s="177">
        <v>153.307018263278</v>
      </c>
      <c r="F664" s="177">
        <v>0.31909999999999999</v>
      </c>
      <c r="G664" s="177">
        <v>0.16880000000000001</v>
      </c>
      <c r="H664" s="177">
        <v>1.6456</v>
      </c>
      <c r="I664" s="177">
        <v>5.2610000000000001</v>
      </c>
      <c r="J664" s="177">
        <v>4.0225</v>
      </c>
      <c r="K664" s="177">
        <v>11.721500000000001</v>
      </c>
      <c r="L664" s="177">
        <v>28.856000000000002</v>
      </c>
      <c r="M664" s="177">
        <v>-5.5082000000000004</v>
      </c>
      <c r="N664" s="177">
        <v>3.0482999999999998</v>
      </c>
      <c r="O664" s="177">
        <v>2.3912</v>
      </c>
      <c r="P664" s="177">
        <v>7.335</v>
      </c>
      <c r="Q664" s="177">
        <v>16.817699999999999</v>
      </c>
      <c r="R664" s="177">
        <v>4.4858000000000002</v>
      </c>
      <c r="S664" s="118" t="s">
        <v>1894</v>
      </c>
    </row>
    <row r="665" spans="1:19" x14ac:dyDescent="0.3">
      <c r="A665" s="178" t="s">
        <v>27</v>
      </c>
      <c r="B665" s="173"/>
      <c r="C665" s="173"/>
      <c r="D665" s="173"/>
      <c r="E665" s="173"/>
      <c r="F665" s="179">
        <v>0.25219242424242411</v>
      </c>
      <c r="G665" s="179">
        <v>3.5550757575757576E-2</v>
      </c>
      <c r="H665" s="179">
        <v>0.633273484848485</v>
      </c>
      <c r="I665" s="179">
        <v>2.8605348484848498</v>
      </c>
      <c r="J665" s="179">
        <v>1.5354227272727272</v>
      </c>
      <c r="K665" s="179">
        <v>12.324174242424245</v>
      </c>
      <c r="L665" s="179">
        <v>30.336718181818185</v>
      </c>
      <c r="M665" s="179">
        <v>-2.1990696969696981</v>
      </c>
      <c r="N665" s="179">
        <v>6.6252684615384654</v>
      </c>
      <c r="O665" s="179">
        <v>1.6998433962264159</v>
      </c>
      <c r="P665" s="179">
        <v>8.3262499999999982</v>
      </c>
      <c r="Q665" s="179">
        <v>8.5791249999999941</v>
      </c>
      <c r="R665" s="179">
        <v>5.5092483870967746</v>
      </c>
      <c r="S665" s="118"/>
    </row>
    <row r="666" spans="1:19" x14ac:dyDescent="0.3">
      <c r="A666" s="178" t="s">
        <v>409</v>
      </c>
      <c r="B666" s="173"/>
      <c r="C666" s="173"/>
      <c r="D666" s="173"/>
      <c r="E666" s="173"/>
      <c r="F666" s="179">
        <v>0.33265</v>
      </c>
      <c r="G666" s="179">
        <v>6.409999999999999E-2</v>
      </c>
      <c r="H666" s="179">
        <v>0.99659999999999993</v>
      </c>
      <c r="I666" s="179">
        <v>3.2583000000000002</v>
      </c>
      <c r="J666" s="179">
        <v>1.9108499999999999</v>
      </c>
      <c r="K666" s="179">
        <v>11.736049999999999</v>
      </c>
      <c r="L666" s="179">
        <v>30.320250000000001</v>
      </c>
      <c r="M666" s="179">
        <v>-3.2138999999999998</v>
      </c>
      <c r="N666" s="179">
        <v>6.1234000000000002</v>
      </c>
      <c r="O666" s="179">
        <v>2.5629999999999997</v>
      </c>
      <c r="P666" s="179">
        <v>8.23705</v>
      </c>
      <c r="Q666" s="179">
        <v>10.2636</v>
      </c>
      <c r="R666" s="179">
        <v>5.0869</v>
      </c>
      <c r="S666" s="118"/>
    </row>
    <row r="667" spans="1:19" x14ac:dyDescent="0.3">
      <c r="A667" s="167"/>
      <c r="B667" s="167"/>
      <c r="C667" s="167"/>
      <c r="D667" s="169"/>
      <c r="E667" s="170"/>
      <c r="F667" s="170"/>
      <c r="G667" s="170"/>
      <c r="H667" s="170"/>
      <c r="I667" s="170"/>
      <c r="J667" s="170"/>
      <c r="K667" s="170"/>
      <c r="L667" s="170"/>
      <c r="M667" s="170"/>
      <c r="N667" s="170"/>
      <c r="O667" s="170"/>
      <c r="P667" s="170"/>
      <c r="Q667" s="170"/>
      <c r="R667" s="170"/>
      <c r="S667" s="118"/>
    </row>
    <row r="668" spans="1:19" x14ac:dyDescent="0.3">
      <c r="A668" s="175" t="s">
        <v>793</v>
      </c>
      <c r="B668" s="175"/>
      <c r="C668" s="175"/>
      <c r="D668" s="175"/>
      <c r="E668" s="175"/>
      <c r="F668" s="175"/>
      <c r="G668" s="175"/>
      <c r="H668" s="175"/>
      <c r="I668" s="175"/>
      <c r="J668" s="175"/>
      <c r="K668" s="175"/>
      <c r="L668" s="175"/>
      <c r="M668" s="175"/>
      <c r="N668" s="175"/>
      <c r="O668" s="175"/>
      <c r="P668" s="175"/>
      <c r="Q668" s="175"/>
      <c r="R668" s="175"/>
      <c r="S668" s="120"/>
    </row>
    <row r="669" spans="1:19" x14ac:dyDescent="0.3">
      <c r="A669" s="173" t="s">
        <v>794</v>
      </c>
      <c r="B669" s="173" t="s">
        <v>795</v>
      </c>
      <c r="C669" s="173">
        <v>132180</v>
      </c>
      <c r="D669" s="176">
        <v>44118</v>
      </c>
      <c r="E669" s="177">
        <v>24.604500000000002</v>
      </c>
      <c r="F669" s="177">
        <v>0.27060000000000001</v>
      </c>
      <c r="G669" s="177">
        <v>0.1535</v>
      </c>
      <c r="H669" s="177">
        <v>1.0310999999999999</v>
      </c>
      <c r="I669" s="177">
        <v>2.8727999999999998</v>
      </c>
      <c r="J669" s="177">
        <v>1.7261</v>
      </c>
      <c r="K669" s="177">
        <v>7.6444000000000001</v>
      </c>
      <c r="L669" s="177">
        <v>20.227799999999998</v>
      </c>
      <c r="M669" s="177">
        <v>3.0223</v>
      </c>
      <c r="N669" s="177">
        <v>10.7552</v>
      </c>
      <c r="O669" s="177">
        <v>4.1356999999999999</v>
      </c>
      <c r="P669" s="177">
        <v>8.2542000000000009</v>
      </c>
      <c r="Q669" s="177">
        <v>10.006</v>
      </c>
      <c r="R669" s="177">
        <v>7.8418000000000001</v>
      </c>
      <c r="S669" s="118" t="s">
        <v>1872</v>
      </c>
    </row>
    <row r="670" spans="1:19" x14ac:dyDescent="0.3">
      <c r="A670" s="173" t="s">
        <v>794</v>
      </c>
      <c r="B670" s="173" t="s">
        <v>796</v>
      </c>
      <c r="C670" s="173">
        <v>132186</v>
      </c>
      <c r="D670" s="176">
        <v>44118</v>
      </c>
      <c r="E670" s="177">
        <v>25.957699999999999</v>
      </c>
      <c r="F670" s="177">
        <v>0.27310000000000001</v>
      </c>
      <c r="G670" s="177">
        <v>0.16669999999999999</v>
      </c>
      <c r="H670" s="177">
        <v>1.0495000000000001</v>
      </c>
      <c r="I670" s="177">
        <v>2.91</v>
      </c>
      <c r="J670" s="177">
        <v>1.8624000000000001</v>
      </c>
      <c r="K670" s="177">
        <v>7.9268000000000001</v>
      </c>
      <c r="L670" s="177">
        <v>20.743600000000001</v>
      </c>
      <c r="M670" s="177">
        <v>3.7000999999999999</v>
      </c>
      <c r="N670" s="177">
        <v>11.757099999999999</v>
      </c>
      <c r="O670" s="177">
        <v>4.9702000000000002</v>
      </c>
      <c r="P670" s="177">
        <v>9.1019000000000005</v>
      </c>
      <c r="Q670" s="177">
        <v>11.0245</v>
      </c>
      <c r="R670" s="177">
        <v>8.7334999999999994</v>
      </c>
      <c r="S670" s="118" t="s">
        <v>1872</v>
      </c>
    </row>
    <row r="671" spans="1:19" x14ac:dyDescent="0.3">
      <c r="A671" s="173" t="s">
        <v>794</v>
      </c>
      <c r="B671" s="173" t="s">
        <v>797</v>
      </c>
      <c r="C671" s="173">
        <v>102107</v>
      </c>
      <c r="D671" s="176">
        <v>44118</v>
      </c>
      <c r="E671" s="177">
        <v>75.660399999999996</v>
      </c>
      <c r="F671" s="177">
        <v>0.19589999999999999</v>
      </c>
      <c r="G671" s="177">
        <v>-0.27639999999999998</v>
      </c>
      <c r="H671" s="177">
        <v>1.1899</v>
      </c>
      <c r="I671" s="177">
        <v>3.5135000000000001</v>
      </c>
      <c r="J671" s="177">
        <v>1.6527000000000001</v>
      </c>
      <c r="K671" s="177">
        <v>7.0946999999999996</v>
      </c>
      <c r="L671" s="177">
        <v>13.4002</v>
      </c>
      <c r="M671" s="177">
        <v>-10.968999999999999</v>
      </c>
      <c r="N671" s="177">
        <v>-4.0953999999999997</v>
      </c>
      <c r="O671" s="177">
        <v>-1.865</v>
      </c>
      <c r="P671" s="177">
        <v>3.8681000000000001</v>
      </c>
      <c r="Q671" s="177">
        <v>12.734999999999999</v>
      </c>
      <c r="R671" s="177">
        <v>-0.93740000000000001</v>
      </c>
      <c r="S671" s="118" t="s">
        <v>1887</v>
      </c>
    </row>
    <row r="672" spans="1:19" x14ac:dyDescent="0.3">
      <c r="A672" s="173" t="s">
        <v>794</v>
      </c>
      <c r="B672" s="173" t="s">
        <v>798</v>
      </c>
      <c r="C672" s="173">
        <v>118512</v>
      </c>
      <c r="D672" s="176">
        <v>44118</v>
      </c>
      <c r="E672" s="177">
        <v>78.486999999999995</v>
      </c>
      <c r="F672" s="177">
        <v>0.19800000000000001</v>
      </c>
      <c r="G672" s="177">
        <v>-0.2661</v>
      </c>
      <c r="H672" s="177">
        <v>1.2045999999999999</v>
      </c>
      <c r="I672" s="177">
        <v>3.5436000000000001</v>
      </c>
      <c r="J672" s="177">
        <v>1.7176</v>
      </c>
      <c r="K672" s="177">
        <v>7.3258999999999999</v>
      </c>
      <c r="L672" s="177">
        <v>13.939</v>
      </c>
      <c r="M672" s="177">
        <v>-10.378399999999999</v>
      </c>
      <c r="N672" s="177">
        <v>-3.3327</v>
      </c>
      <c r="O672" s="177">
        <v>-1.3247</v>
      </c>
      <c r="P672" s="177">
        <v>4.3525</v>
      </c>
      <c r="Q672" s="177">
        <v>8.3619000000000003</v>
      </c>
      <c r="R672" s="177">
        <v>-0.34179999999999999</v>
      </c>
      <c r="S672" s="118" t="s">
        <v>1887</v>
      </c>
    </row>
    <row r="673" spans="1:19" x14ac:dyDescent="0.3">
      <c r="A673" s="173" t="s">
        <v>794</v>
      </c>
      <c r="B673" s="173" t="s">
        <v>799</v>
      </c>
      <c r="C673" s="173">
        <v>102109</v>
      </c>
      <c r="D673" s="176">
        <v>44118</v>
      </c>
      <c r="E673" s="177">
        <v>52.718899999999998</v>
      </c>
      <c r="F673" s="177">
        <v>0.156</v>
      </c>
      <c r="G673" s="177">
        <v>-0.1298</v>
      </c>
      <c r="H673" s="177">
        <v>1.0005999999999999</v>
      </c>
      <c r="I673" s="177">
        <v>2.7025999999999999</v>
      </c>
      <c r="J673" s="177">
        <v>1.619</v>
      </c>
      <c r="K673" s="177">
        <v>5.2141000000000002</v>
      </c>
      <c r="L673" s="177">
        <v>0.65139999999999998</v>
      </c>
      <c r="M673" s="177">
        <v>-14.9842</v>
      </c>
      <c r="N673" s="177">
        <v>-9.9456000000000007</v>
      </c>
      <c r="O673" s="177">
        <v>-2.419</v>
      </c>
      <c r="P673" s="177">
        <v>2.9681999999999999</v>
      </c>
      <c r="Q673" s="177">
        <v>10.348100000000001</v>
      </c>
      <c r="R673" s="177">
        <v>-3.0163000000000002</v>
      </c>
      <c r="S673" s="118" t="s">
        <v>1887</v>
      </c>
    </row>
    <row r="674" spans="1:19" x14ac:dyDescent="0.3">
      <c r="A674" s="173" t="s">
        <v>794</v>
      </c>
      <c r="B674" s="173" t="s">
        <v>800</v>
      </c>
      <c r="C674" s="173">
        <v>118514</v>
      </c>
      <c r="D674" s="176">
        <v>44118</v>
      </c>
      <c r="E674" s="177">
        <v>55.175199999999997</v>
      </c>
      <c r="F674" s="177">
        <v>0.15790000000000001</v>
      </c>
      <c r="G674" s="177">
        <v>-0.12039999999999999</v>
      </c>
      <c r="H674" s="177">
        <v>1.0139</v>
      </c>
      <c r="I674" s="177">
        <v>2.7294999999999998</v>
      </c>
      <c r="J674" s="177">
        <v>1.6771</v>
      </c>
      <c r="K674" s="177">
        <v>5.4132999999999996</v>
      </c>
      <c r="L674" s="177">
        <v>1.0625</v>
      </c>
      <c r="M674" s="177">
        <v>-14.462999999999999</v>
      </c>
      <c r="N674" s="177">
        <v>-9.2860999999999994</v>
      </c>
      <c r="O674" s="177">
        <v>-1.7907999999999999</v>
      </c>
      <c r="P674" s="177">
        <v>3.6166</v>
      </c>
      <c r="Q674" s="177">
        <v>7.1364999999999998</v>
      </c>
      <c r="R674" s="177">
        <v>-2.4121999999999999</v>
      </c>
      <c r="S674" s="118" t="s">
        <v>1887</v>
      </c>
    </row>
    <row r="675" spans="1:19" x14ac:dyDescent="0.3">
      <c r="A675" s="173" t="s">
        <v>794</v>
      </c>
      <c r="B675" s="173" t="s">
        <v>801</v>
      </c>
      <c r="C675" s="173">
        <v>129065</v>
      </c>
      <c r="D675" s="176">
        <v>44118</v>
      </c>
      <c r="E675" s="177">
        <v>18.757100000000001</v>
      </c>
      <c r="F675" s="177">
        <v>0.31879999999999997</v>
      </c>
      <c r="G675" s="177">
        <v>0.55920000000000003</v>
      </c>
      <c r="H675" s="177">
        <v>1.5017</v>
      </c>
      <c r="I675" s="177">
        <v>4.1609999999999996</v>
      </c>
      <c r="J675" s="177">
        <v>3.5977999999999999</v>
      </c>
      <c r="K675" s="177">
        <v>10.6744</v>
      </c>
      <c r="L675" s="177">
        <v>27.321300000000001</v>
      </c>
      <c r="M675" s="177">
        <v>-0.50549999999999995</v>
      </c>
      <c r="N675" s="177">
        <v>6.8281000000000001</v>
      </c>
      <c r="O675" s="177">
        <v>2.6575000000000002</v>
      </c>
      <c r="P675" s="177">
        <v>7.9875999999999996</v>
      </c>
      <c r="Q675" s="177">
        <v>10.221399999999999</v>
      </c>
      <c r="R675" s="177">
        <v>6.6875999999999998</v>
      </c>
      <c r="S675" s="118" t="s">
        <v>1874</v>
      </c>
    </row>
    <row r="676" spans="1:19" x14ac:dyDescent="0.3">
      <c r="A676" s="173" t="s">
        <v>794</v>
      </c>
      <c r="B676" s="173" t="s">
        <v>802</v>
      </c>
      <c r="C676" s="173">
        <v>129200</v>
      </c>
      <c r="D676" s="176">
        <v>44118</v>
      </c>
      <c r="E676" s="177">
        <v>19.110499999999998</v>
      </c>
      <c r="F676" s="177">
        <v>0.32019999999999998</v>
      </c>
      <c r="G676" s="177">
        <v>0.56410000000000005</v>
      </c>
      <c r="H676" s="177">
        <v>1.5085</v>
      </c>
      <c r="I676" s="177">
        <v>4.1756000000000002</v>
      </c>
      <c r="J676" s="177">
        <v>3.6288</v>
      </c>
      <c r="K676" s="177">
        <v>10.7759</v>
      </c>
      <c r="L676" s="177">
        <v>27.553000000000001</v>
      </c>
      <c r="M676" s="177">
        <v>-0.2334</v>
      </c>
      <c r="N676" s="177">
        <v>7.2148000000000003</v>
      </c>
      <c r="O676" s="177">
        <v>2.9767000000000001</v>
      </c>
      <c r="P676" s="177">
        <v>8.3057999999999996</v>
      </c>
      <c r="Q676" s="177">
        <v>10.5402</v>
      </c>
      <c r="R676" s="177">
        <v>7.0407999999999999</v>
      </c>
      <c r="S676" s="118" t="s">
        <v>1874</v>
      </c>
    </row>
    <row r="677" spans="1:19" x14ac:dyDescent="0.3">
      <c r="A677" s="173" t="s">
        <v>794</v>
      </c>
      <c r="B677" s="173" t="s">
        <v>803</v>
      </c>
      <c r="C677" s="173">
        <v>129191</v>
      </c>
      <c r="D677" s="176">
        <v>44118</v>
      </c>
      <c r="E677" s="177">
        <v>18.171500000000002</v>
      </c>
      <c r="F677" s="177">
        <v>0.2621</v>
      </c>
      <c r="G677" s="177">
        <v>0.4844</v>
      </c>
      <c r="H677" s="177">
        <v>1.3023</v>
      </c>
      <c r="I677" s="177">
        <v>3.4882</v>
      </c>
      <c r="J677" s="177">
        <v>3.0994999999999999</v>
      </c>
      <c r="K677" s="177">
        <v>8.6824999999999992</v>
      </c>
      <c r="L677" s="177">
        <v>22.3612</v>
      </c>
      <c r="M677" s="177">
        <v>1.4481999999999999</v>
      </c>
      <c r="N677" s="177">
        <v>7.8190999999999997</v>
      </c>
      <c r="O677" s="177">
        <v>3.4222999999999999</v>
      </c>
      <c r="P677" s="177">
        <v>7.8422000000000001</v>
      </c>
      <c r="Q677" s="177">
        <v>9.6818000000000008</v>
      </c>
      <c r="R677" s="177">
        <v>7.1014999999999997</v>
      </c>
      <c r="S677" s="118" t="s">
        <v>1872</v>
      </c>
    </row>
    <row r="678" spans="1:19" x14ac:dyDescent="0.3">
      <c r="A678" s="173" t="s">
        <v>794</v>
      </c>
      <c r="B678" s="173" t="s">
        <v>804</v>
      </c>
      <c r="C678" s="173">
        <v>129193</v>
      </c>
      <c r="D678" s="176">
        <v>44118</v>
      </c>
      <c r="E678" s="177">
        <v>18.567699999999999</v>
      </c>
      <c r="F678" s="177">
        <v>0.26350000000000001</v>
      </c>
      <c r="G678" s="177">
        <v>0.49199999999999999</v>
      </c>
      <c r="H678" s="177">
        <v>1.3133999999999999</v>
      </c>
      <c r="I678" s="177">
        <v>3.5116000000000001</v>
      </c>
      <c r="J678" s="177">
        <v>3.1493000000000002</v>
      </c>
      <c r="K678" s="177">
        <v>8.8439999999999994</v>
      </c>
      <c r="L678" s="177">
        <v>22.725999999999999</v>
      </c>
      <c r="M678" s="177">
        <v>1.9301999999999999</v>
      </c>
      <c r="N678" s="177">
        <v>8.5017999999999994</v>
      </c>
      <c r="O678" s="177">
        <v>3.8681999999999999</v>
      </c>
      <c r="P678" s="177">
        <v>8.2289999999999992</v>
      </c>
      <c r="Q678" s="177">
        <v>10.048500000000001</v>
      </c>
      <c r="R678" s="177">
        <v>7.6593</v>
      </c>
      <c r="S678" s="118" t="s">
        <v>1872</v>
      </c>
    </row>
    <row r="679" spans="1:19" x14ac:dyDescent="0.3">
      <c r="A679" s="173" t="s">
        <v>794</v>
      </c>
      <c r="B679" s="173" t="s">
        <v>805</v>
      </c>
      <c r="C679" s="173">
        <v>143904</v>
      </c>
      <c r="D679" s="176">
        <v>44118</v>
      </c>
      <c r="E679" s="177">
        <v>7.1218000000000004</v>
      </c>
      <c r="F679" s="177">
        <v>0.2082</v>
      </c>
      <c r="G679" s="177">
        <v>-1.4175</v>
      </c>
      <c r="H679" s="177">
        <v>-0.52939999999999998</v>
      </c>
      <c r="I679" s="177">
        <v>-0.61399999999999999</v>
      </c>
      <c r="J679" s="177">
        <v>-6.9763000000000002</v>
      </c>
      <c r="K679" s="177">
        <v>-5.4812000000000003</v>
      </c>
      <c r="L679" s="177">
        <v>1.2769999999999999</v>
      </c>
      <c r="M679" s="177">
        <v>-30.889900000000001</v>
      </c>
      <c r="N679" s="177">
        <v>-29.289000000000001</v>
      </c>
      <c r="O679" s="177"/>
      <c r="P679" s="177"/>
      <c r="Q679" s="177">
        <v>-13.7431</v>
      </c>
      <c r="R679" s="177">
        <v>-15.956</v>
      </c>
      <c r="S679" s="118" t="s">
        <v>1901</v>
      </c>
    </row>
    <row r="680" spans="1:19" x14ac:dyDescent="0.3">
      <c r="A680" s="173" t="s">
        <v>794</v>
      </c>
      <c r="B680" s="173" t="s">
        <v>806</v>
      </c>
      <c r="C680" s="173">
        <v>143903</v>
      </c>
      <c r="D680" s="176">
        <v>44118</v>
      </c>
      <c r="E680" s="177">
        <v>7.1218000000000004</v>
      </c>
      <c r="F680" s="177">
        <v>0.2097</v>
      </c>
      <c r="G680" s="177">
        <v>-1.4175</v>
      </c>
      <c r="H680" s="177">
        <v>-0.52939999999999998</v>
      </c>
      <c r="I680" s="177">
        <v>-0.61399999999999999</v>
      </c>
      <c r="J680" s="177">
        <v>-6.9763000000000002</v>
      </c>
      <c r="K680" s="177">
        <v>-5.4812000000000003</v>
      </c>
      <c r="L680" s="177">
        <v>1.2769999999999999</v>
      </c>
      <c r="M680" s="177">
        <v>-30.889900000000001</v>
      </c>
      <c r="N680" s="177">
        <v>-29.2883</v>
      </c>
      <c r="O680" s="177"/>
      <c r="P680" s="177"/>
      <c r="Q680" s="177">
        <v>-13.7431</v>
      </c>
      <c r="R680" s="177">
        <v>-15.956</v>
      </c>
      <c r="S680" s="118" t="s">
        <v>1901</v>
      </c>
    </row>
    <row r="681" spans="1:19" x14ac:dyDescent="0.3">
      <c r="A681" s="173" t="s">
        <v>794</v>
      </c>
      <c r="B681" s="173" t="s">
        <v>807</v>
      </c>
      <c r="C681" s="173">
        <v>148033</v>
      </c>
      <c r="D681" s="176">
        <v>44118</v>
      </c>
      <c r="E681" s="177">
        <v>9.6453000000000007</v>
      </c>
      <c r="F681" s="177">
        <v>-0.39650000000000002</v>
      </c>
      <c r="G681" s="177">
        <v>-0.77869999999999995</v>
      </c>
      <c r="H681" s="177">
        <v>-0.58440000000000003</v>
      </c>
      <c r="I681" s="177">
        <v>0.21820000000000001</v>
      </c>
      <c r="J681" s="177">
        <v>-1.9478</v>
      </c>
      <c r="K681" s="177">
        <v>7.7169999999999996</v>
      </c>
      <c r="L681" s="177">
        <v>23.084900000000001</v>
      </c>
      <c r="M681" s="177"/>
      <c r="N681" s="177"/>
      <c r="O681" s="177"/>
      <c r="P681" s="177"/>
      <c r="Q681" s="177">
        <v>-3.5470000000000002</v>
      </c>
      <c r="R681" s="177"/>
      <c r="S681" s="118" t="s">
        <v>1882</v>
      </c>
    </row>
    <row r="682" spans="1:19" x14ac:dyDescent="0.3">
      <c r="A682" s="173" t="s">
        <v>794</v>
      </c>
      <c r="B682" s="173" t="s">
        <v>808</v>
      </c>
      <c r="C682" s="173">
        <v>148035</v>
      </c>
      <c r="D682" s="176">
        <v>44118</v>
      </c>
      <c r="E682" s="177">
        <v>9.6978000000000009</v>
      </c>
      <c r="F682" s="177">
        <v>-0.39340000000000003</v>
      </c>
      <c r="G682" s="177">
        <v>-0.76539999999999997</v>
      </c>
      <c r="H682" s="177">
        <v>-0.56699999999999995</v>
      </c>
      <c r="I682" s="177">
        <v>0.25330000000000003</v>
      </c>
      <c r="J682" s="177">
        <v>-1.8729</v>
      </c>
      <c r="K682" s="177">
        <v>7.9776999999999996</v>
      </c>
      <c r="L682" s="177">
        <v>23.649100000000001</v>
      </c>
      <c r="M682" s="177"/>
      <c r="N682" s="177"/>
      <c r="O682" s="177"/>
      <c r="P682" s="177"/>
      <c r="Q682" s="177">
        <v>-3.0219999999999998</v>
      </c>
      <c r="R682" s="177"/>
      <c r="S682" s="118" t="s">
        <v>1882</v>
      </c>
    </row>
    <row r="683" spans="1:19" x14ac:dyDescent="0.3">
      <c r="A683" s="173" t="s">
        <v>794</v>
      </c>
      <c r="B683" s="173" t="s">
        <v>809</v>
      </c>
      <c r="C683" s="173">
        <v>102133</v>
      </c>
      <c r="D683" s="176">
        <v>44118</v>
      </c>
      <c r="E683" s="177">
        <v>63.670699999999997</v>
      </c>
      <c r="F683" s="177">
        <v>-0.6502</v>
      </c>
      <c r="G683" s="177">
        <v>-0.4884</v>
      </c>
      <c r="H683" s="177">
        <v>-2.3999999999999998E-3</v>
      </c>
      <c r="I683" s="177">
        <v>2.0916999999999999</v>
      </c>
      <c r="J683" s="177">
        <v>0.1895</v>
      </c>
      <c r="K683" s="177">
        <v>11.012600000000001</v>
      </c>
      <c r="L683" s="177">
        <v>26.347799999999999</v>
      </c>
      <c r="M683" s="177">
        <v>-9.0248000000000008</v>
      </c>
      <c r="N683" s="177">
        <v>-1.7425999999999999</v>
      </c>
      <c r="O683" s="177">
        <v>1.4692000000000001</v>
      </c>
      <c r="P683" s="177">
        <v>6.1081000000000003</v>
      </c>
      <c r="Q683" s="177">
        <v>11.6226</v>
      </c>
      <c r="R683" s="177">
        <v>1.6206</v>
      </c>
      <c r="S683" s="118" t="s">
        <v>1902</v>
      </c>
    </row>
    <row r="684" spans="1:19" x14ac:dyDescent="0.3">
      <c r="A684" s="173" t="s">
        <v>794</v>
      </c>
      <c r="B684" s="173" t="s">
        <v>810</v>
      </c>
      <c r="C684" s="173">
        <v>120242</v>
      </c>
      <c r="D684" s="176">
        <v>44118</v>
      </c>
      <c r="E684" s="177">
        <v>65.717600000000004</v>
      </c>
      <c r="F684" s="177">
        <v>-0.64900000000000002</v>
      </c>
      <c r="G684" s="177">
        <v>-0.48220000000000002</v>
      </c>
      <c r="H684" s="177">
        <v>6.4000000000000003E-3</v>
      </c>
      <c r="I684" s="177">
        <v>2.1080000000000001</v>
      </c>
      <c r="J684" s="177">
        <v>0.21909999999999999</v>
      </c>
      <c r="K684" s="177">
        <v>11.103899999999999</v>
      </c>
      <c r="L684" s="177">
        <v>26.549099999999999</v>
      </c>
      <c r="M684" s="177">
        <v>-8.8088999999999995</v>
      </c>
      <c r="N684" s="177">
        <v>-1.4266000000000001</v>
      </c>
      <c r="O684" s="177">
        <v>1.8287</v>
      </c>
      <c r="P684" s="177">
        <v>6.4852999999999996</v>
      </c>
      <c r="Q684" s="177">
        <v>8.1247000000000007</v>
      </c>
      <c r="R684" s="177">
        <v>2.0022000000000002</v>
      </c>
      <c r="S684" s="118" t="s">
        <v>1902</v>
      </c>
    </row>
    <row r="685" spans="1:19" x14ac:dyDescent="0.3">
      <c r="A685" s="173" t="s">
        <v>794</v>
      </c>
      <c r="B685" s="173" t="s">
        <v>811</v>
      </c>
      <c r="C685" s="173">
        <v>102135</v>
      </c>
      <c r="D685" s="176">
        <v>44118</v>
      </c>
      <c r="E685" s="177">
        <v>70.665800000000004</v>
      </c>
      <c r="F685" s="177">
        <v>-0.56499999999999995</v>
      </c>
      <c r="G685" s="177">
        <v>-1.8090999999999999</v>
      </c>
      <c r="H685" s="177">
        <v>-1.9179999999999999</v>
      </c>
      <c r="I685" s="177">
        <v>-1.2258</v>
      </c>
      <c r="J685" s="177">
        <v>-4.3978000000000002</v>
      </c>
      <c r="K685" s="177">
        <v>3.5472000000000001</v>
      </c>
      <c r="L685" s="177">
        <v>19.473700000000001</v>
      </c>
      <c r="M685" s="177">
        <v>-4.7892000000000001</v>
      </c>
      <c r="N685" s="177">
        <v>5.7763999999999998</v>
      </c>
      <c r="O685" s="177">
        <v>0.69569999999999999</v>
      </c>
      <c r="P685" s="177">
        <v>6.2676999999999996</v>
      </c>
      <c r="Q685" s="177">
        <v>12.315899999999999</v>
      </c>
      <c r="R685" s="177">
        <v>0.98329999999999995</v>
      </c>
      <c r="S685" s="118" t="s">
        <v>1902</v>
      </c>
    </row>
    <row r="686" spans="1:19" x14ac:dyDescent="0.3">
      <c r="A686" s="173" t="s">
        <v>794</v>
      </c>
      <c r="B686" s="173" t="s">
        <v>812</v>
      </c>
      <c r="C686" s="173">
        <v>120700</v>
      </c>
      <c r="D686" s="176">
        <v>44118</v>
      </c>
      <c r="E686" s="177">
        <v>71.770399999999995</v>
      </c>
      <c r="F686" s="177">
        <v>-0.56430000000000002</v>
      </c>
      <c r="G686" s="177">
        <v>-1.8056000000000001</v>
      </c>
      <c r="H686" s="177">
        <v>-1.9129</v>
      </c>
      <c r="I686" s="177">
        <v>-1.2155</v>
      </c>
      <c r="J686" s="177">
        <v>-4.3762999999999996</v>
      </c>
      <c r="K686" s="177">
        <v>3.6192000000000002</v>
      </c>
      <c r="L686" s="177">
        <v>18.9224</v>
      </c>
      <c r="M686" s="177">
        <v>-5.1630000000000003</v>
      </c>
      <c r="N686" s="177">
        <v>5.5605000000000002</v>
      </c>
      <c r="O686" s="177">
        <v>0.99270000000000003</v>
      </c>
      <c r="P686" s="177">
        <v>6.5488999999999997</v>
      </c>
      <c r="Q686" s="177">
        <v>9.4969999999999999</v>
      </c>
      <c r="R686" s="177">
        <v>1.2970999999999999</v>
      </c>
      <c r="S686" s="118" t="s">
        <v>1902</v>
      </c>
    </row>
    <row r="687" spans="1:19" x14ac:dyDescent="0.3">
      <c r="A687" s="173" t="s">
        <v>794</v>
      </c>
      <c r="B687" s="173" t="s">
        <v>813</v>
      </c>
      <c r="C687" s="173">
        <v>118485</v>
      </c>
      <c r="D687" s="176">
        <v>44118</v>
      </c>
      <c r="E687" s="177">
        <v>24.890599999999999</v>
      </c>
      <c r="F687" s="177">
        <v>7.5600000000000001E-2</v>
      </c>
      <c r="G687" s="177">
        <v>5.5500000000000001E-2</v>
      </c>
      <c r="H687" s="177">
        <v>0.80640000000000001</v>
      </c>
      <c r="I687" s="177">
        <v>3.0470000000000002</v>
      </c>
      <c r="J687" s="177">
        <v>2.3193000000000001</v>
      </c>
      <c r="K687" s="177">
        <v>11.102399999999999</v>
      </c>
      <c r="L687" s="177">
        <v>25.322099999999999</v>
      </c>
      <c r="M687" s="177">
        <v>0.52580000000000005</v>
      </c>
      <c r="N687" s="177">
        <v>7.3486000000000002</v>
      </c>
      <c r="O687" s="177">
        <v>3.0015999999999998</v>
      </c>
      <c r="P687" s="177">
        <v>6.6467000000000001</v>
      </c>
      <c r="Q687" s="177">
        <v>8.4178999999999995</v>
      </c>
      <c r="R687" s="177">
        <v>5.8047000000000004</v>
      </c>
      <c r="S687" s="118"/>
    </row>
    <row r="688" spans="1:19" x14ac:dyDescent="0.3">
      <c r="A688" s="173" t="s">
        <v>794</v>
      </c>
      <c r="B688" s="173" t="s">
        <v>814</v>
      </c>
      <c r="C688" s="173">
        <v>112332</v>
      </c>
      <c r="D688" s="176">
        <v>44118</v>
      </c>
      <c r="E688" s="177">
        <v>23.863499999999998</v>
      </c>
      <c r="F688" s="177">
        <v>7.3400000000000007E-2</v>
      </c>
      <c r="G688" s="177">
        <v>4.3200000000000002E-2</v>
      </c>
      <c r="H688" s="177">
        <v>0.78849999999999998</v>
      </c>
      <c r="I688" s="177">
        <v>3.0104000000000002</v>
      </c>
      <c r="J688" s="177">
        <v>2.2421000000000002</v>
      </c>
      <c r="K688" s="177">
        <v>10.8888</v>
      </c>
      <c r="L688" s="177">
        <v>24.8339</v>
      </c>
      <c r="M688" s="177">
        <v>-5.28E-2</v>
      </c>
      <c r="N688" s="177">
        <v>6.4859</v>
      </c>
      <c r="O688" s="177">
        <v>2.1755</v>
      </c>
      <c r="P688" s="177">
        <v>5.9058999999999999</v>
      </c>
      <c r="Q688" s="177">
        <v>8.4850999999999992</v>
      </c>
      <c r="R688" s="177">
        <v>4.883</v>
      </c>
      <c r="S688" s="118"/>
    </row>
    <row r="689" spans="1:19" x14ac:dyDescent="0.3">
      <c r="A689" s="173" t="s">
        <v>794</v>
      </c>
      <c r="B689" s="173" t="s">
        <v>815</v>
      </c>
      <c r="C689" s="173">
        <v>146513</v>
      </c>
      <c r="D689" s="176">
        <v>44118</v>
      </c>
      <c r="E689" s="177">
        <v>10.0678</v>
      </c>
      <c r="F689" s="177">
        <v>0.58950000000000002</v>
      </c>
      <c r="G689" s="177">
        <v>-0.1517</v>
      </c>
      <c r="H689" s="177">
        <v>0.55630000000000002</v>
      </c>
      <c r="I689" s="177">
        <v>1.4275</v>
      </c>
      <c r="J689" s="177">
        <v>0.73340000000000005</v>
      </c>
      <c r="K689" s="177">
        <v>5.3128000000000002</v>
      </c>
      <c r="L689" s="177">
        <v>20.822800000000001</v>
      </c>
      <c r="M689" s="177">
        <v>-4.6166999999999998</v>
      </c>
      <c r="N689" s="177">
        <v>2.4805999999999999</v>
      </c>
      <c r="O689" s="177"/>
      <c r="P689" s="177"/>
      <c r="Q689" s="177">
        <v>0.42180000000000001</v>
      </c>
      <c r="R689" s="177"/>
      <c r="S689" s="118" t="s">
        <v>1903</v>
      </c>
    </row>
    <row r="690" spans="1:19" x14ac:dyDescent="0.3">
      <c r="A690" s="173" t="s">
        <v>794</v>
      </c>
      <c r="B690" s="173" t="s">
        <v>816</v>
      </c>
      <c r="C690" s="173">
        <v>146514</v>
      </c>
      <c r="D690" s="176">
        <v>44118</v>
      </c>
      <c r="E690" s="177">
        <v>10.023400000000001</v>
      </c>
      <c r="F690" s="177">
        <v>0.58809999999999996</v>
      </c>
      <c r="G690" s="177">
        <v>-0.15440000000000001</v>
      </c>
      <c r="H690" s="177">
        <v>0.55069999999999997</v>
      </c>
      <c r="I690" s="177">
        <v>1.4175</v>
      </c>
      <c r="J690" s="177">
        <v>0.70930000000000004</v>
      </c>
      <c r="K690" s="177">
        <v>5.2336999999999998</v>
      </c>
      <c r="L690" s="177">
        <v>20.647600000000001</v>
      </c>
      <c r="M690" s="177">
        <v>-4.8136999999999999</v>
      </c>
      <c r="N690" s="177">
        <v>2.2492999999999999</v>
      </c>
      <c r="O690" s="177"/>
      <c r="P690" s="177"/>
      <c r="Q690" s="177">
        <v>0.1457</v>
      </c>
      <c r="R690" s="177"/>
      <c r="S690" s="118" t="s">
        <v>1903</v>
      </c>
    </row>
    <row r="691" spans="1:19" x14ac:dyDescent="0.3">
      <c r="A691" s="173" t="s">
        <v>794</v>
      </c>
      <c r="B691" s="173" t="s">
        <v>817</v>
      </c>
      <c r="C691" s="173">
        <v>112039</v>
      </c>
      <c r="D691" s="176">
        <v>44118</v>
      </c>
      <c r="E691" s="177">
        <v>36.155999999999999</v>
      </c>
      <c r="F691" s="177">
        <v>0.31630000000000003</v>
      </c>
      <c r="G691" s="177">
        <v>-4.1500000000000002E-2</v>
      </c>
      <c r="H691" s="177">
        <v>0.76639999999999997</v>
      </c>
      <c r="I691" s="177">
        <v>2.6867000000000001</v>
      </c>
      <c r="J691" s="177">
        <v>1.9024000000000001</v>
      </c>
      <c r="K691" s="177">
        <v>10.989699999999999</v>
      </c>
      <c r="L691" s="177">
        <v>27.615400000000001</v>
      </c>
      <c r="M691" s="177">
        <v>-3.843</v>
      </c>
      <c r="N691" s="177">
        <v>4.5000999999999998</v>
      </c>
      <c r="O691" s="177">
        <v>2.6017000000000001</v>
      </c>
      <c r="P691" s="177">
        <v>7.827</v>
      </c>
      <c r="Q691" s="177">
        <v>12.1097</v>
      </c>
      <c r="R691" s="177">
        <v>5.5585000000000004</v>
      </c>
      <c r="S691" s="118" t="s">
        <v>1878</v>
      </c>
    </row>
    <row r="692" spans="1:19" x14ac:dyDescent="0.3">
      <c r="A692" s="178" t="s">
        <v>27</v>
      </c>
      <c r="B692" s="173"/>
      <c r="C692" s="173"/>
      <c r="D692" s="173"/>
      <c r="E692" s="173"/>
      <c r="F692" s="179">
        <v>5.4717391304347808E-2</v>
      </c>
      <c r="G692" s="179">
        <v>-0.32983043478260871</v>
      </c>
      <c r="H692" s="179">
        <v>0.41507391304347818</v>
      </c>
      <c r="I692" s="179">
        <v>2.0086695652173914</v>
      </c>
      <c r="J692" s="179">
        <v>0.23904347826086947</v>
      </c>
      <c r="K692" s="179">
        <v>6.8321130434782606</v>
      </c>
      <c r="L692" s="179">
        <v>18.687339130434783</v>
      </c>
      <c r="M692" s="179">
        <v>-6.8475619047619034</v>
      </c>
      <c r="N692" s="179">
        <v>-5.3752380952381253E-2</v>
      </c>
      <c r="O692" s="179">
        <v>1.6115411764705883</v>
      </c>
      <c r="P692" s="179">
        <v>6.4891588235294115</v>
      </c>
      <c r="Q692" s="179">
        <v>5.9647434782608704</v>
      </c>
      <c r="R692" s="179">
        <v>1.5049578947368421</v>
      </c>
      <c r="S692" s="118"/>
    </row>
    <row r="693" spans="1:19" x14ac:dyDescent="0.3">
      <c r="A693" s="178" t="s">
        <v>409</v>
      </c>
      <c r="B693" s="173"/>
      <c r="C693" s="173"/>
      <c r="D693" s="173"/>
      <c r="E693" s="173"/>
      <c r="F693" s="179">
        <v>0.19800000000000001</v>
      </c>
      <c r="G693" s="179">
        <v>-0.1517</v>
      </c>
      <c r="H693" s="179">
        <v>0.78849999999999998</v>
      </c>
      <c r="I693" s="179">
        <v>2.7025999999999999</v>
      </c>
      <c r="J693" s="179">
        <v>1.6527000000000001</v>
      </c>
      <c r="K693" s="179">
        <v>7.7169999999999996</v>
      </c>
      <c r="L693" s="179">
        <v>20.822800000000001</v>
      </c>
      <c r="M693" s="179">
        <v>-4.7892000000000001</v>
      </c>
      <c r="N693" s="179">
        <v>4.5000999999999998</v>
      </c>
      <c r="O693" s="179">
        <v>2.1755</v>
      </c>
      <c r="P693" s="179">
        <v>6.5488999999999997</v>
      </c>
      <c r="Q693" s="179">
        <v>9.4969999999999999</v>
      </c>
      <c r="R693" s="179">
        <v>2.0022000000000002</v>
      </c>
      <c r="S693" s="118"/>
    </row>
    <row r="694" spans="1:19" x14ac:dyDescent="0.3">
      <c r="A694" s="167"/>
      <c r="B694" s="167"/>
      <c r="C694" s="167"/>
      <c r="D694" s="169"/>
      <c r="E694" s="170"/>
      <c r="F694" s="170"/>
      <c r="G694" s="170"/>
      <c r="H694" s="170"/>
      <c r="I694" s="170"/>
      <c r="J694" s="170"/>
      <c r="K694" s="170"/>
      <c r="L694" s="170"/>
      <c r="M694" s="170"/>
      <c r="N694" s="170"/>
      <c r="O694" s="170"/>
      <c r="P694" s="170"/>
      <c r="Q694" s="170"/>
      <c r="R694" s="170"/>
      <c r="S694" s="118"/>
    </row>
    <row r="695" spans="1:19" x14ac:dyDescent="0.3">
      <c r="A695" s="175" t="s">
        <v>1867</v>
      </c>
      <c r="B695" s="175"/>
      <c r="C695" s="175"/>
      <c r="D695" s="175"/>
      <c r="E695" s="175"/>
      <c r="F695" s="175"/>
      <c r="G695" s="175"/>
      <c r="H695" s="175"/>
      <c r="I695" s="175"/>
      <c r="J695" s="175"/>
      <c r="K695" s="175"/>
      <c r="L695" s="175"/>
      <c r="M695" s="175"/>
      <c r="N695" s="175"/>
      <c r="O695" s="175"/>
      <c r="P695" s="175"/>
      <c r="Q695" s="175"/>
      <c r="R695" s="175"/>
      <c r="S695" s="120"/>
    </row>
    <row r="696" spans="1:19" x14ac:dyDescent="0.3">
      <c r="A696" s="173" t="s">
        <v>1868</v>
      </c>
      <c r="B696" s="173" t="s">
        <v>1759</v>
      </c>
      <c r="C696" s="173">
        <v>132995</v>
      </c>
      <c r="D696" s="176">
        <v>44118</v>
      </c>
      <c r="E696" s="177">
        <v>15.28</v>
      </c>
      <c r="F696" s="177">
        <v>0.32829999999999998</v>
      </c>
      <c r="G696" s="177">
        <v>0.52629999999999999</v>
      </c>
      <c r="H696" s="177">
        <v>0.99139999999999995</v>
      </c>
      <c r="I696" s="177">
        <v>1.7988</v>
      </c>
      <c r="J696" s="177">
        <v>1.3263</v>
      </c>
      <c r="K696" s="177">
        <v>6.4066999999999998</v>
      </c>
      <c r="L696" s="177">
        <v>14.8009</v>
      </c>
      <c r="M696" s="177">
        <v>1.9346000000000001</v>
      </c>
      <c r="N696" s="177">
        <v>7.0777999999999999</v>
      </c>
      <c r="O696" s="177">
        <v>4.2070999999999996</v>
      </c>
      <c r="P696" s="177">
        <v>7.6199000000000003</v>
      </c>
      <c r="Q696" s="177">
        <v>7.4736000000000002</v>
      </c>
      <c r="R696" s="177">
        <v>7.1951999999999998</v>
      </c>
      <c r="S696" s="118" t="s">
        <v>1876</v>
      </c>
    </row>
    <row r="697" spans="1:19" x14ac:dyDescent="0.3">
      <c r="A697" s="173" t="s">
        <v>1868</v>
      </c>
      <c r="B697" s="173" t="s">
        <v>1784</v>
      </c>
      <c r="C697" s="173">
        <v>132998</v>
      </c>
      <c r="D697" s="176">
        <v>44118</v>
      </c>
      <c r="E697" s="177">
        <v>14.35</v>
      </c>
      <c r="F697" s="177">
        <v>0.34970000000000001</v>
      </c>
      <c r="G697" s="177">
        <v>0.49020000000000002</v>
      </c>
      <c r="H697" s="177">
        <v>0.98519999999999996</v>
      </c>
      <c r="I697" s="177">
        <v>1.7009000000000001</v>
      </c>
      <c r="J697" s="177">
        <v>1.1989000000000001</v>
      </c>
      <c r="K697" s="177">
        <v>6.1391</v>
      </c>
      <c r="L697" s="177">
        <v>14.2516</v>
      </c>
      <c r="M697" s="177">
        <v>1.2703</v>
      </c>
      <c r="N697" s="177">
        <v>6.0606</v>
      </c>
      <c r="O697" s="177">
        <v>3.1312000000000002</v>
      </c>
      <c r="P697" s="177">
        <v>6.48</v>
      </c>
      <c r="Q697" s="177">
        <v>6.3323999999999998</v>
      </c>
      <c r="R697" s="177">
        <v>6.2294999999999998</v>
      </c>
      <c r="S697" s="118" t="s">
        <v>1876</v>
      </c>
    </row>
    <row r="698" spans="1:19" x14ac:dyDescent="0.3">
      <c r="A698" s="173" t="s">
        <v>1868</v>
      </c>
      <c r="B698" s="173" t="s">
        <v>1760</v>
      </c>
      <c r="C698" s="173">
        <v>135120</v>
      </c>
      <c r="D698" s="176">
        <v>44118</v>
      </c>
      <c r="E698" s="177">
        <v>14.66</v>
      </c>
      <c r="F698" s="177">
        <v>6.83E-2</v>
      </c>
      <c r="G698" s="177">
        <v>0.1366</v>
      </c>
      <c r="H698" s="177">
        <v>1.1033999999999999</v>
      </c>
      <c r="I698" s="177">
        <v>3.1667999999999998</v>
      </c>
      <c r="J698" s="177">
        <v>2.8772000000000002</v>
      </c>
      <c r="K698" s="177">
        <v>6.3860999999999999</v>
      </c>
      <c r="L698" s="177">
        <v>14.620799999999999</v>
      </c>
      <c r="M698" s="177">
        <v>2.4458000000000002</v>
      </c>
      <c r="N698" s="177">
        <v>6.1550000000000002</v>
      </c>
      <c r="O698" s="177">
        <v>7.1566999999999998</v>
      </c>
      <c r="P698" s="177">
        <v>7.8989000000000003</v>
      </c>
      <c r="Q698" s="177">
        <v>7.6757999999999997</v>
      </c>
      <c r="R698" s="177">
        <v>8.3036999999999992</v>
      </c>
      <c r="S698" s="118"/>
    </row>
    <row r="699" spans="1:19" x14ac:dyDescent="0.3">
      <c r="A699" s="173" t="s">
        <v>1868</v>
      </c>
      <c r="B699" s="173" t="s">
        <v>1785</v>
      </c>
      <c r="C699" s="173">
        <v>135122</v>
      </c>
      <c r="D699" s="176">
        <v>44118</v>
      </c>
      <c r="E699" s="177">
        <v>13.79</v>
      </c>
      <c r="F699" s="177">
        <v>0.1452</v>
      </c>
      <c r="G699" s="177">
        <v>0.1452</v>
      </c>
      <c r="H699" s="177">
        <v>1.1738999999999999</v>
      </c>
      <c r="I699" s="177">
        <v>3.1414</v>
      </c>
      <c r="J699" s="177">
        <v>2.7570999999999999</v>
      </c>
      <c r="K699" s="177">
        <v>6.0769000000000002</v>
      </c>
      <c r="L699" s="177">
        <v>13.8728</v>
      </c>
      <c r="M699" s="177">
        <v>1.5464</v>
      </c>
      <c r="N699" s="177">
        <v>4.8669000000000002</v>
      </c>
      <c r="O699" s="177">
        <v>5.9532999999999996</v>
      </c>
      <c r="P699" s="177">
        <v>6.6307</v>
      </c>
      <c r="Q699" s="177">
        <v>6.4097999999999997</v>
      </c>
      <c r="R699" s="177">
        <v>7.0354999999999999</v>
      </c>
      <c r="S699" s="118"/>
    </row>
    <row r="700" spans="1:19" x14ac:dyDescent="0.3">
      <c r="A700" s="173" t="s">
        <v>1868</v>
      </c>
      <c r="B700" s="173" t="s">
        <v>1761</v>
      </c>
      <c r="C700" s="173">
        <v>147496</v>
      </c>
      <c r="D700" s="176">
        <v>44118</v>
      </c>
      <c r="E700" s="177">
        <v>11.42</v>
      </c>
      <c r="F700" s="177">
        <v>0.1754</v>
      </c>
      <c r="G700" s="177">
        <v>0.1754</v>
      </c>
      <c r="H700" s="177">
        <v>0.70550000000000002</v>
      </c>
      <c r="I700" s="177">
        <v>1.6919</v>
      </c>
      <c r="J700" s="177">
        <v>1.6919</v>
      </c>
      <c r="K700" s="177">
        <v>4.7706</v>
      </c>
      <c r="L700" s="177">
        <v>12.2911</v>
      </c>
      <c r="M700" s="177">
        <v>9.2822999999999993</v>
      </c>
      <c r="N700" s="177">
        <v>11.960800000000001</v>
      </c>
      <c r="O700" s="177"/>
      <c r="P700" s="177"/>
      <c r="Q700" s="177">
        <v>11.4519</v>
      </c>
      <c r="R700" s="177"/>
      <c r="S700" s="118"/>
    </row>
    <row r="701" spans="1:19" x14ac:dyDescent="0.3">
      <c r="A701" s="173" t="s">
        <v>1868</v>
      </c>
      <c r="B701" s="173" t="s">
        <v>1786</v>
      </c>
      <c r="C701" s="173">
        <v>147494</v>
      </c>
      <c r="D701" s="176">
        <v>44118</v>
      </c>
      <c r="E701" s="177">
        <v>11.27</v>
      </c>
      <c r="F701" s="177">
        <v>0.17780000000000001</v>
      </c>
      <c r="G701" s="177">
        <v>0.17780000000000001</v>
      </c>
      <c r="H701" s="177">
        <v>0.625</v>
      </c>
      <c r="I701" s="177">
        <v>1.6231</v>
      </c>
      <c r="J701" s="177">
        <v>1.5315000000000001</v>
      </c>
      <c r="K701" s="177">
        <v>4.4485999999999999</v>
      </c>
      <c r="L701" s="177">
        <v>11.694699999999999</v>
      </c>
      <c r="M701" s="177">
        <v>8.4696999999999996</v>
      </c>
      <c r="N701" s="177">
        <v>10.8161</v>
      </c>
      <c r="O701" s="177"/>
      <c r="P701" s="177"/>
      <c r="Q701" s="177">
        <v>10.255100000000001</v>
      </c>
      <c r="R701" s="177"/>
      <c r="S701" s="118"/>
    </row>
    <row r="702" spans="1:19" x14ac:dyDescent="0.3">
      <c r="A702" s="173" t="s">
        <v>1868</v>
      </c>
      <c r="B702" s="173" t="s">
        <v>1762</v>
      </c>
      <c r="C702" s="173">
        <v>136567</v>
      </c>
      <c r="D702" s="176">
        <v>44118</v>
      </c>
      <c r="E702" s="177">
        <v>14.114000000000001</v>
      </c>
      <c r="F702" s="177">
        <v>0.1988</v>
      </c>
      <c r="G702" s="177">
        <v>-6.3700000000000007E-2</v>
      </c>
      <c r="H702" s="177">
        <v>0.32700000000000001</v>
      </c>
      <c r="I702" s="177">
        <v>1.2555000000000001</v>
      </c>
      <c r="J702" s="177">
        <v>1.4155</v>
      </c>
      <c r="K702" s="177">
        <v>6.5529000000000002</v>
      </c>
      <c r="L702" s="177">
        <v>17.079999999999998</v>
      </c>
      <c r="M702" s="177">
        <v>0.74229999999999996</v>
      </c>
      <c r="N702" s="177">
        <v>5.5410000000000004</v>
      </c>
      <c r="O702" s="177">
        <v>4.4832999999999998</v>
      </c>
      <c r="P702" s="177"/>
      <c r="Q702" s="177">
        <v>7.8662000000000001</v>
      </c>
      <c r="R702" s="177">
        <v>6.6508000000000003</v>
      </c>
      <c r="S702" s="118" t="s">
        <v>1887</v>
      </c>
    </row>
    <row r="703" spans="1:19" x14ac:dyDescent="0.3">
      <c r="A703" s="173" t="s">
        <v>1868</v>
      </c>
      <c r="B703" s="173" t="s">
        <v>1787</v>
      </c>
      <c r="C703" s="173">
        <v>136563</v>
      </c>
      <c r="D703" s="176">
        <v>44118</v>
      </c>
      <c r="E703" s="177">
        <v>13.218</v>
      </c>
      <c r="F703" s="177">
        <v>0.1971</v>
      </c>
      <c r="G703" s="177">
        <v>-9.0700000000000003E-2</v>
      </c>
      <c r="H703" s="177">
        <v>0.2959</v>
      </c>
      <c r="I703" s="177">
        <v>1.1942999999999999</v>
      </c>
      <c r="J703" s="177">
        <v>1.2874000000000001</v>
      </c>
      <c r="K703" s="177">
        <v>6.1345999999999998</v>
      </c>
      <c r="L703" s="177">
        <v>16.171600000000002</v>
      </c>
      <c r="M703" s="177">
        <v>-0.40689999999999998</v>
      </c>
      <c r="N703" s="177">
        <v>3.9478</v>
      </c>
      <c r="O703" s="177">
        <v>2.8681999999999999</v>
      </c>
      <c r="P703" s="177"/>
      <c r="Q703" s="177">
        <v>6.3227000000000002</v>
      </c>
      <c r="R703" s="177">
        <v>5.0406000000000004</v>
      </c>
      <c r="S703" s="118" t="s">
        <v>1887</v>
      </c>
    </row>
    <row r="704" spans="1:19" x14ac:dyDescent="0.3">
      <c r="A704" s="173" t="s">
        <v>1868</v>
      </c>
      <c r="B704" s="173" t="s">
        <v>1763</v>
      </c>
      <c r="C704" s="173">
        <v>140347</v>
      </c>
      <c r="D704" s="176">
        <v>44118</v>
      </c>
      <c r="E704" s="177">
        <v>16.113099999999999</v>
      </c>
      <c r="F704" s="177">
        <v>0.1784</v>
      </c>
      <c r="G704" s="177">
        <v>0.16539999999999999</v>
      </c>
      <c r="H704" s="177">
        <v>0.53410000000000002</v>
      </c>
      <c r="I704" s="177">
        <v>1.2823</v>
      </c>
      <c r="J704" s="177">
        <v>0.91820000000000002</v>
      </c>
      <c r="K704" s="177">
        <v>4.1334999999999997</v>
      </c>
      <c r="L704" s="177">
        <v>10.437099999999999</v>
      </c>
      <c r="M704" s="177">
        <v>6.4794</v>
      </c>
      <c r="N704" s="177">
        <v>9.9915000000000003</v>
      </c>
      <c r="O704" s="177">
        <v>7.8053999999999997</v>
      </c>
      <c r="P704" s="177">
        <v>8.1850000000000005</v>
      </c>
      <c r="Q704" s="177">
        <v>8.2636000000000003</v>
      </c>
      <c r="R704" s="177">
        <v>9.048</v>
      </c>
      <c r="S704" s="118"/>
    </row>
    <row r="705" spans="1:19" x14ac:dyDescent="0.3">
      <c r="A705" s="173" t="s">
        <v>1868</v>
      </c>
      <c r="B705" s="173" t="s">
        <v>1788</v>
      </c>
      <c r="C705" s="173">
        <v>140351</v>
      </c>
      <c r="D705" s="176">
        <v>44118</v>
      </c>
      <c r="E705" s="177">
        <v>15.4254</v>
      </c>
      <c r="F705" s="177">
        <v>0.17530000000000001</v>
      </c>
      <c r="G705" s="177">
        <v>0.15190000000000001</v>
      </c>
      <c r="H705" s="177">
        <v>0.51539999999999997</v>
      </c>
      <c r="I705" s="177">
        <v>1.2431000000000001</v>
      </c>
      <c r="J705" s="177">
        <v>0.83540000000000003</v>
      </c>
      <c r="K705" s="177">
        <v>3.8713000000000002</v>
      </c>
      <c r="L705" s="177">
        <v>9.8824000000000005</v>
      </c>
      <c r="M705" s="177">
        <v>5.6969000000000003</v>
      </c>
      <c r="N705" s="177">
        <v>8.9079999999999995</v>
      </c>
      <c r="O705" s="177">
        <v>6.7145999999999999</v>
      </c>
      <c r="P705" s="177">
        <v>7.3658000000000001</v>
      </c>
      <c r="Q705" s="177">
        <v>7.4805000000000001</v>
      </c>
      <c r="R705" s="177">
        <v>7.9432</v>
      </c>
      <c r="S705" s="118"/>
    </row>
    <row r="706" spans="1:19" x14ac:dyDescent="0.3">
      <c r="A706" s="173" t="s">
        <v>1868</v>
      </c>
      <c r="B706" s="173" t="s">
        <v>1789</v>
      </c>
      <c r="C706" s="173">
        <v>144461</v>
      </c>
      <c r="D706" s="176">
        <v>44118</v>
      </c>
      <c r="E706" s="177">
        <v>10.275399999999999</v>
      </c>
      <c r="F706" s="177">
        <v>-0.2321</v>
      </c>
      <c r="G706" s="177">
        <v>-0.48709999999999998</v>
      </c>
      <c r="H706" s="177">
        <v>0.13250000000000001</v>
      </c>
      <c r="I706" s="177">
        <v>1.4935</v>
      </c>
      <c r="J706" s="177">
        <v>0.43590000000000001</v>
      </c>
      <c r="K706" s="177">
        <v>4.1085000000000003</v>
      </c>
      <c r="L706" s="177">
        <v>10.868499999999999</v>
      </c>
      <c r="M706" s="177">
        <v>-2.0579000000000001</v>
      </c>
      <c r="N706" s="177">
        <v>1.0076000000000001</v>
      </c>
      <c r="O706" s="177"/>
      <c r="P706" s="177"/>
      <c r="Q706" s="177">
        <v>1.2810999999999999</v>
      </c>
      <c r="R706" s="177">
        <v>2.7052</v>
      </c>
      <c r="S706" s="118"/>
    </row>
    <row r="707" spans="1:19" x14ac:dyDescent="0.3">
      <c r="A707" s="173" t="s">
        <v>1868</v>
      </c>
      <c r="B707" s="173" t="s">
        <v>1764</v>
      </c>
      <c r="C707" s="173">
        <v>144466</v>
      </c>
      <c r="D707" s="176">
        <v>44118</v>
      </c>
      <c r="E707" s="177">
        <v>10.6668</v>
      </c>
      <c r="F707" s="177">
        <v>-0.22919999999999999</v>
      </c>
      <c r="G707" s="177">
        <v>-0.47120000000000001</v>
      </c>
      <c r="H707" s="177">
        <v>0.15590000000000001</v>
      </c>
      <c r="I707" s="177">
        <v>1.5422</v>
      </c>
      <c r="J707" s="177">
        <v>0.53820000000000001</v>
      </c>
      <c r="K707" s="177">
        <v>4.4260000000000002</v>
      </c>
      <c r="L707" s="177">
        <v>11.707100000000001</v>
      </c>
      <c r="M707" s="177">
        <v>-0.8468</v>
      </c>
      <c r="N707" s="177">
        <v>2.76</v>
      </c>
      <c r="O707" s="177"/>
      <c r="P707" s="177"/>
      <c r="Q707" s="177">
        <v>3.0707</v>
      </c>
      <c r="R707" s="177">
        <v>4.5159000000000002</v>
      </c>
      <c r="S707" s="118"/>
    </row>
    <row r="708" spans="1:19" x14ac:dyDescent="0.3">
      <c r="A708" s="173" t="s">
        <v>1868</v>
      </c>
      <c r="B708" s="173" t="s">
        <v>1790</v>
      </c>
      <c r="C708" s="173">
        <v>101585</v>
      </c>
      <c r="D708" s="176">
        <v>44118</v>
      </c>
      <c r="E708" s="177">
        <v>37.11</v>
      </c>
      <c r="F708" s="177">
        <v>0.1079</v>
      </c>
      <c r="G708" s="177">
        <v>-0.17480000000000001</v>
      </c>
      <c r="H708" s="177">
        <v>0.59089999999999998</v>
      </c>
      <c r="I708" s="177">
        <v>1.2467999999999999</v>
      </c>
      <c r="J708" s="177">
        <v>0.28649999999999998</v>
      </c>
      <c r="K708" s="177">
        <v>4.0137</v>
      </c>
      <c r="L708" s="177">
        <v>10.508900000000001</v>
      </c>
      <c r="M708" s="177">
        <v>-2.4344999999999999</v>
      </c>
      <c r="N708" s="177">
        <v>1.4794</v>
      </c>
      <c r="O708" s="177">
        <v>2.7372999999999998</v>
      </c>
      <c r="P708" s="177">
        <v>7.1163999999999996</v>
      </c>
      <c r="Q708" s="177">
        <v>8.4939</v>
      </c>
      <c r="R708" s="177">
        <v>3.1665000000000001</v>
      </c>
      <c r="S708" s="118" t="s">
        <v>1876</v>
      </c>
    </row>
    <row r="709" spans="1:19" x14ac:dyDescent="0.3">
      <c r="A709" s="173" t="s">
        <v>1868</v>
      </c>
      <c r="B709" s="173" t="s">
        <v>1765</v>
      </c>
      <c r="C709" s="173">
        <v>119128</v>
      </c>
      <c r="D709" s="176">
        <v>44118</v>
      </c>
      <c r="E709" s="177">
        <v>39.808999999999997</v>
      </c>
      <c r="F709" s="177">
        <v>0.11070000000000001</v>
      </c>
      <c r="G709" s="177">
        <v>-0.16300000000000001</v>
      </c>
      <c r="H709" s="177">
        <v>0.60650000000000004</v>
      </c>
      <c r="I709" s="177">
        <v>1.2770999999999999</v>
      </c>
      <c r="J709" s="177">
        <v>0.35039999999999999</v>
      </c>
      <c r="K709" s="177">
        <v>4.2175000000000002</v>
      </c>
      <c r="L709" s="177">
        <v>10.934900000000001</v>
      </c>
      <c r="M709" s="177">
        <v>-1.9024000000000001</v>
      </c>
      <c r="N709" s="177">
        <v>2.2080000000000002</v>
      </c>
      <c r="O709" s="177">
        <v>3.8902000000000001</v>
      </c>
      <c r="P709" s="177">
        <v>8.3628</v>
      </c>
      <c r="Q709" s="177">
        <v>8.5234000000000005</v>
      </c>
      <c r="R709" s="177">
        <v>4.0307000000000004</v>
      </c>
      <c r="S709" s="118" t="s">
        <v>1876</v>
      </c>
    </row>
    <row r="710" spans="1:19" x14ac:dyDescent="0.3">
      <c r="A710" s="173" t="s">
        <v>1868</v>
      </c>
      <c r="B710" s="173" t="s">
        <v>1791</v>
      </c>
      <c r="C710" s="173">
        <v>133051</v>
      </c>
      <c r="D710" s="176">
        <v>44118</v>
      </c>
      <c r="E710" s="177">
        <v>14.34</v>
      </c>
      <c r="F710" s="177">
        <v>-0.13930000000000001</v>
      </c>
      <c r="G710" s="177">
        <v>-0.6925</v>
      </c>
      <c r="H710" s="177">
        <v>-0.34749999999999998</v>
      </c>
      <c r="I710" s="177">
        <v>0.20960000000000001</v>
      </c>
      <c r="J710" s="177">
        <v>-1.1033999999999999</v>
      </c>
      <c r="K710" s="177">
        <v>2.6484999999999999</v>
      </c>
      <c r="L710" s="177">
        <v>9.7169000000000008</v>
      </c>
      <c r="M710" s="177">
        <v>-3.3693</v>
      </c>
      <c r="N710" s="177">
        <v>1.5581</v>
      </c>
      <c r="O710" s="177">
        <v>4.4531999999999998</v>
      </c>
      <c r="P710" s="177">
        <v>6.6078999999999999</v>
      </c>
      <c r="Q710" s="177">
        <v>6.3411</v>
      </c>
      <c r="R710" s="177">
        <v>4.8859000000000004</v>
      </c>
      <c r="S710" s="118"/>
    </row>
    <row r="711" spans="1:19" x14ac:dyDescent="0.3">
      <c r="A711" s="173" t="s">
        <v>1868</v>
      </c>
      <c r="B711" s="173" t="s">
        <v>1766</v>
      </c>
      <c r="C711" s="173">
        <v>133054</v>
      </c>
      <c r="D711" s="176">
        <v>44118</v>
      </c>
      <c r="E711" s="177">
        <v>15.01</v>
      </c>
      <c r="F711" s="177">
        <v>-0.1331</v>
      </c>
      <c r="G711" s="177">
        <v>-0.66180000000000005</v>
      </c>
      <c r="H711" s="177">
        <v>-0.39810000000000001</v>
      </c>
      <c r="I711" s="177">
        <v>0.20030000000000001</v>
      </c>
      <c r="J711" s="177">
        <v>-1.0547</v>
      </c>
      <c r="K711" s="177">
        <v>2.8081999999999998</v>
      </c>
      <c r="L711" s="177">
        <v>10.044</v>
      </c>
      <c r="M711" s="177">
        <v>-2.9106999999999998</v>
      </c>
      <c r="N711" s="177">
        <v>2.2480000000000002</v>
      </c>
      <c r="O711" s="177">
        <v>5.1425000000000001</v>
      </c>
      <c r="P711" s="177">
        <v>7.4204999999999997</v>
      </c>
      <c r="Q711" s="177">
        <v>7.1726000000000001</v>
      </c>
      <c r="R711" s="177">
        <v>5.5384000000000002</v>
      </c>
      <c r="S711" s="118"/>
    </row>
    <row r="712" spans="1:19" x14ac:dyDescent="0.3">
      <c r="A712" s="173" t="s">
        <v>1868</v>
      </c>
      <c r="B712" s="173" t="s">
        <v>1792</v>
      </c>
      <c r="C712" s="173">
        <v>114982</v>
      </c>
      <c r="D712" s="176">
        <v>44118</v>
      </c>
      <c r="E712" s="177">
        <v>17.488299999999999</v>
      </c>
      <c r="F712" s="177">
        <v>0.19139999999999999</v>
      </c>
      <c r="G712" s="177">
        <v>-0.15359999999999999</v>
      </c>
      <c r="H712" s="177">
        <v>0.14030000000000001</v>
      </c>
      <c r="I712" s="177">
        <v>1.1849000000000001</v>
      </c>
      <c r="J712" s="177">
        <v>0.36209999999999998</v>
      </c>
      <c r="K712" s="177">
        <v>5.4165999999999999</v>
      </c>
      <c r="L712" s="177">
        <v>10.843999999999999</v>
      </c>
      <c r="M712" s="177">
        <v>0.24709999999999999</v>
      </c>
      <c r="N712" s="177">
        <v>4.3354999999999997</v>
      </c>
      <c r="O712" s="177">
        <v>3.0325000000000002</v>
      </c>
      <c r="P712" s="177">
        <v>3.9110999999999998</v>
      </c>
      <c r="Q712" s="177">
        <v>5.9863999999999997</v>
      </c>
      <c r="R712" s="177">
        <v>5.0810000000000004</v>
      </c>
      <c r="S712" s="118" t="s">
        <v>1888</v>
      </c>
    </row>
    <row r="713" spans="1:19" x14ac:dyDescent="0.3">
      <c r="A713" s="173" t="s">
        <v>1868</v>
      </c>
      <c r="B713" s="173" t="s">
        <v>1767</v>
      </c>
      <c r="C713" s="173">
        <v>118452</v>
      </c>
      <c r="D713" s="176">
        <v>44118</v>
      </c>
      <c r="E713" s="177">
        <v>18.834399999999999</v>
      </c>
      <c r="F713" s="177">
        <v>0.19470000000000001</v>
      </c>
      <c r="G713" s="177">
        <v>-0.1384</v>
      </c>
      <c r="H713" s="177">
        <v>0.16109999999999999</v>
      </c>
      <c r="I713" s="177">
        <v>1.2254</v>
      </c>
      <c r="J713" s="177">
        <v>0.45279999999999998</v>
      </c>
      <c r="K713" s="177">
        <v>5.7103000000000002</v>
      </c>
      <c r="L713" s="177">
        <v>11.433</v>
      </c>
      <c r="M713" s="177">
        <v>0.98329999999999995</v>
      </c>
      <c r="N713" s="177">
        <v>5.319</v>
      </c>
      <c r="O713" s="177">
        <v>4.5399000000000003</v>
      </c>
      <c r="P713" s="177">
        <v>5.1927000000000003</v>
      </c>
      <c r="Q713" s="177">
        <v>6.4583000000000004</v>
      </c>
      <c r="R713" s="177">
        <v>6.4024999999999999</v>
      </c>
      <c r="S713" s="118" t="s">
        <v>1888</v>
      </c>
    </row>
    <row r="714" spans="1:19" x14ac:dyDescent="0.3">
      <c r="A714" s="173" t="s">
        <v>1868</v>
      </c>
      <c r="B714" s="173" t="s">
        <v>1768</v>
      </c>
      <c r="C714" s="173">
        <v>118477</v>
      </c>
      <c r="D714" s="176">
        <v>44118</v>
      </c>
      <c r="E714" s="177">
        <v>22.69</v>
      </c>
      <c r="F714" s="177">
        <v>0.13239999999999999</v>
      </c>
      <c r="G714" s="177">
        <v>-0.13200000000000001</v>
      </c>
      <c r="H714" s="177">
        <v>0.17660000000000001</v>
      </c>
      <c r="I714" s="177">
        <v>1.1141000000000001</v>
      </c>
      <c r="J714" s="177">
        <v>0.75490000000000002</v>
      </c>
      <c r="K714" s="177">
        <v>4.226</v>
      </c>
      <c r="L714" s="177">
        <v>14.1922</v>
      </c>
      <c r="M714" s="177">
        <v>3.702</v>
      </c>
      <c r="N714" s="177">
        <v>8.2538</v>
      </c>
      <c r="O714" s="177">
        <v>5.5812999999999997</v>
      </c>
      <c r="P714" s="177">
        <v>6.0423999999999998</v>
      </c>
      <c r="Q714" s="177">
        <v>6.9549000000000003</v>
      </c>
      <c r="R714" s="177">
        <v>7.0197000000000003</v>
      </c>
      <c r="S714" s="118" t="s">
        <v>1875</v>
      </c>
    </row>
    <row r="715" spans="1:19" x14ac:dyDescent="0.3">
      <c r="A715" s="173" t="s">
        <v>1868</v>
      </c>
      <c r="B715" s="173" t="s">
        <v>1793</v>
      </c>
      <c r="C715" s="173">
        <v>108995</v>
      </c>
      <c r="D715" s="176">
        <v>44118</v>
      </c>
      <c r="E715" s="177">
        <v>21.44</v>
      </c>
      <c r="F715" s="177">
        <v>0.1401</v>
      </c>
      <c r="G715" s="177">
        <v>-0.13969999999999999</v>
      </c>
      <c r="H715" s="177">
        <v>0.18690000000000001</v>
      </c>
      <c r="I715" s="177">
        <v>1.0367999999999999</v>
      </c>
      <c r="J715" s="177">
        <v>0.6573</v>
      </c>
      <c r="K715" s="177">
        <v>3.9262999999999999</v>
      </c>
      <c r="L715" s="177">
        <v>13.5593</v>
      </c>
      <c r="M715" s="177">
        <v>2.8791000000000002</v>
      </c>
      <c r="N715" s="177">
        <v>7.0929000000000002</v>
      </c>
      <c r="O715" s="177">
        <v>4.5115999999999996</v>
      </c>
      <c r="P715" s="177">
        <v>5.0929000000000002</v>
      </c>
      <c r="Q715" s="177">
        <v>6.3669000000000002</v>
      </c>
      <c r="R715" s="177">
        <v>5.9512999999999998</v>
      </c>
      <c r="S715" s="118" t="s">
        <v>1875</v>
      </c>
    </row>
    <row r="716" spans="1:19" x14ac:dyDescent="0.3">
      <c r="A716" s="173" t="s">
        <v>1868</v>
      </c>
      <c r="B716" s="173" t="s">
        <v>1769</v>
      </c>
      <c r="C716" s="173">
        <v>146457</v>
      </c>
      <c r="D716" s="176">
        <v>44118</v>
      </c>
      <c r="E716" s="177">
        <v>11.3195</v>
      </c>
      <c r="F716" s="177">
        <v>0.14419999999999999</v>
      </c>
      <c r="G716" s="177">
        <v>0.2409</v>
      </c>
      <c r="H716" s="177">
        <v>0.52569999999999995</v>
      </c>
      <c r="I716" s="177">
        <v>1.1446000000000001</v>
      </c>
      <c r="J716" s="177">
        <v>1.0308999999999999</v>
      </c>
      <c r="K716" s="177">
        <v>4.6242000000000001</v>
      </c>
      <c r="L716" s="177">
        <v>11.3675</v>
      </c>
      <c r="M716" s="177">
        <v>4.3617999999999997</v>
      </c>
      <c r="N716" s="177">
        <v>8.6313999999999993</v>
      </c>
      <c r="O716" s="177"/>
      <c r="P716" s="177"/>
      <c r="Q716" s="177">
        <v>8.0114999999999998</v>
      </c>
      <c r="R716" s="177"/>
      <c r="S716" s="118"/>
    </row>
    <row r="717" spans="1:19" x14ac:dyDescent="0.3">
      <c r="A717" s="173" t="s">
        <v>1868</v>
      </c>
      <c r="B717" s="173" t="s">
        <v>1794</v>
      </c>
      <c r="C717" s="173">
        <v>146456</v>
      </c>
      <c r="D717" s="176">
        <v>44118</v>
      </c>
      <c r="E717" s="177">
        <v>10.9931</v>
      </c>
      <c r="F717" s="177">
        <v>0.14030000000000001</v>
      </c>
      <c r="G717" s="177">
        <v>0.217</v>
      </c>
      <c r="H717" s="177">
        <v>0.49270000000000003</v>
      </c>
      <c r="I717" s="177">
        <v>1.0785</v>
      </c>
      <c r="J717" s="177">
        <v>0.88929999999999998</v>
      </c>
      <c r="K717" s="177">
        <v>4.1742999999999997</v>
      </c>
      <c r="L717" s="177">
        <v>10.4002</v>
      </c>
      <c r="M717" s="177">
        <v>3.0059</v>
      </c>
      <c r="N717" s="177">
        <v>6.7281000000000004</v>
      </c>
      <c r="O717" s="177"/>
      <c r="P717" s="177"/>
      <c r="Q717" s="177">
        <v>6.0641999999999996</v>
      </c>
      <c r="R717" s="177"/>
      <c r="S717" s="118"/>
    </row>
    <row r="718" spans="1:19" x14ac:dyDescent="0.3">
      <c r="A718" s="173" t="s">
        <v>1868</v>
      </c>
      <c r="B718" s="173" t="s">
        <v>1795</v>
      </c>
      <c r="C718" s="173">
        <v>131372</v>
      </c>
      <c r="D718" s="176">
        <v>44118</v>
      </c>
      <c r="E718" s="177">
        <v>15.6426</v>
      </c>
      <c r="F718" s="177">
        <v>0.1729</v>
      </c>
      <c r="G718" s="177">
        <v>0.24349999999999999</v>
      </c>
      <c r="H718" s="177">
        <v>0.69650000000000001</v>
      </c>
      <c r="I718" s="177">
        <v>1.9069</v>
      </c>
      <c r="J718" s="177">
        <v>1.9088000000000001</v>
      </c>
      <c r="K718" s="177">
        <v>5.4218999999999999</v>
      </c>
      <c r="L718" s="177">
        <v>14.093</v>
      </c>
      <c r="M718" s="177">
        <v>4.1562000000000001</v>
      </c>
      <c r="N718" s="177">
        <v>8.0871999999999993</v>
      </c>
      <c r="O718" s="177">
        <v>6.1942000000000004</v>
      </c>
      <c r="P718" s="177">
        <v>7.4976000000000003</v>
      </c>
      <c r="Q718" s="177">
        <v>7.7309999999999999</v>
      </c>
      <c r="R718" s="177">
        <v>7.5316999999999998</v>
      </c>
      <c r="S718" s="118" t="s">
        <v>1876</v>
      </c>
    </row>
    <row r="719" spans="1:19" x14ac:dyDescent="0.3">
      <c r="A719" s="173" t="s">
        <v>1868</v>
      </c>
      <c r="B719" s="173" t="s">
        <v>1770</v>
      </c>
      <c r="C719" s="173">
        <v>131373</v>
      </c>
      <c r="D719" s="176">
        <v>44118</v>
      </c>
      <c r="E719" s="177">
        <v>16.348199999999999</v>
      </c>
      <c r="F719" s="177">
        <v>0.17519999999999999</v>
      </c>
      <c r="G719" s="177">
        <v>0.25700000000000001</v>
      </c>
      <c r="H719" s="177">
        <v>0.71519999999999995</v>
      </c>
      <c r="I719" s="177">
        <v>1.9442999999999999</v>
      </c>
      <c r="J719" s="177">
        <v>1.9887999999999999</v>
      </c>
      <c r="K719" s="177">
        <v>5.6753999999999998</v>
      </c>
      <c r="L719" s="177">
        <v>14.640499999999999</v>
      </c>
      <c r="M719" s="177">
        <v>4.8929999999999998</v>
      </c>
      <c r="N719" s="177">
        <v>9.1</v>
      </c>
      <c r="O719" s="177">
        <v>7.0305999999999997</v>
      </c>
      <c r="P719" s="177">
        <v>8.3137000000000008</v>
      </c>
      <c r="Q719" s="177">
        <v>8.5250000000000004</v>
      </c>
      <c r="R719" s="177">
        <v>8.452</v>
      </c>
      <c r="S719" s="118" t="s">
        <v>1876</v>
      </c>
    </row>
    <row r="720" spans="1:19" x14ac:dyDescent="0.3">
      <c r="A720" s="173" t="s">
        <v>1868</v>
      </c>
      <c r="B720" s="173" t="s">
        <v>1771</v>
      </c>
      <c r="C720" s="173">
        <v>119802</v>
      </c>
      <c r="D720" s="176">
        <v>44118</v>
      </c>
      <c r="E720" s="177">
        <v>19.518000000000001</v>
      </c>
      <c r="F720" s="177">
        <v>0.22589999999999999</v>
      </c>
      <c r="G720" s="177">
        <v>0.18990000000000001</v>
      </c>
      <c r="H720" s="177">
        <v>0.79010000000000002</v>
      </c>
      <c r="I720" s="177">
        <v>1.8844000000000001</v>
      </c>
      <c r="J720" s="177">
        <v>1.5451999999999999</v>
      </c>
      <c r="K720" s="177">
        <v>7.7926000000000002</v>
      </c>
      <c r="L720" s="177">
        <v>17.183</v>
      </c>
      <c r="M720" s="177">
        <v>1.6933</v>
      </c>
      <c r="N720" s="177">
        <v>7.0652999999999997</v>
      </c>
      <c r="O720" s="177">
        <v>3.9634999999999998</v>
      </c>
      <c r="P720" s="177">
        <v>5.7038000000000002</v>
      </c>
      <c r="Q720" s="177">
        <v>7.5419999999999998</v>
      </c>
      <c r="R720" s="177">
        <v>5.0747999999999998</v>
      </c>
      <c r="S720" s="118"/>
    </row>
    <row r="721" spans="1:19" x14ac:dyDescent="0.3">
      <c r="A721" s="173" t="s">
        <v>1868</v>
      </c>
      <c r="B721" s="173" t="s">
        <v>1796</v>
      </c>
      <c r="C721" s="173">
        <v>115887</v>
      </c>
      <c r="D721" s="176">
        <v>44118</v>
      </c>
      <c r="E721" s="177">
        <v>18.347999999999999</v>
      </c>
      <c r="F721" s="177">
        <v>0.224</v>
      </c>
      <c r="G721" s="177">
        <v>0.1802</v>
      </c>
      <c r="H721" s="177">
        <v>0.77439999999999998</v>
      </c>
      <c r="I721" s="177">
        <v>1.8485</v>
      </c>
      <c r="J721" s="177">
        <v>1.4655</v>
      </c>
      <c r="K721" s="177">
        <v>7.5434999999999999</v>
      </c>
      <c r="L721" s="177">
        <v>16.635899999999999</v>
      </c>
      <c r="M721" s="177">
        <v>0.97960000000000003</v>
      </c>
      <c r="N721" s="177">
        <v>6.0701000000000001</v>
      </c>
      <c r="O721" s="177">
        <v>3.0802999999999998</v>
      </c>
      <c r="P721" s="177">
        <v>4.8247</v>
      </c>
      <c r="Q721" s="177">
        <v>6.9785000000000004</v>
      </c>
      <c r="R721" s="177">
        <v>4.0926</v>
      </c>
      <c r="S721" s="118"/>
    </row>
    <row r="722" spans="1:19" x14ac:dyDescent="0.3">
      <c r="A722" s="173" t="s">
        <v>1868</v>
      </c>
      <c r="B722" s="173" t="s">
        <v>1772</v>
      </c>
      <c r="C722" s="173">
        <v>140444</v>
      </c>
      <c r="D722" s="176">
        <v>44118</v>
      </c>
      <c r="E722" s="177">
        <v>13.212300000000001</v>
      </c>
      <c r="F722" s="177">
        <v>0.2261</v>
      </c>
      <c r="G722" s="177">
        <v>0.34250000000000003</v>
      </c>
      <c r="H722" s="177">
        <v>1.4924999999999999</v>
      </c>
      <c r="I722" s="177">
        <v>3.2839999999999998</v>
      </c>
      <c r="J722" s="177">
        <v>2.4495</v>
      </c>
      <c r="K722" s="177">
        <v>7.5990000000000002</v>
      </c>
      <c r="L722" s="177">
        <v>19.682099999999998</v>
      </c>
      <c r="M722" s="177">
        <v>4.2850999999999999</v>
      </c>
      <c r="N722" s="177">
        <v>10.6326</v>
      </c>
      <c r="O722" s="177">
        <v>6.0259999999999998</v>
      </c>
      <c r="P722" s="177"/>
      <c r="Q722" s="177">
        <v>7.8163999999999998</v>
      </c>
      <c r="R722" s="177">
        <v>9.9870000000000001</v>
      </c>
      <c r="S722" s="118" t="s">
        <v>1888</v>
      </c>
    </row>
    <row r="723" spans="1:19" x14ac:dyDescent="0.3">
      <c r="A723" s="173" t="s">
        <v>1868</v>
      </c>
      <c r="B723" s="173" t="s">
        <v>1797</v>
      </c>
      <c r="C723" s="173">
        <v>140447</v>
      </c>
      <c r="D723" s="176">
        <v>44118</v>
      </c>
      <c r="E723" s="177">
        <v>12.2906</v>
      </c>
      <c r="F723" s="177">
        <v>0.2218</v>
      </c>
      <c r="G723" s="177">
        <v>0.32079999999999997</v>
      </c>
      <c r="H723" s="177">
        <v>1.4612000000000001</v>
      </c>
      <c r="I723" s="177">
        <v>3.2208000000000001</v>
      </c>
      <c r="J723" s="177">
        <v>2.3142</v>
      </c>
      <c r="K723" s="177">
        <v>7.1486999999999998</v>
      </c>
      <c r="L723" s="177">
        <v>18.671800000000001</v>
      </c>
      <c r="M723" s="177">
        <v>3.0087999999999999</v>
      </c>
      <c r="N723" s="177">
        <v>8.8607999999999993</v>
      </c>
      <c r="O723" s="177">
        <v>4.0582000000000003</v>
      </c>
      <c r="P723" s="177"/>
      <c r="Q723" s="177">
        <v>5.7304000000000004</v>
      </c>
      <c r="R723" s="177">
        <v>8.1661000000000001</v>
      </c>
      <c r="S723" s="118" t="s">
        <v>1888</v>
      </c>
    </row>
    <row r="724" spans="1:19" x14ac:dyDescent="0.3">
      <c r="A724" s="173" t="s">
        <v>1868</v>
      </c>
      <c r="B724" s="173" t="s">
        <v>1773</v>
      </c>
      <c r="C724" s="173">
        <v>145693</v>
      </c>
      <c r="D724" s="176">
        <v>44118</v>
      </c>
      <c r="E724" s="177">
        <v>12.016999999999999</v>
      </c>
      <c r="F724" s="177">
        <v>0.14169999999999999</v>
      </c>
      <c r="G724" s="177">
        <v>-2.5000000000000001E-2</v>
      </c>
      <c r="H724" s="177">
        <v>0.56069999999999998</v>
      </c>
      <c r="I724" s="177">
        <v>2.3159000000000001</v>
      </c>
      <c r="J724" s="177">
        <v>2.2462</v>
      </c>
      <c r="K724" s="177">
        <v>8.7216000000000005</v>
      </c>
      <c r="L724" s="177">
        <v>19.133500000000002</v>
      </c>
      <c r="M724" s="177">
        <v>5.6997</v>
      </c>
      <c r="N724" s="177">
        <v>12.151199999999999</v>
      </c>
      <c r="O724" s="177"/>
      <c r="P724" s="177"/>
      <c r="Q724" s="177">
        <v>10.577400000000001</v>
      </c>
      <c r="R724" s="177"/>
      <c r="S724" s="118"/>
    </row>
    <row r="725" spans="1:19" x14ac:dyDescent="0.3">
      <c r="A725" s="173" t="s">
        <v>1868</v>
      </c>
      <c r="B725" s="173" t="s">
        <v>1798</v>
      </c>
      <c r="C725" s="173">
        <v>145695</v>
      </c>
      <c r="D725" s="176">
        <v>44118</v>
      </c>
      <c r="E725" s="177">
        <v>11.772</v>
      </c>
      <c r="F725" s="177">
        <v>0.14460000000000001</v>
      </c>
      <c r="G725" s="177">
        <v>-3.4000000000000002E-2</v>
      </c>
      <c r="H725" s="177">
        <v>0.54659999999999997</v>
      </c>
      <c r="I725" s="177">
        <v>2.2852000000000001</v>
      </c>
      <c r="J725" s="177">
        <v>2.1698</v>
      </c>
      <c r="K725" s="177">
        <v>8.4476999999999993</v>
      </c>
      <c r="L725" s="177">
        <v>18.513999999999999</v>
      </c>
      <c r="M725" s="177">
        <v>4.9572000000000003</v>
      </c>
      <c r="N725" s="177">
        <v>11.0357</v>
      </c>
      <c r="O725" s="177"/>
      <c r="P725" s="177"/>
      <c r="Q725" s="177">
        <v>9.3379999999999992</v>
      </c>
      <c r="R725" s="177"/>
      <c r="S725" s="118"/>
    </row>
    <row r="726" spans="1:19" x14ac:dyDescent="0.3">
      <c r="A726" s="173" t="s">
        <v>1868</v>
      </c>
      <c r="B726" s="173" t="s">
        <v>1799</v>
      </c>
      <c r="C726" s="173">
        <v>134593</v>
      </c>
      <c r="D726" s="176">
        <v>44118</v>
      </c>
      <c r="E726" s="177">
        <v>10.3001</v>
      </c>
      <c r="F726" s="177">
        <v>0.19070000000000001</v>
      </c>
      <c r="G726" s="177">
        <v>0.1517</v>
      </c>
      <c r="H726" s="177">
        <v>0.86270000000000002</v>
      </c>
      <c r="I726" s="177">
        <v>2.3601999999999999</v>
      </c>
      <c r="J726" s="177">
        <v>1.0765</v>
      </c>
      <c r="K726" s="177">
        <v>3.3647999999999998</v>
      </c>
      <c r="L726" s="177">
        <v>10.0838</v>
      </c>
      <c r="M726" s="177">
        <v>-13.0786</v>
      </c>
      <c r="N726" s="177">
        <v>-10.4907</v>
      </c>
      <c r="O726" s="177">
        <v>-5.8221999999999996</v>
      </c>
      <c r="P726" s="177">
        <v>0.1951</v>
      </c>
      <c r="Q726" s="177">
        <v>0.55100000000000005</v>
      </c>
      <c r="R726" s="177">
        <v>-8.4786999999999999</v>
      </c>
      <c r="S726" s="118"/>
    </row>
    <row r="727" spans="1:19" x14ac:dyDescent="0.3">
      <c r="A727" s="173" t="s">
        <v>1868</v>
      </c>
      <c r="B727" s="173" t="s">
        <v>1774</v>
      </c>
      <c r="C727" s="173">
        <v>134594</v>
      </c>
      <c r="D727" s="176">
        <v>44118</v>
      </c>
      <c r="E727" s="177">
        <v>10.878500000000001</v>
      </c>
      <c r="F727" s="177">
        <v>0.1925</v>
      </c>
      <c r="G727" s="177">
        <v>0.16200000000000001</v>
      </c>
      <c r="H727" s="177">
        <v>0.87819999999999998</v>
      </c>
      <c r="I727" s="177">
        <v>2.3917000000000002</v>
      </c>
      <c r="J727" s="177">
        <v>1.1427</v>
      </c>
      <c r="K727" s="177">
        <v>3.5762</v>
      </c>
      <c r="L727" s="177">
        <v>10.5336</v>
      </c>
      <c r="M727" s="177">
        <v>-12.5023</v>
      </c>
      <c r="N727" s="177">
        <v>-9.7586999999999993</v>
      </c>
      <c r="O727" s="177">
        <v>-4.9461000000000004</v>
      </c>
      <c r="P727" s="177">
        <v>1.2199</v>
      </c>
      <c r="Q727" s="177">
        <v>1.5771999999999999</v>
      </c>
      <c r="R727" s="177">
        <v>-7.7130999999999998</v>
      </c>
      <c r="S727" s="118"/>
    </row>
    <row r="728" spans="1:19" x14ac:dyDescent="0.3">
      <c r="A728" s="173" t="s">
        <v>1868</v>
      </c>
      <c r="B728" s="173" t="s">
        <v>1800</v>
      </c>
      <c r="C728" s="173">
        <v>147700</v>
      </c>
      <c r="D728" s="176">
        <v>44118</v>
      </c>
      <c r="E728" s="177">
        <v>0.28849999999999998</v>
      </c>
      <c r="F728" s="177">
        <v>0</v>
      </c>
      <c r="G728" s="177">
        <v>0</v>
      </c>
      <c r="H728" s="177">
        <v>0</v>
      </c>
      <c r="I728" s="177">
        <v>0</v>
      </c>
      <c r="J728" s="177">
        <v>0</v>
      </c>
      <c r="K728" s="177">
        <v>0</v>
      </c>
      <c r="L728" s="177">
        <v>0</v>
      </c>
      <c r="M728" s="177">
        <v>0</v>
      </c>
      <c r="N728" s="177">
        <v>0</v>
      </c>
      <c r="O728" s="177"/>
      <c r="P728" s="177"/>
      <c r="Q728" s="177">
        <v>0</v>
      </c>
      <c r="R728" s="177"/>
      <c r="S728" s="118"/>
    </row>
    <row r="729" spans="1:19" x14ac:dyDescent="0.3">
      <c r="A729" s="173" t="s">
        <v>1868</v>
      </c>
      <c r="B729" s="173" t="s">
        <v>1775</v>
      </c>
      <c r="C729" s="173">
        <v>147697</v>
      </c>
      <c r="D729" s="176">
        <v>44118</v>
      </c>
      <c r="E729" s="177">
        <v>0.30209999999999998</v>
      </c>
      <c r="F729" s="177">
        <v>0</v>
      </c>
      <c r="G729" s="177">
        <v>0</v>
      </c>
      <c r="H729" s="177">
        <v>0</v>
      </c>
      <c r="I729" s="177">
        <v>0</v>
      </c>
      <c r="J729" s="177">
        <v>0</v>
      </c>
      <c r="K729" s="177">
        <v>0</v>
      </c>
      <c r="L729" s="177">
        <v>0</v>
      </c>
      <c r="M729" s="177">
        <v>0</v>
      </c>
      <c r="N729" s="177">
        <v>0</v>
      </c>
      <c r="O729" s="177"/>
      <c r="P729" s="177"/>
      <c r="Q729" s="177">
        <v>0</v>
      </c>
      <c r="R729" s="177"/>
      <c r="S729" s="118"/>
    </row>
    <row r="730" spans="1:19" x14ac:dyDescent="0.3">
      <c r="A730" s="173" t="s">
        <v>1868</v>
      </c>
      <c r="B730" s="173" t="s">
        <v>1801</v>
      </c>
      <c r="C730" s="173">
        <v>148280</v>
      </c>
      <c r="D730" s="176"/>
      <c r="E730" s="177"/>
      <c r="F730" s="177"/>
      <c r="G730" s="177"/>
      <c r="H730" s="177"/>
      <c r="I730" s="177"/>
      <c r="J730" s="177"/>
      <c r="K730" s="177"/>
      <c r="L730" s="177"/>
      <c r="M730" s="177"/>
      <c r="N730" s="177"/>
      <c r="O730" s="177"/>
      <c r="P730" s="177"/>
      <c r="Q730" s="177"/>
      <c r="R730" s="177"/>
      <c r="S730" s="118"/>
    </row>
    <row r="731" spans="1:19" x14ac:dyDescent="0.3">
      <c r="A731" s="173" t="s">
        <v>1868</v>
      </c>
      <c r="B731" s="173" t="s">
        <v>1776</v>
      </c>
      <c r="C731" s="173">
        <v>148274</v>
      </c>
      <c r="D731" s="176"/>
      <c r="E731" s="177"/>
      <c r="F731" s="177"/>
      <c r="G731" s="177"/>
      <c r="H731" s="177"/>
      <c r="I731" s="177"/>
      <c r="J731" s="177"/>
      <c r="K731" s="177"/>
      <c r="L731" s="177"/>
      <c r="M731" s="177"/>
      <c r="N731" s="177"/>
      <c r="O731" s="177"/>
      <c r="P731" s="177"/>
      <c r="Q731" s="177"/>
      <c r="R731" s="177"/>
      <c r="S731" s="118"/>
    </row>
    <row r="732" spans="1:19" x14ac:dyDescent="0.3">
      <c r="A732" s="173" t="s">
        <v>1868</v>
      </c>
      <c r="B732" s="173" t="s">
        <v>1802</v>
      </c>
      <c r="C732" s="173">
        <v>138372</v>
      </c>
      <c r="D732" s="176">
        <v>44118</v>
      </c>
      <c r="E732" s="177">
        <v>33.377899999999997</v>
      </c>
      <c r="F732" s="177">
        <v>7.7399999999999997E-2</v>
      </c>
      <c r="G732" s="177">
        <v>4.65E-2</v>
      </c>
      <c r="H732" s="177">
        <v>0.65680000000000005</v>
      </c>
      <c r="I732" s="177">
        <v>2.0369000000000002</v>
      </c>
      <c r="J732" s="177">
        <v>1.9325000000000001</v>
      </c>
      <c r="K732" s="177">
        <v>5.1497999999999999</v>
      </c>
      <c r="L732" s="177">
        <v>11.5915</v>
      </c>
      <c r="M732" s="177">
        <v>-0.97340000000000004</v>
      </c>
      <c r="N732" s="177">
        <v>2.6377999999999999</v>
      </c>
      <c r="O732" s="177">
        <v>4.9303999999999997</v>
      </c>
      <c r="P732" s="177">
        <v>6.0011999999999999</v>
      </c>
      <c r="Q732" s="177">
        <v>7.4836</v>
      </c>
      <c r="R732" s="177">
        <v>5.2861000000000002</v>
      </c>
      <c r="S732" s="118" t="s">
        <v>1876</v>
      </c>
    </row>
    <row r="733" spans="1:19" x14ac:dyDescent="0.3">
      <c r="A733" s="173" t="s">
        <v>1868</v>
      </c>
      <c r="B733" s="173" t="s">
        <v>1777</v>
      </c>
      <c r="C733" s="173">
        <v>138376</v>
      </c>
      <c r="D733" s="176">
        <v>44118</v>
      </c>
      <c r="E733" s="177">
        <v>36.180500000000002</v>
      </c>
      <c r="F733" s="177">
        <v>8.0799999999999997E-2</v>
      </c>
      <c r="G733" s="177">
        <v>6.3899999999999998E-2</v>
      </c>
      <c r="H733" s="177">
        <v>0.68089999999999995</v>
      </c>
      <c r="I733" s="177">
        <v>2.0863</v>
      </c>
      <c r="J733" s="177">
        <v>2.0379</v>
      </c>
      <c r="K733" s="177">
        <v>5.4824999999999999</v>
      </c>
      <c r="L733" s="177">
        <v>12.2631</v>
      </c>
      <c r="M733" s="177">
        <v>-0.12280000000000001</v>
      </c>
      <c r="N733" s="177">
        <v>3.7974999999999999</v>
      </c>
      <c r="O733" s="177">
        <v>6.0957999999999997</v>
      </c>
      <c r="P733" s="177">
        <v>7.1292999999999997</v>
      </c>
      <c r="Q733" s="177">
        <v>8.6920999999999999</v>
      </c>
      <c r="R733" s="177">
        <v>6.3741000000000003</v>
      </c>
      <c r="S733" s="118" t="s">
        <v>1876</v>
      </c>
    </row>
    <row r="734" spans="1:19" x14ac:dyDescent="0.3">
      <c r="A734" s="173" t="s">
        <v>1868</v>
      </c>
      <c r="B734" s="173" t="s">
        <v>1803</v>
      </c>
      <c r="C734" s="173">
        <v>101498</v>
      </c>
      <c r="D734" s="176">
        <v>44118</v>
      </c>
      <c r="E734" s="177">
        <v>38.803800000000003</v>
      </c>
      <c r="F734" s="177">
        <v>0.2944</v>
      </c>
      <c r="G734" s="177">
        <v>-0.18779999999999999</v>
      </c>
      <c r="H734" s="177">
        <v>-2.2700000000000001E-2</v>
      </c>
      <c r="I734" s="177">
        <v>1.0568</v>
      </c>
      <c r="J734" s="177">
        <v>0.96930000000000005</v>
      </c>
      <c r="K734" s="177">
        <v>4.5523999999999996</v>
      </c>
      <c r="L734" s="177">
        <v>14.399699999999999</v>
      </c>
      <c r="M734" s="177">
        <v>4.3478000000000003</v>
      </c>
      <c r="N734" s="177">
        <v>7.4798999999999998</v>
      </c>
      <c r="O734" s="177">
        <v>4.5488999999999997</v>
      </c>
      <c r="P734" s="177">
        <v>6.0674999999999999</v>
      </c>
      <c r="Q734" s="177">
        <v>7.6440000000000001</v>
      </c>
      <c r="R734" s="177">
        <v>5.8033000000000001</v>
      </c>
      <c r="S734" s="118"/>
    </row>
    <row r="735" spans="1:19" x14ac:dyDescent="0.3">
      <c r="A735" s="173" t="s">
        <v>1868</v>
      </c>
      <c r="B735" s="173" t="s">
        <v>1778</v>
      </c>
      <c r="C735" s="173">
        <v>119472</v>
      </c>
      <c r="D735" s="176">
        <v>44118</v>
      </c>
      <c r="E735" s="177">
        <v>41.732500000000002</v>
      </c>
      <c r="F735" s="177">
        <v>0.29849999999999999</v>
      </c>
      <c r="G735" s="177">
        <v>-0.1696</v>
      </c>
      <c r="H735" s="177">
        <v>3.3999999999999998E-3</v>
      </c>
      <c r="I735" s="177">
        <v>1.1101000000000001</v>
      </c>
      <c r="J735" s="177">
        <v>1.0864</v>
      </c>
      <c r="K735" s="177">
        <v>4.8821000000000003</v>
      </c>
      <c r="L735" s="177">
        <v>15.0762</v>
      </c>
      <c r="M735" s="177">
        <v>5.2031000000000001</v>
      </c>
      <c r="N735" s="177">
        <v>8.7611000000000008</v>
      </c>
      <c r="O735" s="177">
        <v>5.8590999999999998</v>
      </c>
      <c r="P735" s="177">
        <v>7.1637000000000004</v>
      </c>
      <c r="Q735" s="177">
        <v>7.2462</v>
      </c>
      <c r="R735" s="177">
        <v>7.1026999999999996</v>
      </c>
      <c r="S735" s="118"/>
    </row>
    <row r="736" spans="1:19" x14ac:dyDescent="0.3">
      <c r="A736" s="173" t="s">
        <v>1868</v>
      </c>
      <c r="B736" s="173" t="s">
        <v>1779</v>
      </c>
      <c r="C736" s="173">
        <v>134643</v>
      </c>
      <c r="D736" s="176">
        <v>44118</v>
      </c>
      <c r="E736" s="177">
        <v>15.039899999999999</v>
      </c>
      <c r="F736" s="177">
        <v>0.25530000000000003</v>
      </c>
      <c r="G736" s="177">
        <v>0.30480000000000002</v>
      </c>
      <c r="H736" s="177">
        <v>0.71789999999999998</v>
      </c>
      <c r="I736" s="177">
        <v>2.3812000000000002</v>
      </c>
      <c r="J736" s="177">
        <v>1.3122</v>
      </c>
      <c r="K736" s="177">
        <v>6.1795</v>
      </c>
      <c r="L736" s="177">
        <v>15.8725</v>
      </c>
      <c r="M736" s="177">
        <v>2.0249000000000001</v>
      </c>
      <c r="N736" s="177">
        <v>6.9626000000000001</v>
      </c>
      <c r="O736" s="177">
        <v>5.6496000000000004</v>
      </c>
      <c r="P736" s="177">
        <v>8.0757999999999992</v>
      </c>
      <c r="Q736" s="177">
        <v>7.8673000000000002</v>
      </c>
      <c r="R736" s="177">
        <v>7.7779999999999996</v>
      </c>
      <c r="S736" s="118"/>
    </row>
    <row r="737" spans="1:19" x14ac:dyDescent="0.3">
      <c r="A737" s="173" t="s">
        <v>1868</v>
      </c>
      <c r="B737" s="173" t="s">
        <v>1804</v>
      </c>
      <c r="C737" s="173">
        <v>134644</v>
      </c>
      <c r="D737" s="176">
        <v>44118</v>
      </c>
      <c r="E737" s="177">
        <v>14.004300000000001</v>
      </c>
      <c r="F737" s="177">
        <v>0.25269999999999998</v>
      </c>
      <c r="G737" s="177">
        <v>0.29509999999999997</v>
      </c>
      <c r="H737" s="177">
        <v>0.70469999999999999</v>
      </c>
      <c r="I737" s="177">
        <v>2.3542000000000001</v>
      </c>
      <c r="J737" s="177">
        <v>1.2544</v>
      </c>
      <c r="K737" s="177">
        <v>5.9951999999999996</v>
      </c>
      <c r="L737" s="177">
        <v>15.4765</v>
      </c>
      <c r="M737" s="177">
        <v>1.5113000000000001</v>
      </c>
      <c r="N737" s="177">
        <v>6.2775999999999996</v>
      </c>
      <c r="O737" s="177">
        <v>4.4724000000000004</v>
      </c>
      <c r="P737" s="177">
        <v>6.6877000000000004</v>
      </c>
      <c r="Q737" s="177">
        <v>6.4486999999999997</v>
      </c>
      <c r="R737" s="177">
        <v>6.9625000000000004</v>
      </c>
      <c r="S737" s="118"/>
    </row>
    <row r="738" spans="1:19" x14ac:dyDescent="0.3">
      <c r="A738" s="173" t="s">
        <v>1868</v>
      </c>
      <c r="B738" s="173" t="s">
        <v>1780</v>
      </c>
      <c r="C738" s="173">
        <v>145478</v>
      </c>
      <c r="D738" s="176">
        <v>44118</v>
      </c>
      <c r="E738" s="177">
        <v>11.3606</v>
      </c>
      <c r="F738" s="177">
        <v>0.14630000000000001</v>
      </c>
      <c r="G738" s="177">
        <v>0.26650000000000001</v>
      </c>
      <c r="H738" s="177">
        <v>0.86739999999999995</v>
      </c>
      <c r="I738" s="177">
        <v>2.4003000000000001</v>
      </c>
      <c r="J738" s="177">
        <v>1.9664999999999999</v>
      </c>
      <c r="K738" s="177">
        <v>5.0206</v>
      </c>
      <c r="L738" s="177">
        <v>12.7905</v>
      </c>
      <c r="M738" s="177">
        <v>2.4049</v>
      </c>
      <c r="N738" s="177">
        <v>6.7956000000000003</v>
      </c>
      <c r="O738" s="177"/>
      <c r="P738" s="177"/>
      <c r="Q738" s="177">
        <v>7.1196999999999999</v>
      </c>
      <c r="R738" s="177"/>
      <c r="S738" s="118"/>
    </row>
    <row r="739" spans="1:19" x14ac:dyDescent="0.3">
      <c r="A739" s="173" t="s">
        <v>1868</v>
      </c>
      <c r="B739" s="173" t="s">
        <v>1805</v>
      </c>
      <c r="C739" s="173">
        <v>145475</v>
      </c>
      <c r="D739" s="176">
        <v>44118</v>
      </c>
      <c r="E739" s="177">
        <v>10.991899999999999</v>
      </c>
      <c r="F739" s="177">
        <v>0.1421</v>
      </c>
      <c r="G739" s="177">
        <v>0.2462</v>
      </c>
      <c r="H739" s="177">
        <v>0.83850000000000002</v>
      </c>
      <c r="I739" s="177">
        <v>2.3407</v>
      </c>
      <c r="J739" s="177">
        <v>1.8391</v>
      </c>
      <c r="K739" s="177">
        <v>4.6109999999999998</v>
      </c>
      <c r="L739" s="177">
        <v>11.966900000000001</v>
      </c>
      <c r="M739" s="177">
        <v>1.1577</v>
      </c>
      <c r="N739" s="177">
        <v>4.9336000000000002</v>
      </c>
      <c r="O739" s="177"/>
      <c r="P739" s="177"/>
      <c r="Q739" s="177">
        <v>5.2310999999999996</v>
      </c>
      <c r="R739" s="177"/>
      <c r="S739" s="118"/>
    </row>
    <row r="740" spans="1:19" x14ac:dyDescent="0.3">
      <c r="A740" s="173" t="s">
        <v>1868</v>
      </c>
      <c r="B740" s="173" t="s">
        <v>1781</v>
      </c>
      <c r="C740" s="173">
        <v>119960</v>
      </c>
      <c r="D740" s="176">
        <v>44118</v>
      </c>
      <c r="E740" s="177">
        <v>37.862000000000002</v>
      </c>
      <c r="F740" s="177">
        <v>0.2213</v>
      </c>
      <c r="G740" s="177">
        <v>0.1222</v>
      </c>
      <c r="H740" s="177">
        <v>0.81210000000000004</v>
      </c>
      <c r="I740" s="177">
        <v>2.4335</v>
      </c>
      <c r="J740" s="177">
        <v>2.0093999999999999</v>
      </c>
      <c r="K740" s="177">
        <v>5.766</v>
      </c>
      <c r="L740" s="177">
        <v>12.817500000000001</v>
      </c>
      <c r="M740" s="177">
        <v>3.1030000000000002</v>
      </c>
      <c r="N740" s="177">
        <v>7.0118999999999998</v>
      </c>
      <c r="O740" s="177">
        <v>5.4447000000000001</v>
      </c>
      <c r="P740" s="177">
        <v>6.5709</v>
      </c>
      <c r="Q740" s="177">
        <v>7.4753999999999996</v>
      </c>
      <c r="R740" s="177">
        <v>7.9402999999999997</v>
      </c>
      <c r="S740" s="118"/>
    </row>
    <row r="741" spans="1:19" x14ac:dyDescent="0.3">
      <c r="A741" s="173" t="s">
        <v>1868</v>
      </c>
      <c r="B741" s="173" t="s">
        <v>1806</v>
      </c>
      <c r="C741" s="173">
        <v>101906</v>
      </c>
      <c r="D741" s="176">
        <v>44118</v>
      </c>
      <c r="E741" s="177">
        <v>46.213114582425199</v>
      </c>
      <c r="F741" s="177">
        <v>0.21820000000000001</v>
      </c>
      <c r="G741" s="177">
        <v>0.1071</v>
      </c>
      <c r="H741" s="177">
        <v>0.79079999999999995</v>
      </c>
      <c r="I741" s="177">
        <v>2.3906000000000001</v>
      </c>
      <c r="J741" s="177">
        <v>1.9165000000000001</v>
      </c>
      <c r="K741" s="177">
        <v>5.4695</v>
      </c>
      <c r="L741" s="177">
        <v>12.1846</v>
      </c>
      <c r="M741" s="177">
        <v>2.2576999999999998</v>
      </c>
      <c r="N741" s="177">
        <v>5.8506</v>
      </c>
      <c r="O741" s="177">
        <v>4.3398000000000003</v>
      </c>
      <c r="P741" s="177">
        <v>5.4493999999999998</v>
      </c>
      <c r="Q741" s="177">
        <v>7.5122</v>
      </c>
      <c r="R741" s="177">
        <v>6.8011999999999997</v>
      </c>
      <c r="S741" s="118"/>
    </row>
    <row r="742" spans="1:19" x14ac:dyDescent="0.3">
      <c r="A742" s="173" t="s">
        <v>1868</v>
      </c>
      <c r="B742" s="173" t="s">
        <v>1782</v>
      </c>
      <c r="C742" s="173">
        <v>144312</v>
      </c>
      <c r="D742" s="176">
        <v>44118</v>
      </c>
      <c r="E742" s="177">
        <v>11.74</v>
      </c>
      <c r="F742" s="177">
        <v>0.1706</v>
      </c>
      <c r="G742" s="177">
        <v>0.42770000000000002</v>
      </c>
      <c r="H742" s="177">
        <v>1.1196999999999999</v>
      </c>
      <c r="I742" s="177">
        <v>2.7122000000000002</v>
      </c>
      <c r="J742" s="177">
        <v>2.1758000000000002</v>
      </c>
      <c r="K742" s="177">
        <v>5.4806999999999997</v>
      </c>
      <c r="L742" s="177">
        <v>13.980600000000001</v>
      </c>
      <c r="M742" s="177">
        <v>5.0088999999999997</v>
      </c>
      <c r="N742" s="177">
        <v>8.9054000000000002</v>
      </c>
      <c r="O742" s="177"/>
      <c r="P742" s="177"/>
      <c r="Q742" s="177">
        <v>7.6231999999999998</v>
      </c>
      <c r="R742" s="177">
        <v>8.2617999999999991</v>
      </c>
      <c r="S742" s="118" t="s">
        <v>1881</v>
      </c>
    </row>
    <row r="743" spans="1:19" x14ac:dyDescent="0.3">
      <c r="A743" s="173" t="s">
        <v>1868</v>
      </c>
      <c r="B743" s="173" t="s">
        <v>1807</v>
      </c>
      <c r="C743" s="173">
        <v>144310</v>
      </c>
      <c r="D743" s="176">
        <v>44118</v>
      </c>
      <c r="E743" s="177">
        <v>11.58</v>
      </c>
      <c r="F743" s="177">
        <v>0.17299999999999999</v>
      </c>
      <c r="G743" s="177">
        <v>0.34660000000000002</v>
      </c>
      <c r="H743" s="177">
        <v>1.0470999999999999</v>
      </c>
      <c r="I743" s="177">
        <v>2.6596000000000002</v>
      </c>
      <c r="J743" s="177">
        <v>2.0264000000000002</v>
      </c>
      <c r="K743" s="177">
        <v>5.3685</v>
      </c>
      <c r="L743" s="177">
        <v>13.6408</v>
      </c>
      <c r="M743" s="177">
        <v>4.6070000000000002</v>
      </c>
      <c r="N743" s="177">
        <v>8.4269999999999996</v>
      </c>
      <c r="O743" s="177"/>
      <c r="P743" s="177"/>
      <c r="Q743" s="177">
        <v>6.9489000000000001</v>
      </c>
      <c r="R743" s="177">
        <v>7.5781000000000001</v>
      </c>
      <c r="S743" s="118" t="s">
        <v>1881</v>
      </c>
    </row>
    <row r="744" spans="1:19" x14ac:dyDescent="0.3">
      <c r="A744" s="173" t="s">
        <v>1868</v>
      </c>
      <c r="B744" s="173" t="s">
        <v>1783</v>
      </c>
      <c r="C744" s="173">
        <v>144490</v>
      </c>
      <c r="D744" s="176">
        <v>44118</v>
      </c>
      <c r="E744" s="177">
        <v>10.843299999999999</v>
      </c>
      <c r="F744" s="177">
        <v>-8.9999999999999998E-4</v>
      </c>
      <c r="G744" s="177">
        <v>6.1800000000000001E-2</v>
      </c>
      <c r="H744" s="177">
        <v>0.85099999999999998</v>
      </c>
      <c r="I744" s="177">
        <v>2.1141999999999999</v>
      </c>
      <c r="J744" s="177">
        <v>1.2767999999999999</v>
      </c>
      <c r="K744" s="177">
        <v>4.8106999999999998</v>
      </c>
      <c r="L744" s="177">
        <v>11.4511</v>
      </c>
      <c r="M744" s="177">
        <v>1.8045</v>
      </c>
      <c r="N744" s="177">
        <v>5.5319000000000003</v>
      </c>
      <c r="O744" s="177"/>
      <c r="P744" s="177"/>
      <c r="Q744" s="177">
        <v>3.8816000000000002</v>
      </c>
      <c r="R744" s="177">
        <v>5.1783000000000001</v>
      </c>
      <c r="S744" s="118"/>
    </row>
    <row r="745" spans="1:19" x14ac:dyDescent="0.3">
      <c r="A745" s="173" t="s">
        <v>1868</v>
      </c>
      <c r="B745" s="173" t="s">
        <v>1808</v>
      </c>
      <c r="C745" s="173">
        <v>144484</v>
      </c>
      <c r="D745" s="176">
        <v>44118</v>
      </c>
      <c r="E745" s="177">
        <v>10.6206</v>
      </c>
      <c r="F745" s="177">
        <v>-3.8E-3</v>
      </c>
      <c r="G745" s="177">
        <v>4.99E-2</v>
      </c>
      <c r="H745" s="177">
        <v>0.83450000000000002</v>
      </c>
      <c r="I745" s="177">
        <v>2.0798999999999999</v>
      </c>
      <c r="J745" s="177">
        <v>1.2035</v>
      </c>
      <c r="K745" s="177">
        <v>4.5818000000000003</v>
      </c>
      <c r="L745" s="177">
        <v>10.987299999999999</v>
      </c>
      <c r="M745" s="177">
        <v>1.2005999999999999</v>
      </c>
      <c r="N745" s="177">
        <v>4.72</v>
      </c>
      <c r="O745" s="177"/>
      <c r="P745" s="177"/>
      <c r="Q745" s="177">
        <v>2.8725000000000001</v>
      </c>
      <c r="R745" s="177">
        <v>4.1829000000000001</v>
      </c>
      <c r="S745" s="118"/>
    </row>
    <row r="746" spans="1:19" x14ac:dyDescent="0.3">
      <c r="A746" s="178" t="s">
        <v>27</v>
      </c>
      <c r="B746" s="173"/>
      <c r="C746" s="173"/>
      <c r="D746" s="173"/>
      <c r="E746" s="173"/>
      <c r="F746" s="179">
        <v>0.13882500000000003</v>
      </c>
      <c r="G746" s="179">
        <v>5.8910416666666653E-2</v>
      </c>
      <c r="H746" s="179">
        <v>0.59084375</v>
      </c>
      <c r="I746" s="179">
        <v>1.7593812499999999</v>
      </c>
      <c r="J746" s="179">
        <v>1.2656979166666664</v>
      </c>
      <c r="K746" s="179">
        <v>5.080460416666666</v>
      </c>
      <c r="L746" s="179">
        <v>12.798947916666668</v>
      </c>
      <c r="M746" s="179">
        <v>1.5988666666666669</v>
      </c>
      <c r="N746" s="179">
        <v>5.579027083333334</v>
      </c>
      <c r="O746" s="179">
        <v>4.2854218749999999</v>
      </c>
      <c r="P746" s="179">
        <v>6.2438321428571424</v>
      </c>
      <c r="Q746" s="179">
        <v>6.5556249999999991</v>
      </c>
      <c r="R746" s="179">
        <v>5.6080342105263155</v>
      </c>
      <c r="S746" s="118"/>
    </row>
    <row r="747" spans="1:19" x14ac:dyDescent="0.3">
      <c r="A747" s="178" t="s">
        <v>409</v>
      </c>
      <c r="B747" s="173"/>
      <c r="C747" s="173"/>
      <c r="D747" s="173"/>
      <c r="E747" s="173"/>
      <c r="F747" s="179">
        <v>0.17294999999999999</v>
      </c>
      <c r="G747" s="179">
        <v>0.12940000000000002</v>
      </c>
      <c r="H747" s="179">
        <v>0.66884999999999994</v>
      </c>
      <c r="I747" s="179">
        <v>1.82365</v>
      </c>
      <c r="J747" s="179">
        <v>1.2821</v>
      </c>
      <c r="K747" s="179">
        <v>5.0852000000000004</v>
      </c>
      <c r="L747" s="179">
        <v>12.540800000000001</v>
      </c>
      <c r="M747" s="179">
        <v>1.86955</v>
      </c>
      <c r="N747" s="179">
        <v>6.2163000000000004</v>
      </c>
      <c r="O747" s="179">
        <v>4.5257500000000004</v>
      </c>
      <c r="P747" s="179">
        <v>6.6193</v>
      </c>
      <c r="Q747" s="179">
        <v>7.2094000000000005</v>
      </c>
      <c r="R747" s="179">
        <v>6.3883000000000001</v>
      </c>
      <c r="S747" s="118"/>
    </row>
    <row r="748" spans="1:19" x14ac:dyDescent="0.3">
      <c r="A748" s="168"/>
      <c r="B748" s="168"/>
      <c r="C748" s="168"/>
      <c r="D748" s="168"/>
      <c r="E748" s="168"/>
      <c r="F748" s="168"/>
      <c r="G748" s="168"/>
      <c r="H748" s="168"/>
      <c r="I748" s="168"/>
      <c r="J748" s="168"/>
      <c r="K748" s="168"/>
      <c r="L748" s="168"/>
      <c r="M748" s="168"/>
      <c r="N748" s="168"/>
      <c r="O748" s="168"/>
      <c r="P748" s="168"/>
      <c r="Q748" s="168"/>
      <c r="R748" s="168"/>
      <c r="S748" s="118"/>
    </row>
    <row r="749" spans="1:19" x14ac:dyDescent="0.3">
      <c r="A749" s="175" t="s">
        <v>818</v>
      </c>
      <c r="B749" s="175"/>
      <c r="C749" s="175"/>
      <c r="D749" s="175"/>
      <c r="E749" s="175"/>
      <c r="F749" s="175"/>
      <c r="G749" s="175"/>
      <c r="H749" s="175"/>
      <c r="I749" s="175"/>
      <c r="J749" s="175"/>
      <c r="K749" s="175"/>
      <c r="L749" s="175"/>
      <c r="M749" s="175"/>
      <c r="N749" s="175"/>
      <c r="O749" s="175"/>
      <c r="P749" s="175"/>
      <c r="Q749" s="175"/>
      <c r="R749" s="175"/>
      <c r="S749" s="120"/>
    </row>
    <row r="750" spans="1:19" x14ac:dyDescent="0.3">
      <c r="A750" s="173" t="s">
        <v>819</v>
      </c>
      <c r="B750" s="173" t="s">
        <v>820</v>
      </c>
      <c r="C750" s="173">
        <v>122644</v>
      </c>
      <c r="D750" s="176">
        <v>44118</v>
      </c>
      <c r="E750" s="177">
        <v>261.5949</v>
      </c>
      <c r="F750" s="177">
        <v>10.383900000000001</v>
      </c>
      <c r="G750" s="177">
        <v>10.8911</v>
      </c>
      <c r="H750" s="177">
        <v>17.5197</v>
      </c>
      <c r="I750" s="177">
        <v>14.1126</v>
      </c>
      <c r="J750" s="177">
        <v>10.1264</v>
      </c>
      <c r="K750" s="177">
        <v>5.9992999999999999</v>
      </c>
      <c r="L750" s="177">
        <v>11.108599999999999</v>
      </c>
      <c r="M750" s="177">
        <v>9.1411999999999995</v>
      </c>
      <c r="N750" s="177">
        <v>8.8626000000000005</v>
      </c>
      <c r="O750" s="177">
        <v>8.1266999999999996</v>
      </c>
      <c r="P750" s="177">
        <v>8.2799999999999994</v>
      </c>
      <c r="Q750" s="177">
        <v>8.6690000000000005</v>
      </c>
      <c r="R750" s="177">
        <v>9.0074000000000005</v>
      </c>
      <c r="S750" s="118" t="s">
        <v>1877</v>
      </c>
    </row>
    <row r="751" spans="1:19" x14ac:dyDescent="0.3">
      <c r="A751" s="173" t="s">
        <v>819</v>
      </c>
      <c r="B751" s="173" t="s">
        <v>821</v>
      </c>
      <c r="C751" s="173">
        <v>122646</v>
      </c>
      <c r="D751" s="176">
        <v>44118</v>
      </c>
      <c r="E751" s="177">
        <v>266.18810000000002</v>
      </c>
      <c r="F751" s="177">
        <v>10.547700000000001</v>
      </c>
      <c r="G751" s="177">
        <v>11.060499999999999</v>
      </c>
      <c r="H751" s="177">
        <v>17.6877</v>
      </c>
      <c r="I751" s="177">
        <v>14.2865</v>
      </c>
      <c r="J751" s="177">
        <v>10.299200000000001</v>
      </c>
      <c r="K751" s="177">
        <v>6.1722999999999999</v>
      </c>
      <c r="L751" s="177">
        <v>11.294700000000001</v>
      </c>
      <c r="M751" s="177">
        <v>9.3449000000000009</v>
      </c>
      <c r="N751" s="177">
        <v>9.0779999999999994</v>
      </c>
      <c r="O751" s="177">
        <v>8.375</v>
      </c>
      <c r="P751" s="177">
        <v>8.5298999999999996</v>
      </c>
      <c r="Q751" s="177">
        <v>8.9501000000000008</v>
      </c>
      <c r="R751" s="177">
        <v>9.2378</v>
      </c>
      <c r="S751" s="118" t="s">
        <v>1877</v>
      </c>
    </row>
    <row r="752" spans="1:19" x14ac:dyDescent="0.3">
      <c r="A752" s="173" t="s">
        <v>819</v>
      </c>
      <c r="B752" s="173" t="s">
        <v>822</v>
      </c>
      <c r="C752" s="173">
        <v>101048</v>
      </c>
      <c r="D752" s="176">
        <v>44118</v>
      </c>
      <c r="E752" s="177">
        <v>30.841100000000001</v>
      </c>
      <c r="F752" s="177">
        <v>9.1151</v>
      </c>
      <c r="G752" s="177">
        <v>4.8555000000000001</v>
      </c>
      <c r="H752" s="177">
        <v>11.8788</v>
      </c>
      <c r="I752" s="177">
        <v>8.5831</v>
      </c>
      <c r="J752" s="177">
        <v>8.1412999999999993</v>
      </c>
      <c r="K752" s="177">
        <v>5.5978000000000003</v>
      </c>
      <c r="L752" s="177">
        <v>7.0399000000000003</v>
      </c>
      <c r="M752" s="177">
        <v>6.03</v>
      </c>
      <c r="N752" s="177">
        <v>6.3265000000000002</v>
      </c>
      <c r="O752" s="177">
        <v>6.7435</v>
      </c>
      <c r="P752" s="177">
        <v>6.4748999999999999</v>
      </c>
      <c r="Q752" s="177">
        <v>5.9488000000000003</v>
      </c>
      <c r="R752" s="177">
        <v>6.9451000000000001</v>
      </c>
      <c r="S752" s="118" t="s">
        <v>1877</v>
      </c>
    </row>
    <row r="753" spans="1:19" x14ac:dyDescent="0.3">
      <c r="A753" s="173" t="s">
        <v>819</v>
      </c>
      <c r="B753" s="173" t="s">
        <v>823</v>
      </c>
      <c r="C753" s="173">
        <v>118508</v>
      </c>
      <c r="D753" s="176">
        <v>44118</v>
      </c>
      <c r="E753" s="177">
        <v>32.575899999999997</v>
      </c>
      <c r="F753" s="177">
        <v>9.7506000000000004</v>
      </c>
      <c r="G753" s="177">
        <v>5.5392999999999999</v>
      </c>
      <c r="H753" s="177">
        <v>12.5794</v>
      </c>
      <c r="I753" s="177">
        <v>9.3009000000000004</v>
      </c>
      <c r="J753" s="177">
        <v>8.8710000000000004</v>
      </c>
      <c r="K753" s="177">
        <v>6.3691000000000004</v>
      </c>
      <c r="L753" s="177">
        <v>7.8708</v>
      </c>
      <c r="M753" s="177">
        <v>6.8116000000000003</v>
      </c>
      <c r="N753" s="177">
        <v>7.0586000000000002</v>
      </c>
      <c r="O753" s="177">
        <v>7.3680000000000003</v>
      </c>
      <c r="P753" s="177">
        <v>7.1407999999999996</v>
      </c>
      <c r="Q753" s="177">
        <v>7.3255999999999997</v>
      </c>
      <c r="R753" s="177">
        <v>7.5881999999999996</v>
      </c>
      <c r="S753" s="118" t="s">
        <v>1877</v>
      </c>
    </row>
    <row r="754" spans="1:19" x14ac:dyDescent="0.3">
      <c r="A754" s="173" t="s">
        <v>819</v>
      </c>
      <c r="B754" s="173" t="s">
        <v>824</v>
      </c>
      <c r="C754" s="173">
        <v>106841</v>
      </c>
      <c r="D754" s="176">
        <v>44118</v>
      </c>
      <c r="E754" s="177">
        <v>37.079000000000001</v>
      </c>
      <c r="F754" s="177">
        <v>15.855499999999999</v>
      </c>
      <c r="G754" s="177">
        <v>13.767899999999999</v>
      </c>
      <c r="H754" s="177">
        <v>23.548300000000001</v>
      </c>
      <c r="I754" s="177">
        <v>17.547999999999998</v>
      </c>
      <c r="J754" s="177">
        <v>11.938499999999999</v>
      </c>
      <c r="K754" s="177">
        <v>7.2586000000000004</v>
      </c>
      <c r="L754" s="177">
        <v>11.7783</v>
      </c>
      <c r="M754" s="177">
        <v>9.4741999999999997</v>
      </c>
      <c r="N754" s="177">
        <v>9.0566999999999993</v>
      </c>
      <c r="O754" s="177">
        <v>8.0724</v>
      </c>
      <c r="P754" s="177">
        <v>8.1077999999999992</v>
      </c>
      <c r="Q754" s="177">
        <v>8.2894000000000005</v>
      </c>
      <c r="R754" s="177">
        <v>8.9680999999999997</v>
      </c>
      <c r="S754" s="118" t="s">
        <v>1877</v>
      </c>
    </row>
    <row r="755" spans="1:19" x14ac:dyDescent="0.3">
      <c r="A755" s="173" t="s">
        <v>819</v>
      </c>
      <c r="B755" s="173" t="s">
        <v>825</v>
      </c>
      <c r="C755" s="173">
        <v>118961</v>
      </c>
      <c r="D755" s="176">
        <v>44118</v>
      </c>
      <c r="E755" s="177">
        <v>37.406599999999997</v>
      </c>
      <c r="F755" s="177">
        <v>16.107199999999999</v>
      </c>
      <c r="G755" s="177">
        <v>14.019299999999999</v>
      </c>
      <c r="H755" s="177">
        <v>23.7912</v>
      </c>
      <c r="I755" s="177">
        <v>17.7959</v>
      </c>
      <c r="J755" s="177">
        <v>12.1945</v>
      </c>
      <c r="K755" s="177">
        <v>7.5141</v>
      </c>
      <c r="L755" s="177">
        <v>12.007400000000001</v>
      </c>
      <c r="M755" s="177">
        <v>9.6821999999999999</v>
      </c>
      <c r="N755" s="177">
        <v>9.2563999999999993</v>
      </c>
      <c r="O755" s="177">
        <v>8.2491000000000003</v>
      </c>
      <c r="P755" s="177">
        <v>8.2611000000000008</v>
      </c>
      <c r="Q755" s="177">
        <v>8.6303999999999998</v>
      </c>
      <c r="R755" s="177">
        <v>9.1494999999999997</v>
      </c>
      <c r="S755" s="118" t="s">
        <v>1877</v>
      </c>
    </row>
    <row r="756" spans="1:19" x14ac:dyDescent="0.3">
      <c r="A756" s="173" t="s">
        <v>819</v>
      </c>
      <c r="B756" s="173" t="s">
        <v>826</v>
      </c>
      <c r="C756" s="173">
        <v>101802</v>
      </c>
      <c r="D756" s="176">
        <v>44118</v>
      </c>
      <c r="E756" s="177">
        <v>317.68740000000003</v>
      </c>
      <c r="F756" s="177">
        <v>17.897600000000001</v>
      </c>
      <c r="G756" s="177">
        <v>13.257400000000001</v>
      </c>
      <c r="H756" s="177">
        <v>22.497499999999999</v>
      </c>
      <c r="I756" s="177">
        <v>17.4284</v>
      </c>
      <c r="J756" s="177">
        <v>12.338900000000001</v>
      </c>
      <c r="K756" s="177">
        <v>8.0252999999999997</v>
      </c>
      <c r="L756" s="177">
        <v>12.304500000000001</v>
      </c>
      <c r="M756" s="177">
        <v>9.5465</v>
      </c>
      <c r="N756" s="177">
        <v>9.3980999999999995</v>
      </c>
      <c r="O756" s="177">
        <v>7.7675000000000001</v>
      </c>
      <c r="P756" s="177">
        <v>7.9161999999999999</v>
      </c>
      <c r="Q756" s="177">
        <v>8.0564999999999998</v>
      </c>
      <c r="R756" s="177">
        <v>8.8554999999999993</v>
      </c>
      <c r="S756" s="118"/>
    </row>
    <row r="757" spans="1:19" x14ac:dyDescent="0.3">
      <c r="A757" s="173" t="s">
        <v>819</v>
      </c>
      <c r="B757" s="173" t="s">
        <v>827</v>
      </c>
      <c r="C757" s="173">
        <v>120425</v>
      </c>
      <c r="D757" s="176">
        <v>44118</v>
      </c>
      <c r="E757" s="177">
        <v>336.1028</v>
      </c>
      <c r="F757" s="177">
        <v>18.623100000000001</v>
      </c>
      <c r="G757" s="177">
        <v>13.9772</v>
      </c>
      <c r="H757" s="177">
        <v>23.220300000000002</v>
      </c>
      <c r="I757" s="177">
        <v>18.153500000000001</v>
      </c>
      <c r="J757" s="177">
        <v>13.0663</v>
      </c>
      <c r="K757" s="177">
        <v>8.7603000000000009</v>
      </c>
      <c r="L757" s="177">
        <v>13.073700000000001</v>
      </c>
      <c r="M757" s="177">
        <v>10.327</v>
      </c>
      <c r="N757" s="177">
        <v>10.199</v>
      </c>
      <c r="O757" s="177">
        <v>8.5837000000000003</v>
      </c>
      <c r="P757" s="177">
        <v>8.7822999999999993</v>
      </c>
      <c r="Q757" s="177">
        <v>9.0967000000000002</v>
      </c>
      <c r="R757" s="177">
        <v>9.6790000000000003</v>
      </c>
      <c r="S757" s="118"/>
    </row>
    <row r="758" spans="1:19" x14ac:dyDescent="0.3">
      <c r="A758" s="173" t="s">
        <v>819</v>
      </c>
      <c r="B758" s="173" t="s">
        <v>828</v>
      </c>
      <c r="C758" s="173">
        <v>147269</v>
      </c>
      <c r="D758" s="176">
        <v>44118</v>
      </c>
      <c r="E758" s="177">
        <v>1137.6424</v>
      </c>
      <c r="F758" s="177">
        <v>64.583500000000001</v>
      </c>
      <c r="G758" s="177">
        <v>26.676100000000002</v>
      </c>
      <c r="H758" s="177">
        <v>42.726399999999998</v>
      </c>
      <c r="I758" s="177">
        <v>29.915700000000001</v>
      </c>
      <c r="J758" s="177">
        <v>13.719099999999999</v>
      </c>
      <c r="K758" s="177">
        <v>6.8017000000000003</v>
      </c>
      <c r="L758" s="177">
        <v>15.3644</v>
      </c>
      <c r="M758" s="177">
        <v>12.1785</v>
      </c>
      <c r="N758" s="177">
        <v>10.3911</v>
      </c>
      <c r="O758" s="177"/>
      <c r="P758" s="177"/>
      <c r="Q758" s="177">
        <v>9.4932999999999996</v>
      </c>
      <c r="R758" s="177"/>
      <c r="S758" s="118"/>
    </row>
    <row r="759" spans="1:19" x14ac:dyDescent="0.3">
      <c r="A759" s="173" t="s">
        <v>819</v>
      </c>
      <c r="B759" s="173" t="s">
        <v>829</v>
      </c>
      <c r="C759" s="173">
        <v>147266</v>
      </c>
      <c r="D759" s="176">
        <v>44118</v>
      </c>
      <c r="E759" s="177">
        <v>1132.6405</v>
      </c>
      <c r="F759" s="177">
        <v>64.180300000000003</v>
      </c>
      <c r="G759" s="177">
        <v>26.274899999999999</v>
      </c>
      <c r="H759" s="177">
        <v>42.323300000000003</v>
      </c>
      <c r="I759" s="177">
        <v>29.513400000000001</v>
      </c>
      <c r="J759" s="177">
        <v>13.3156</v>
      </c>
      <c r="K759" s="177">
        <v>6.3949999999999996</v>
      </c>
      <c r="L759" s="177">
        <v>14.9321</v>
      </c>
      <c r="M759" s="177">
        <v>11.744400000000001</v>
      </c>
      <c r="N759" s="177">
        <v>10.001200000000001</v>
      </c>
      <c r="O759" s="177"/>
      <c r="P759" s="177"/>
      <c r="Q759" s="177">
        <v>9.1545000000000005</v>
      </c>
      <c r="R759" s="177"/>
      <c r="S759" s="118"/>
    </row>
    <row r="760" spans="1:19" x14ac:dyDescent="0.3">
      <c r="A760" s="173" t="s">
        <v>819</v>
      </c>
      <c r="B760" s="173" t="s">
        <v>830</v>
      </c>
      <c r="C760" s="173">
        <v>102673</v>
      </c>
      <c r="D760" s="176">
        <v>44118</v>
      </c>
      <c r="E760" s="177">
        <v>33.989800000000002</v>
      </c>
      <c r="F760" s="177">
        <v>19.124600000000001</v>
      </c>
      <c r="G760" s="177">
        <v>15.1081</v>
      </c>
      <c r="H760" s="177">
        <v>31.126999999999999</v>
      </c>
      <c r="I760" s="177">
        <v>25.2788</v>
      </c>
      <c r="J760" s="177">
        <v>15.500999999999999</v>
      </c>
      <c r="K760" s="177">
        <v>6.1832000000000003</v>
      </c>
      <c r="L760" s="177">
        <v>14.977</v>
      </c>
      <c r="M760" s="177">
        <v>12.191000000000001</v>
      </c>
      <c r="N760" s="177">
        <v>11.109400000000001</v>
      </c>
      <c r="O760" s="177">
        <v>8.1110000000000007</v>
      </c>
      <c r="P760" s="177">
        <v>8.0925999999999991</v>
      </c>
      <c r="Q760" s="177">
        <v>7.8822000000000001</v>
      </c>
      <c r="R760" s="177">
        <v>10.398199999999999</v>
      </c>
      <c r="S760" s="118" t="s">
        <v>1884</v>
      </c>
    </row>
    <row r="761" spans="1:19" x14ac:dyDescent="0.3">
      <c r="A761" s="173" t="s">
        <v>819</v>
      </c>
      <c r="B761" s="173" t="s">
        <v>831</v>
      </c>
      <c r="C761" s="173">
        <v>118656</v>
      </c>
      <c r="D761" s="176">
        <v>44118</v>
      </c>
      <c r="E761" s="177">
        <v>35.2378</v>
      </c>
      <c r="F761" s="177">
        <v>19.483799999999999</v>
      </c>
      <c r="G761" s="177">
        <v>15.445600000000001</v>
      </c>
      <c r="H761" s="177">
        <v>31.485499999999998</v>
      </c>
      <c r="I761" s="177">
        <v>25.634599999999999</v>
      </c>
      <c r="J761" s="177">
        <v>15.858700000000001</v>
      </c>
      <c r="K761" s="177">
        <v>6.5370999999999997</v>
      </c>
      <c r="L761" s="177">
        <v>15.3462</v>
      </c>
      <c r="M761" s="177">
        <v>12.586</v>
      </c>
      <c r="N761" s="177">
        <v>11.5366</v>
      </c>
      <c r="O761" s="177">
        <v>8.5741999999999994</v>
      </c>
      <c r="P761" s="177">
        <v>8.5652000000000008</v>
      </c>
      <c r="Q761" s="177">
        <v>8.9060000000000006</v>
      </c>
      <c r="R761" s="177">
        <v>10.859</v>
      </c>
      <c r="S761" s="118" t="s">
        <v>1884</v>
      </c>
    </row>
    <row r="762" spans="1:19" x14ac:dyDescent="0.3">
      <c r="A762" s="173" t="s">
        <v>819</v>
      </c>
      <c r="B762" s="173" t="s">
        <v>832</v>
      </c>
      <c r="C762" s="173">
        <v>145295</v>
      </c>
      <c r="D762" s="176">
        <v>44118</v>
      </c>
      <c r="E762" s="177">
        <v>1188.6876</v>
      </c>
      <c r="F762" s="177">
        <v>10.5936</v>
      </c>
      <c r="G762" s="177">
        <v>8.0410000000000004</v>
      </c>
      <c r="H762" s="177">
        <v>16.497800000000002</v>
      </c>
      <c r="I762" s="177">
        <v>14.7143</v>
      </c>
      <c r="J762" s="177">
        <v>10.2013</v>
      </c>
      <c r="K762" s="177">
        <v>4.9930000000000003</v>
      </c>
      <c r="L762" s="177">
        <v>10.5214</v>
      </c>
      <c r="M762" s="177">
        <v>9.5158000000000005</v>
      </c>
      <c r="N762" s="177">
        <v>8.7955000000000005</v>
      </c>
      <c r="O762" s="177"/>
      <c r="P762" s="177"/>
      <c r="Q762" s="177">
        <v>9.2248000000000001</v>
      </c>
      <c r="R762" s="177"/>
      <c r="S762" s="118"/>
    </row>
    <row r="763" spans="1:19" x14ac:dyDescent="0.3">
      <c r="A763" s="173" t="s">
        <v>819</v>
      </c>
      <c r="B763" s="173" t="s">
        <v>833</v>
      </c>
      <c r="C763" s="173">
        <v>145287</v>
      </c>
      <c r="D763" s="176">
        <v>44118</v>
      </c>
      <c r="E763" s="177">
        <v>1165.9512</v>
      </c>
      <c r="F763" s="177">
        <v>9.6852</v>
      </c>
      <c r="G763" s="177">
        <v>7.1193999999999997</v>
      </c>
      <c r="H763" s="177">
        <v>15.5709</v>
      </c>
      <c r="I763" s="177">
        <v>13.782</v>
      </c>
      <c r="J763" s="177">
        <v>9.2650000000000006</v>
      </c>
      <c r="K763" s="177">
        <v>4.0528000000000004</v>
      </c>
      <c r="L763" s="177">
        <v>9.5302000000000007</v>
      </c>
      <c r="M763" s="177">
        <v>8.5028000000000006</v>
      </c>
      <c r="N763" s="177">
        <v>7.7702999999999998</v>
      </c>
      <c r="O763" s="177"/>
      <c r="P763" s="177"/>
      <c r="Q763" s="177">
        <v>8.1532999999999998</v>
      </c>
      <c r="R763" s="177"/>
      <c r="S763" s="118"/>
    </row>
    <row r="764" spans="1:19" x14ac:dyDescent="0.3">
      <c r="A764" s="178" t="s">
        <v>27</v>
      </c>
      <c r="B764" s="173"/>
      <c r="C764" s="173"/>
      <c r="D764" s="173"/>
      <c r="E764" s="173"/>
      <c r="F764" s="179">
        <v>21.137978571428565</v>
      </c>
      <c r="G764" s="179">
        <v>13.288092857142859</v>
      </c>
      <c r="H764" s="179">
        <v>23.746700000000001</v>
      </c>
      <c r="I764" s="179">
        <v>18.289121428571427</v>
      </c>
      <c r="J764" s="179">
        <v>11.774057142857142</v>
      </c>
      <c r="K764" s="179">
        <v>6.4756857142857145</v>
      </c>
      <c r="L764" s="179">
        <v>11.939228571428574</v>
      </c>
      <c r="M764" s="179">
        <v>9.7911500000000018</v>
      </c>
      <c r="N764" s="179">
        <v>9.2028571428571411</v>
      </c>
      <c r="O764" s="179">
        <v>7.9971100000000011</v>
      </c>
      <c r="P764" s="179">
        <v>8.0150799999999993</v>
      </c>
      <c r="Q764" s="179">
        <v>8.4129000000000023</v>
      </c>
      <c r="R764" s="179">
        <v>9.0687800000000003</v>
      </c>
      <c r="S764" s="118"/>
    </row>
    <row r="765" spans="1:19" x14ac:dyDescent="0.3">
      <c r="A765" s="178" t="s">
        <v>409</v>
      </c>
      <c r="B765" s="173"/>
      <c r="C765" s="173"/>
      <c r="D765" s="173"/>
      <c r="E765" s="173"/>
      <c r="F765" s="179">
        <v>15.981349999999999</v>
      </c>
      <c r="G765" s="179">
        <v>13.512650000000001</v>
      </c>
      <c r="H765" s="179">
        <v>22.858899999999998</v>
      </c>
      <c r="I765" s="179">
        <v>17.488199999999999</v>
      </c>
      <c r="J765" s="179">
        <v>12.0665</v>
      </c>
      <c r="K765" s="179">
        <v>6.3820499999999996</v>
      </c>
      <c r="L765" s="179">
        <v>11.892849999999999</v>
      </c>
      <c r="M765" s="179">
        <v>9.5311500000000002</v>
      </c>
      <c r="N765" s="179">
        <v>9.1671999999999993</v>
      </c>
      <c r="O765" s="179">
        <v>8.1188500000000001</v>
      </c>
      <c r="P765" s="179">
        <v>8.18445</v>
      </c>
      <c r="Q765" s="179">
        <v>8.6496999999999993</v>
      </c>
      <c r="R765" s="179">
        <v>9.0784500000000001</v>
      </c>
      <c r="S765" s="118"/>
    </row>
    <row r="766" spans="1:19" x14ac:dyDescent="0.3">
      <c r="A766" s="167"/>
      <c r="B766" s="167"/>
      <c r="C766" s="167"/>
      <c r="D766" s="169"/>
      <c r="E766" s="170"/>
      <c r="F766" s="170"/>
      <c r="G766" s="170"/>
      <c r="H766" s="170"/>
      <c r="I766" s="170"/>
      <c r="J766" s="170"/>
      <c r="K766" s="170"/>
      <c r="L766" s="170"/>
      <c r="M766" s="170"/>
      <c r="N766" s="170"/>
      <c r="O766" s="170"/>
      <c r="P766" s="170"/>
      <c r="Q766" s="170"/>
      <c r="R766" s="170"/>
      <c r="S766" s="118"/>
    </row>
    <row r="767" spans="1:19" x14ac:dyDescent="0.3">
      <c r="A767" s="175" t="s">
        <v>834</v>
      </c>
      <c r="B767" s="175"/>
      <c r="C767" s="175"/>
      <c r="D767" s="175"/>
      <c r="E767" s="175"/>
      <c r="F767" s="175"/>
      <c r="G767" s="175"/>
      <c r="H767" s="175"/>
      <c r="I767" s="175"/>
      <c r="J767" s="175"/>
      <c r="K767" s="175"/>
      <c r="L767" s="175"/>
      <c r="M767" s="175"/>
      <c r="N767" s="175"/>
      <c r="O767" s="175"/>
      <c r="P767" s="175"/>
      <c r="Q767" s="175"/>
      <c r="R767" s="175"/>
      <c r="S767" s="120"/>
    </row>
    <row r="768" spans="1:19" x14ac:dyDescent="0.3">
      <c r="A768" s="173" t="s">
        <v>835</v>
      </c>
      <c r="B768" s="173" t="s">
        <v>836</v>
      </c>
      <c r="C768" s="173">
        <v>103309</v>
      </c>
      <c r="D768" s="176">
        <v>44118</v>
      </c>
      <c r="E768" s="177">
        <v>61.584000000000003</v>
      </c>
      <c r="F768" s="177">
        <v>0.35949999999999999</v>
      </c>
      <c r="G768" s="177">
        <v>0.26819999999999999</v>
      </c>
      <c r="H768" s="177">
        <v>1.7773000000000001</v>
      </c>
      <c r="I768" s="177">
        <v>5.2232000000000003</v>
      </c>
      <c r="J768" s="177">
        <v>3.6484999999999999</v>
      </c>
      <c r="K768" s="177">
        <v>10.2332</v>
      </c>
      <c r="L768" s="177">
        <v>26.3264</v>
      </c>
      <c r="M768" s="177">
        <v>-4.2911000000000001</v>
      </c>
      <c r="N768" s="177">
        <v>5.3981000000000003</v>
      </c>
      <c r="O768" s="177">
        <v>2.6139999999999999</v>
      </c>
      <c r="P768" s="177">
        <v>7.5803000000000003</v>
      </c>
      <c r="Q768" s="177">
        <v>12.8987</v>
      </c>
      <c r="R768" s="177">
        <v>6.4128999999999996</v>
      </c>
      <c r="S768" s="118" t="s">
        <v>1875</v>
      </c>
    </row>
    <row r="769" spans="1:19" x14ac:dyDescent="0.3">
      <c r="A769" s="173" t="s">
        <v>835</v>
      </c>
      <c r="B769" s="173" t="s">
        <v>837</v>
      </c>
      <c r="C769" s="173">
        <v>119564</v>
      </c>
      <c r="D769" s="176">
        <v>44118</v>
      </c>
      <c r="E769" s="177">
        <v>66.346900000000005</v>
      </c>
      <c r="F769" s="177">
        <v>0.36209999999999998</v>
      </c>
      <c r="G769" s="177">
        <v>0.28160000000000002</v>
      </c>
      <c r="H769" s="177">
        <v>1.7964</v>
      </c>
      <c r="I769" s="177">
        <v>5.2626999999999997</v>
      </c>
      <c r="J769" s="177">
        <v>3.7305999999999999</v>
      </c>
      <c r="K769" s="177">
        <v>10.505000000000001</v>
      </c>
      <c r="L769" s="177">
        <v>26.945900000000002</v>
      </c>
      <c r="M769" s="177">
        <v>-3.6377999999999999</v>
      </c>
      <c r="N769" s="177">
        <v>6.3510999999999997</v>
      </c>
      <c r="O769" s="177">
        <v>3.6322000000000001</v>
      </c>
      <c r="P769" s="177">
        <v>8.7200000000000006</v>
      </c>
      <c r="Q769" s="177">
        <v>12.654299999999999</v>
      </c>
      <c r="R769" s="177">
        <v>7.3596000000000004</v>
      </c>
      <c r="S769" s="118" t="s">
        <v>1875</v>
      </c>
    </row>
    <row r="770" spans="1:19" x14ac:dyDescent="0.3">
      <c r="A770" s="173" t="s">
        <v>835</v>
      </c>
      <c r="B770" s="173" t="s">
        <v>838</v>
      </c>
      <c r="C770" s="173">
        <v>120468</v>
      </c>
      <c r="D770" s="176">
        <v>44118</v>
      </c>
      <c r="E770" s="177">
        <v>33.58</v>
      </c>
      <c r="F770" s="177">
        <v>0.75009999999999999</v>
      </c>
      <c r="G770" s="177">
        <v>0.4788</v>
      </c>
      <c r="H770" s="177">
        <v>1.5422</v>
      </c>
      <c r="I770" s="177">
        <v>4.6105999999999998</v>
      </c>
      <c r="J770" s="177">
        <v>3.3231000000000002</v>
      </c>
      <c r="K770" s="177">
        <v>11.155200000000001</v>
      </c>
      <c r="L770" s="177">
        <v>28.0702</v>
      </c>
      <c r="M770" s="177">
        <v>-1.496</v>
      </c>
      <c r="N770" s="177">
        <v>6.3331</v>
      </c>
      <c r="O770" s="177">
        <v>7.9134000000000002</v>
      </c>
      <c r="P770" s="177">
        <v>13.2416</v>
      </c>
      <c r="Q770" s="177">
        <v>14.545500000000001</v>
      </c>
      <c r="R770" s="177">
        <v>10.4178</v>
      </c>
      <c r="S770" s="118" t="s">
        <v>1875</v>
      </c>
    </row>
    <row r="771" spans="1:19" x14ac:dyDescent="0.3">
      <c r="A771" s="173" t="s">
        <v>835</v>
      </c>
      <c r="B771" s="173" t="s">
        <v>839</v>
      </c>
      <c r="C771" s="173">
        <v>117560</v>
      </c>
      <c r="D771" s="176">
        <v>44118</v>
      </c>
      <c r="E771" s="177">
        <v>30.55</v>
      </c>
      <c r="F771" s="177">
        <v>0.75860000000000005</v>
      </c>
      <c r="G771" s="177">
        <v>0.49340000000000001</v>
      </c>
      <c r="H771" s="177">
        <v>1.5286999999999999</v>
      </c>
      <c r="I771" s="177">
        <v>4.5517000000000003</v>
      </c>
      <c r="J771" s="177">
        <v>3.2094999999999998</v>
      </c>
      <c r="K771" s="177">
        <v>10.8089</v>
      </c>
      <c r="L771" s="177">
        <v>27.291699999999999</v>
      </c>
      <c r="M771" s="177">
        <v>-2.3338000000000001</v>
      </c>
      <c r="N771" s="177">
        <v>5.0911999999999997</v>
      </c>
      <c r="O771" s="177">
        <v>6.6012000000000004</v>
      </c>
      <c r="P771" s="177">
        <v>11.8766</v>
      </c>
      <c r="Q771" s="177">
        <v>14.4049</v>
      </c>
      <c r="R771" s="177">
        <v>9.0107999999999997</v>
      </c>
      <c r="S771" s="118" t="s">
        <v>1875</v>
      </c>
    </row>
    <row r="772" spans="1:19" x14ac:dyDescent="0.3">
      <c r="A772" s="173" t="s">
        <v>835</v>
      </c>
      <c r="B772" s="173" t="s">
        <v>840</v>
      </c>
      <c r="C772" s="173">
        <v>141813</v>
      </c>
      <c r="D772" s="176">
        <v>44118</v>
      </c>
      <c r="E772" s="177">
        <v>10.462999999999999</v>
      </c>
      <c r="F772" s="177">
        <v>0.3453</v>
      </c>
      <c r="G772" s="177">
        <v>6.6900000000000001E-2</v>
      </c>
      <c r="H772" s="177">
        <v>1.3757999999999999</v>
      </c>
      <c r="I772" s="177">
        <v>5.0712999999999999</v>
      </c>
      <c r="J772" s="177">
        <v>2.6187</v>
      </c>
      <c r="K772" s="177">
        <v>9.3312000000000008</v>
      </c>
      <c r="L772" s="177">
        <v>23.050699999999999</v>
      </c>
      <c r="M772" s="177">
        <v>-3.2905000000000002</v>
      </c>
      <c r="N772" s="177">
        <v>5.3781999999999996</v>
      </c>
      <c r="O772" s="177">
        <v>1.3455999999999999</v>
      </c>
      <c r="P772" s="177"/>
      <c r="Q772" s="177">
        <v>1.5076000000000001</v>
      </c>
      <c r="R772" s="177">
        <v>8.9708000000000006</v>
      </c>
      <c r="S772" s="118" t="s">
        <v>1892</v>
      </c>
    </row>
    <row r="773" spans="1:19" x14ac:dyDescent="0.3">
      <c r="A773" s="173" t="s">
        <v>835</v>
      </c>
      <c r="B773" s="173" t="s">
        <v>841</v>
      </c>
      <c r="C773" s="173">
        <v>141812</v>
      </c>
      <c r="D773" s="176">
        <v>44118</v>
      </c>
      <c r="E773" s="177">
        <v>10.036</v>
      </c>
      <c r="F773" s="177">
        <v>0.33989999999999998</v>
      </c>
      <c r="G773" s="177">
        <v>4.9799999999999997E-2</v>
      </c>
      <c r="H773" s="177">
        <v>1.3532999999999999</v>
      </c>
      <c r="I773" s="177">
        <v>5.0119999999999996</v>
      </c>
      <c r="J773" s="177">
        <v>2.5023</v>
      </c>
      <c r="K773" s="177">
        <v>8.9329999999999998</v>
      </c>
      <c r="L773" s="177">
        <v>22.1965</v>
      </c>
      <c r="M773" s="177">
        <v>-4.3188000000000004</v>
      </c>
      <c r="N773" s="177">
        <v>3.9138999999999999</v>
      </c>
      <c r="O773" s="177">
        <v>-3.9800000000000002E-2</v>
      </c>
      <c r="P773" s="177"/>
      <c r="Q773" s="177">
        <v>0.11890000000000001</v>
      </c>
      <c r="R773" s="177">
        <v>7.5389999999999997</v>
      </c>
      <c r="S773" s="118" t="s">
        <v>1892</v>
      </c>
    </row>
    <row r="774" spans="1:19" x14ac:dyDescent="0.3">
      <c r="A774" s="173" t="s">
        <v>835</v>
      </c>
      <c r="B774" s="173" t="s">
        <v>842</v>
      </c>
      <c r="C774" s="173">
        <v>119096</v>
      </c>
      <c r="D774" s="176">
        <v>44118</v>
      </c>
      <c r="E774" s="177">
        <v>25.588000000000001</v>
      </c>
      <c r="F774" s="177">
        <v>0.32540000000000002</v>
      </c>
      <c r="G774" s="177">
        <v>-0.15609999999999999</v>
      </c>
      <c r="H774" s="177">
        <v>1.427</v>
      </c>
      <c r="I774" s="177">
        <v>3.6328999999999998</v>
      </c>
      <c r="J774" s="177">
        <v>3.1316999999999999</v>
      </c>
      <c r="K774" s="177">
        <v>10.0654</v>
      </c>
      <c r="L774" s="177">
        <v>31.2407</v>
      </c>
      <c r="M774" s="177">
        <v>-7.2697000000000003</v>
      </c>
      <c r="N774" s="177">
        <v>3.9443999999999999</v>
      </c>
      <c r="O774" s="177">
        <v>3.2719999999999998</v>
      </c>
      <c r="P774" s="177">
        <v>7.6798999999999999</v>
      </c>
      <c r="Q774" s="177">
        <v>11.354200000000001</v>
      </c>
      <c r="R774" s="177">
        <v>8.4684000000000008</v>
      </c>
      <c r="S774" s="118" t="s">
        <v>1878</v>
      </c>
    </row>
    <row r="775" spans="1:19" x14ac:dyDescent="0.3">
      <c r="A775" s="173" t="s">
        <v>835</v>
      </c>
      <c r="B775" s="173" t="s">
        <v>843</v>
      </c>
      <c r="C775" s="173">
        <v>112901</v>
      </c>
      <c r="D775" s="176">
        <v>44118</v>
      </c>
      <c r="E775" s="177">
        <v>24.099</v>
      </c>
      <c r="F775" s="177">
        <v>0.32469999999999999</v>
      </c>
      <c r="G775" s="177">
        <v>-0.16569999999999999</v>
      </c>
      <c r="H775" s="177">
        <v>1.4097</v>
      </c>
      <c r="I775" s="177">
        <v>3.5891999999999999</v>
      </c>
      <c r="J775" s="177">
        <v>3.04</v>
      </c>
      <c r="K775" s="177">
        <v>9.7704000000000004</v>
      </c>
      <c r="L775" s="177">
        <v>30.5259</v>
      </c>
      <c r="M775" s="177">
        <v>-8.0260999999999996</v>
      </c>
      <c r="N775" s="177">
        <v>2.8246000000000002</v>
      </c>
      <c r="O775" s="177">
        <v>2.2879</v>
      </c>
      <c r="P775" s="177">
        <v>6.7489999999999997</v>
      </c>
      <c r="Q775" s="177">
        <v>8.8668999999999993</v>
      </c>
      <c r="R775" s="177">
        <v>7.3136999999999999</v>
      </c>
      <c r="S775" s="118" t="s">
        <v>1878</v>
      </c>
    </row>
    <row r="776" spans="1:19" x14ac:dyDescent="0.3">
      <c r="A776" s="173" t="s">
        <v>835</v>
      </c>
      <c r="B776" s="173" t="s">
        <v>844</v>
      </c>
      <c r="C776" s="173">
        <v>105817</v>
      </c>
      <c r="D776" s="176">
        <v>44118</v>
      </c>
      <c r="E776" s="177">
        <v>37.025700000000001</v>
      </c>
      <c r="F776" s="177">
        <v>0.58130000000000004</v>
      </c>
      <c r="G776" s="177">
        <v>-0.28310000000000002</v>
      </c>
      <c r="H776" s="177">
        <v>1.8210999999999999</v>
      </c>
      <c r="I776" s="177">
        <v>5.3083999999999998</v>
      </c>
      <c r="J776" s="177">
        <v>1.1916</v>
      </c>
      <c r="K776" s="177">
        <v>4.4669999999999996</v>
      </c>
      <c r="L776" s="177">
        <v>16.7727</v>
      </c>
      <c r="M776" s="177">
        <v>-14.0969</v>
      </c>
      <c r="N776" s="177">
        <v>-5.6037999999999997</v>
      </c>
      <c r="O776" s="177">
        <v>-0.16400000000000001</v>
      </c>
      <c r="P776" s="177">
        <v>4.8548</v>
      </c>
      <c r="Q776" s="177">
        <v>10.4003</v>
      </c>
      <c r="R776" s="177">
        <v>1.9289000000000001</v>
      </c>
      <c r="S776" s="118" t="s">
        <v>1895</v>
      </c>
    </row>
    <row r="777" spans="1:19" x14ac:dyDescent="0.3">
      <c r="A777" s="173" t="s">
        <v>835</v>
      </c>
      <c r="B777" s="173" t="s">
        <v>845</v>
      </c>
      <c r="C777" s="173">
        <v>118564</v>
      </c>
      <c r="D777" s="176">
        <v>44118</v>
      </c>
      <c r="E777" s="177">
        <v>40.1265</v>
      </c>
      <c r="F777" s="177">
        <v>0.58379999999999999</v>
      </c>
      <c r="G777" s="177">
        <v>-0.27210000000000001</v>
      </c>
      <c r="H777" s="177">
        <v>1.8369</v>
      </c>
      <c r="I777" s="177">
        <v>5.3399000000000001</v>
      </c>
      <c r="J777" s="177">
        <v>1.2562</v>
      </c>
      <c r="K777" s="177">
        <v>4.6734999999999998</v>
      </c>
      <c r="L777" s="177">
        <v>17.253900000000002</v>
      </c>
      <c r="M777" s="177">
        <v>-13.562900000000001</v>
      </c>
      <c r="N777" s="177">
        <v>-4.8056999999999999</v>
      </c>
      <c r="O777" s="177">
        <v>0.82679999999999998</v>
      </c>
      <c r="P777" s="177">
        <v>5.9816000000000003</v>
      </c>
      <c r="Q777" s="177">
        <v>13.842000000000001</v>
      </c>
      <c r="R777" s="177">
        <v>2.8744999999999998</v>
      </c>
      <c r="S777" s="118" t="s">
        <v>1895</v>
      </c>
    </row>
    <row r="778" spans="1:19" x14ac:dyDescent="0.3">
      <c r="A778" s="173" t="s">
        <v>835</v>
      </c>
      <c r="B778" s="173" t="s">
        <v>846</v>
      </c>
      <c r="C778" s="173">
        <v>102760</v>
      </c>
      <c r="D778" s="176">
        <v>44118</v>
      </c>
      <c r="E778" s="177">
        <v>66.531999999999996</v>
      </c>
      <c r="F778" s="177">
        <v>0.1867</v>
      </c>
      <c r="G778" s="177">
        <v>-0.8155</v>
      </c>
      <c r="H778" s="177">
        <v>0.32869999999999999</v>
      </c>
      <c r="I778" s="177">
        <v>1.4361999999999999</v>
      </c>
      <c r="J778" s="177">
        <v>-1.6801999999999999</v>
      </c>
      <c r="K778" s="177">
        <v>3.6808000000000001</v>
      </c>
      <c r="L778" s="177">
        <v>19.601600000000001</v>
      </c>
      <c r="M778" s="177">
        <v>-15.981199999999999</v>
      </c>
      <c r="N778" s="177">
        <v>-10.1235</v>
      </c>
      <c r="O778" s="177">
        <v>-5.0229999999999997</v>
      </c>
      <c r="P778" s="177">
        <v>2.3062999999999998</v>
      </c>
      <c r="Q778" s="177">
        <v>12.504</v>
      </c>
      <c r="R778" s="177">
        <v>-3.7393999999999998</v>
      </c>
      <c r="S778" s="118" t="s">
        <v>1895</v>
      </c>
    </row>
    <row r="779" spans="1:19" x14ac:dyDescent="0.3">
      <c r="A779" s="173" t="s">
        <v>835</v>
      </c>
      <c r="B779" s="173" t="s">
        <v>847</v>
      </c>
      <c r="C779" s="173">
        <v>118950</v>
      </c>
      <c r="D779" s="176">
        <v>44118</v>
      </c>
      <c r="E779" s="177">
        <v>71.165000000000006</v>
      </c>
      <c r="F779" s="177">
        <v>0.19009999999999999</v>
      </c>
      <c r="G779" s="177">
        <v>-0.80149999999999999</v>
      </c>
      <c r="H779" s="177">
        <v>0.3483</v>
      </c>
      <c r="I779" s="177">
        <v>1.4758</v>
      </c>
      <c r="J779" s="177">
        <v>-1.5998000000000001</v>
      </c>
      <c r="K779" s="177">
        <v>3.9344999999999999</v>
      </c>
      <c r="L779" s="177">
        <v>20.168500000000002</v>
      </c>
      <c r="M779" s="177">
        <v>-15.3704</v>
      </c>
      <c r="N779" s="177">
        <v>-9.2768999999999995</v>
      </c>
      <c r="O779" s="177">
        <v>-4.1234000000000002</v>
      </c>
      <c r="P779" s="177">
        <v>3.3715999999999999</v>
      </c>
      <c r="Q779" s="177">
        <v>7.7504</v>
      </c>
      <c r="R779" s="177">
        <v>-2.883</v>
      </c>
      <c r="S779" s="118" t="s">
        <v>1895</v>
      </c>
    </row>
    <row r="780" spans="1:19" x14ac:dyDescent="0.3">
      <c r="A780" s="173" t="s">
        <v>835</v>
      </c>
      <c r="B780" s="173" t="s">
        <v>848</v>
      </c>
      <c r="C780" s="173">
        <v>148409</v>
      </c>
      <c r="D780" s="176">
        <v>44118</v>
      </c>
      <c r="E780" s="177">
        <v>10.579599999999999</v>
      </c>
      <c r="F780" s="177">
        <v>0.37480000000000002</v>
      </c>
      <c r="G780" s="177">
        <v>0.55979999999999996</v>
      </c>
      <c r="H780" s="177">
        <v>1.8866000000000001</v>
      </c>
      <c r="I780" s="177">
        <v>4.9604999999999997</v>
      </c>
      <c r="J780" s="177">
        <v>3.4963000000000002</v>
      </c>
      <c r="K780" s="177"/>
      <c r="L780" s="177"/>
      <c r="M780" s="177"/>
      <c r="N780" s="177"/>
      <c r="O780" s="177"/>
      <c r="P780" s="177"/>
      <c r="Q780" s="177">
        <v>5.7960000000000003</v>
      </c>
      <c r="R780" s="177"/>
      <c r="S780" s="118" t="s">
        <v>1878</v>
      </c>
    </row>
    <row r="781" spans="1:19" x14ac:dyDescent="0.3">
      <c r="A781" s="173" t="s">
        <v>835</v>
      </c>
      <c r="B781" s="173" t="s">
        <v>849</v>
      </c>
      <c r="C781" s="173">
        <v>111957</v>
      </c>
      <c r="D781" s="176">
        <v>44118</v>
      </c>
      <c r="E781" s="177">
        <v>30.33</v>
      </c>
      <c r="F781" s="177">
        <v>-0.91469999999999996</v>
      </c>
      <c r="G781" s="177">
        <v>-1.5899000000000001</v>
      </c>
      <c r="H781" s="177">
        <v>-0.59</v>
      </c>
      <c r="I781" s="177">
        <v>0.66379999999999995</v>
      </c>
      <c r="J781" s="177">
        <v>-2.0348999999999999</v>
      </c>
      <c r="K781" s="177">
        <v>4.6944999999999997</v>
      </c>
      <c r="L781" s="177">
        <v>23.142499999999998</v>
      </c>
      <c r="M781" s="177">
        <v>1.54</v>
      </c>
      <c r="N781" s="177">
        <v>6.1231999999999998</v>
      </c>
      <c r="O781" s="177">
        <v>2.9281999999999999</v>
      </c>
      <c r="P781" s="177">
        <v>6.5285000000000002</v>
      </c>
      <c r="Q781" s="177">
        <v>10.2326</v>
      </c>
      <c r="R781" s="177">
        <v>2.048</v>
      </c>
      <c r="S781" s="118" t="s">
        <v>1882</v>
      </c>
    </row>
    <row r="782" spans="1:19" x14ac:dyDescent="0.3">
      <c r="A782" s="173" t="s">
        <v>835</v>
      </c>
      <c r="B782" s="173" t="s">
        <v>850</v>
      </c>
      <c r="C782" s="173">
        <v>120722</v>
      </c>
      <c r="D782" s="176">
        <v>44118</v>
      </c>
      <c r="E782" s="177">
        <v>32.78</v>
      </c>
      <c r="F782" s="177">
        <v>-0.90690000000000004</v>
      </c>
      <c r="G782" s="177">
        <v>-1.5911</v>
      </c>
      <c r="H782" s="177">
        <v>-0.57630000000000003</v>
      </c>
      <c r="I782" s="177">
        <v>0.67569999999999997</v>
      </c>
      <c r="J782" s="177">
        <v>-1.9737</v>
      </c>
      <c r="K782" s="177">
        <v>4.9968000000000004</v>
      </c>
      <c r="L782" s="177">
        <v>23.8383</v>
      </c>
      <c r="M782" s="177">
        <v>2.3416000000000001</v>
      </c>
      <c r="N782" s="177">
        <v>7.2293000000000003</v>
      </c>
      <c r="O782" s="177">
        <v>3.9822000000000002</v>
      </c>
      <c r="P782" s="177">
        <v>7.7312000000000003</v>
      </c>
      <c r="Q782" s="177">
        <v>10.261100000000001</v>
      </c>
      <c r="R782" s="177">
        <v>3.1177000000000001</v>
      </c>
      <c r="S782" s="118" t="s">
        <v>1882</v>
      </c>
    </row>
    <row r="783" spans="1:19" x14ac:dyDescent="0.3">
      <c r="A783" s="173" t="s">
        <v>835</v>
      </c>
      <c r="B783" s="173" t="s">
        <v>851</v>
      </c>
      <c r="C783" s="173">
        <v>141920</v>
      </c>
      <c r="D783" s="176">
        <v>44118</v>
      </c>
      <c r="E783" s="177">
        <v>10.87</v>
      </c>
      <c r="F783" s="177">
        <v>0.74139999999999995</v>
      </c>
      <c r="G783" s="177">
        <v>0.18429999999999999</v>
      </c>
      <c r="H783" s="177">
        <v>1.1163000000000001</v>
      </c>
      <c r="I783" s="177">
        <v>4.7206000000000001</v>
      </c>
      <c r="J783" s="177">
        <v>2.5472000000000001</v>
      </c>
      <c r="K783" s="177">
        <v>10.805300000000001</v>
      </c>
      <c r="L783" s="177">
        <v>27.732099999999999</v>
      </c>
      <c r="M783" s="177">
        <v>0.27679999999999999</v>
      </c>
      <c r="N783" s="177">
        <v>7.0936000000000003</v>
      </c>
      <c r="O783" s="177"/>
      <c r="P783" s="177"/>
      <c r="Q783" s="177">
        <v>2.9085999999999999</v>
      </c>
      <c r="R783" s="177">
        <v>6.327</v>
      </c>
      <c r="S783" s="118" t="s">
        <v>1883</v>
      </c>
    </row>
    <row r="784" spans="1:19" x14ac:dyDescent="0.3">
      <c r="A784" s="173" t="s">
        <v>835</v>
      </c>
      <c r="B784" s="173" t="s">
        <v>852</v>
      </c>
      <c r="C784" s="173">
        <v>141919</v>
      </c>
      <c r="D784" s="176">
        <v>44118</v>
      </c>
      <c r="E784" s="177">
        <v>10.32</v>
      </c>
      <c r="F784" s="177">
        <v>0.68289999999999995</v>
      </c>
      <c r="G784" s="177">
        <v>9.7000000000000003E-2</v>
      </c>
      <c r="H784" s="177">
        <v>0.97850000000000004</v>
      </c>
      <c r="I784" s="177">
        <v>4.6653000000000002</v>
      </c>
      <c r="J784" s="177">
        <v>2.3809999999999998</v>
      </c>
      <c r="K784" s="177">
        <v>10.4925</v>
      </c>
      <c r="L784" s="177">
        <v>27.093599999999999</v>
      </c>
      <c r="M784" s="177">
        <v>-0.3861</v>
      </c>
      <c r="N784" s="177">
        <v>6.0636999999999999</v>
      </c>
      <c r="O784" s="177"/>
      <c r="P784" s="177"/>
      <c r="Q784" s="177">
        <v>1.0885</v>
      </c>
      <c r="R784" s="177">
        <v>4.8705999999999996</v>
      </c>
      <c r="S784" s="118" t="s">
        <v>1883</v>
      </c>
    </row>
    <row r="785" spans="1:19" x14ac:dyDescent="0.3">
      <c r="A785" s="173" t="s">
        <v>835</v>
      </c>
      <c r="B785" s="173" t="s">
        <v>853</v>
      </c>
      <c r="C785" s="173">
        <v>118421</v>
      </c>
      <c r="D785" s="176">
        <v>44118</v>
      </c>
      <c r="E785" s="177">
        <v>44.78</v>
      </c>
      <c r="F785" s="177">
        <v>-6.6900000000000001E-2</v>
      </c>
      <c r="G785" s="177">
        <v>-0.245</v>
      </c>
      <c r="H785" s="177">
        <v>1.1977</v>
      </c>
      <c r="I785" s="177">
        <v>3.8256000000000001</v>
      </c>
      <c r="J785" s="177">
        <v>1.7959000000000001</v>
      </c>
      <c r="K785" s="177">
        <v>15.591100000000001</v>
      </c>
      <c r="L785" s="177">
        <v>36.275100000000002</v>
      </c>
      <c r="M785" s="177">
        <v>4.431</v>
      </c>
      <c r="N785" s="177">
        <v>17.378799999999998</v>
      </c>
      <c r="O785" s="177">
        <v>3.6396000000000002</v>
      </c>
      <c r="P785" s="177">
        <v>11.0975</v>
      </c>
      <c r="Q785" s="177">
        <v>10.9163</v>
      </c>
      <c r="R785" s="177">
        <v>8.7325999999999997</v>
      </c>
      <c r="S785" s="118" t="s">
        <v>1882</v>
      </c>
    </row>
    <row r="786" spans="1:19" x14ac:dyDescent="0.3">
      <c r="A786" s="173" t="s">
        <v>835</v>
      </c>
      <c r="B786" s="173" t="s">
        <v>854</v>
      </c>
      <c r="C786" s="173">
        <v>108592</v>
      </c>
      <c r="D786" s="176">
        <v>44118</v>
      </c>
      <c r="E786" s="177">
        <v>40.49</v>
      </c>
      <c r="F786" s="177">
        <v>-7.3999999999999996E-2</v>
      </c>
      <c r="G786" s="177">
        <v>-0.27089999999999997</v>
      </c>
      <c r="H786" s="177">
        <v>1.1744000000000001</v>
      </c>
      <c r="I786" s="177">
        <v>3.7673000000000001</v>
      </c>
      <c r="J786" s="177">
        <v>1.657</v>
      </c>
      <c r="K786" s="177">
        <v>15.192</v>
      </c>
      <c r="L786" s="177">
        <v>35.327500000000001</v>
      </c>
      <c r="M786" s="177">
        <v>3.3698999999999999</v>
      </c>
      <c r="N786" s="177">
        <v>15.818099999999999</v>
      </c>
      <c r="O786" s="177">
        <v>2.0945</v>
      </c>
      <c r="P786" s="177">
        <v>9.3879000000000001</v>
      </c>
      <c r="Q786" s="177">
        <v>10.058199999999999</v>
      </c>
      <c r="R786" s="177">
        <v>7.2660999999999998</v>
      </c>
      <c r="S786" s="118" t="s">
        <v>1882</v>
      </c>
    </row>
    <row r="787" spans="1:19" x14ac:dyDescent="0.3">
      <c r="A787" s="173" t="s">
        <v>835</v>
      </c>
      <c r="B787" s="173" t="s">
        <v>855</v>
      </c>
      <c r="C787" s="173">
        <v>131580</v>
      </c>
      <c r="D787" s="176">
        <v>44118</v>
      </c>
      <c r="E787" s="177">
        <v>20.3964</v>
      </c>
      <c r="F787" s="177">
        <v>0.30740000000000001</v>
      </c>
      <c r="G787" s="177">
        <v>0.53779999999999994</v>
      </c>
      <c r="H787" s="177">
        <v>1.8399000000000001</v>
      </c>
      <c r="I787" s="177">
        <v>4.0707000000000004</v>
      </c>
      <c r="J787" s="177">
        <v>3.2671999999999999</v>
      </c>
      <c r="K787" s="177">
        <v>14.5067</v>
      </c>
      <c r="L787" s="177">
        <v>31.483599999999999</v>
      </c>
      <c r="M787" s="177">
        <v>3.0996000000000001</v>
      </c>
      <c r="N787" s="177">
        <v>14.834899999999999</v>
      </c>
      <c r="O787" s="177">
        <v>10.152699999999999</v>
      </c>
      <c r="P787" s="177">
        <v>13.8719</v>
      </c>
      <c r="Q787" s="177">
        <v>12.700100000000001</v>
      </c>
      <c r="R787" s="177">
        <v>18.1754</v>
      </c>
      <c r="S787" s="118" t="s">
        <v>1878</v>
      </c>
    </row>
    <row r="788" spans="1:19" x14ac:dyDescent="0.3">
      <c r="A788" s="173" t="s">
        <v>835</v>
      </c>
      <c r="B788" s="173" t="s">
        <v>856</v>
      </c>
      <c r="C788" s="173">
        <v>131578</v>
      </c>
      <c r="D788" s="176">
        <v>44118</v>
      </c>
      <c r="E788" s="177">
        <v>18.894600000000001</v>
      </c>
      <c r="F788" s="177">
        <v>0.30370000000000003</v>
      </c>
      <c r="G788" s="177">
        <v>0.51919999999999999</v>
      </c>
      <c r="H788" s="177">
        <v>1.8138000000000001</v>
      </c>
      <c r="I788" s="177">
        <v>4.0176999999999996</v>
      </c>
      <c r="J788" s="177">
        <v>3.1556000000000002</v>
      </c>
      <c r="K788" s="177">
        <v>14.1226</v>
      </c>
      <c r="L788" s="177">
        <v>30.5868</v>
      </c>
      <c r="M788" s="177">
        <v>2.0402999999999998</v>
      </c>
      <c r="N788" s="177">
        <v>13.2295</v>
      </c>
      <c r="O788" s="177">
        <v>8.548</v>
      </c>
      <c r="P788" s="177">
        <v>12.413500000000001</v>
      </c>
      <c r="Q788" s="177">
        <v>11.263500000000001</v>
      </c>
      <c r="R788" s="177">
        <v>16.470500000000001</v>
      </c>
      <c r="S788" s="118" t="s">
        <v>1878</v>
      </c>
    </row>
    <row r="789" spans="1:19" x14ac:dyDescent="0.3">
      <c r="A789" s="173" t="s">
        <v>835</v>
      </c>
      <c r="B789" s="173" t="s">
        <v>857</v>
      </c>
      <c r="C789" s="173">
        <v>107410</v>
      </c>
      <c r="D789" s="176">
        <v>44118</v>
      </c>
      <c r="E789" s="177">
        <v>7.9457000000000004</v>
      </c>
      <c r="F789" s="177">
        <v>0.66259999999999997</v>
      </c>
      <c r="G789" s="177">
        <v>-0.65890000000000004</v>
      </c>
      <c r="H789" s="177">
        <v>0.25359999999999999</v>
      </c>
      <c r="I789" s="177">
        <v>2.9582999999999999</v>
      </c>
      <c r="J789" s="177">
        <v>0.26250000000000001</v>
      </c>
      <c r="K789" s="177">
        <v>3.6377999999999999</v>
      </c>
      <c r="L789" s="177">
        <v>14.993399999999999</v>
      </c>
      <c r="M789" s="177">
        <v>-17.339099999999998</v>
      </c>
      <c r="N789" s="177">
        <v>-12.7881</v>
      </c>
      <c r="O789" s="177">
        <v>-3.5362</v>
      </c>
      <c r="P789" s="177">
        <v>7.9657999999999998</v>
      </c>
      <c r="Q789" s="177">
        <v>-1.8058000000000001</v>
      </c>
      <c r="R789" s="177">
        <v>-0.52229999999999999</v>
      </c>
      <c r="S789" s="118" t="s">
        <v>1889</v>
      </c>
    </row>
    <row r="790" spans="1:19" x14ac:dyDescent="0.3">
      <c r="A790" s="173" t="s">
        <v>835</v>
      </c>
      <c r="B790" s="173" t="s">
        <v>858</v>
      </c>
      <c r="C790" s="173">
        <v>120488</v>
      </c>
      <c r="D790" s="176">
        <v>44118</v>
      </c>
      <c r="E790" s="177">
        <v>8.7861999999999991</v>
      </c>
      <c r="F790" s="177">
        <v>0.66569999999999996</v>
      </c>
      <c r="G790" s="177">
        <v>-0.64339999999999997</v>
      </c>
      <c r="H790" s="177">
        <v>0.27500000000000002</v>
      </c>
      <c r="I790" s="177">
        <v>3.0023</v>
      </c>
      <c r="J790" s="177">
        <v>0.35289999999999999</v>
      </c>
      <c r="K790" s="177">
        <v>3.9689000000000001</v>
      </c>
      <c r="L790" s="177">
        <v>15.790699999999999</v>
      </c>
      <c r="M790" s="177">
        <v>-16.386399999999998</v>
      </c>
      <c r="N790" s="177">
        <v>-11.3714</v>
      </c>
      <c r="O790" s="177">
        <v>-2.1354000000000002</v>
      </c>
      <c r="P790" s="177">
        <v>9.5815999999999999</v>
      </c>
      <c r="Q790" s="177">
        <v>11.0433</v>
      </c>
      <c r="R790" s="177">
        <v>1.2388999999999999</v>
      </c>
      <c r="S790" s="118" t="s">
        <v>1889</v>
      </c>
    </row>
    <row r="791" spans="1:19" x14ac:dyDescent="0.3">
      <c r="A791" s="173" t="s">
        <v>835</v>
      </c>
      <c r="B791" s="173" t="s">
        <v>859</v>
      </c>
      <c r="C791" s="173">
        <v>147473</v>
      </c>
      <c r="D791" s="176">
        <v>44118</v>
      </c>
      <c r="E791" s="177">
        <v>11.066000000000001</v>
      </c>
      <c r="F791" s="177">
        <v>0.43569999999999998</v>
      </c>
      <c r="G791" s="177">
        <v>0.31730000000000003</v>
      </c>
      <c r="H791" s="177">
        <v>1.8969</v>
      </c>
      <c r="I791" s="177">
        <v>4.5343</v>
      </c>
      <c r="J791" s="177">
        <v>4.5046999999999997</v>
      </c>
      <c r="K791" s="177">
        <v>11.834300000000001</v>
      </c>
      <c r="L791" s="177">
        <v>31.816600000000001</v>
      </c>
      <c r="M791" s="177">
        <v>-1.2493000000000001</v>
      </c>
      <c r="N791" s="177">
        <v>7.5727000000000002</v>
      </c>
      <c r="O791" s="177"/>
      <c r="P791" s="177"/>
      <c r="Q791" s="177">
        <v>8.4456000000000007</v>
      </c>
      <c r="R791" s="177"/>
      <c r="S791" s="118" t="s">
        <v>1892</v>
      </c>
    </row>
    <row r="792" spans="1:19" x14ac:dyDescent="0.3">
      <c r="A792" s="173" t="s">
        <v>835</v>
      </c>
      <c r="B792" s="173" t="s">
        <v>860</v>
      </c>
      <c r="C792" s="173">
        <v>147477</v>
      </c>
      <c r="D792" s="176">
        <v>44118</v>
      </c>
      <c r="E792" s="177">
        <v>10.824999999999999</v>
      </c>
      <c r="F792" s="177">
        <v>0.43609999999999999</v>
      </c>
      <c r="G792" s="177">
        <v>0.29649999999999999</v>
      </c>
      <c r="H792" s="177">
        <v>1.8728</v>
      </c>
      <c r="I792" s="177">
        <v>4.4682000000000004</v>
      </c>
      <c r="J792" s="177">
        <v>4.3574999999999999</v>
      </c>
      <c r="K792" s="177">
        <v>11.3454</v>
      </c>
      <c r="L792" s="177">
        <v>30.6736</v>
      </c>
      <c r="M792" s="177">
        <v>-2.5388999999999999</v>
      </c>
      <c r="N792" s="177">
        <v>5.7026000000000003</v>
      </c>
      <c r="O792" s="177"/>
      <c r="P792" s="177"/>
      <c r="Q792" s="177">
        <v>6.5510000000000002</v>
      </c>
      <c r="R792" s="177"/>
      <c r="S792" s="118" t="s">
        <v>1892</v>
      </c>
    </row>
    <row r="793" spans="1:19" x14ac:dyDescent="0.3">
      <c r="A793" s="173" t="s">
        <v>835</v>
      </c>
      <c r="B793" s="173" t="s">
        <v>861</v>
      </c>
      <c r="C793" s="173">
        <v>145376</v>
      </c>
      <c r="D793" s="176">
        <v>44118</v>
      </c>
      <c r="E793" s="177">
        <v>12.076000000000001</v>
      </c>
      <c r="F793" s="177">
        <v>-0.28079999999999999</v>
      </c>
      <c r="G793" s="177">
        <v>0.14099999999999999</v>
      </c>
      <c r="H793" s="177">
        <v>0.91080000000000005</v>
      </c>
      <c r="I793" s="177">
        <v>2.0966999999999998</v>
      </c>
      <c r="J793" s="177">
        <v>1.9501999999999999</v>
      </c>
      <c r="K793" s="177">
        <v>13.4003</v>
      </c>
      <c r="L793" s="177">
        <v>27.639800000000001</v>
      </c>
      <c r="M793" s="177">
        <v>1.6755</v>
      </c>
      <c r="N793" s="177">
        <v>11.2278</v>
      </c>
      <c r="O793" s="177"/>
      <c r="P793" s="177"/>
      <c r="Q793" s="177">
        <v>10.1983</v>
      </c>
      <c r="R793" s="177"/>
      <c r="S793" s="118" t="s">
        <v>1895</v>
      </c>
    </row>
    <row r="794" spans="1:19" x14ac:dyDescent="0.3">
      <c r="A794" s="173" t="s">
        <v>835</v>
      </c>
      <c r="B794" s="173" t="s">
        <v>862</v>
      </c>
      <c r="C794" s="173">
        <v>145378</v>
      </c>
      <c r="D794" s="176">
        <v>44118</v>
      </c>
      <c r="E794" s="177">
        <v>11.82</v>
      </c>
      <c r="F794" s="177">
        <v>-0.2868</v>
      </c>
      <c r="G794" s="177">
        <v>0.12709999999999999</v>
      </c>
      <c r="H794" s="177">
        <v>0.89629999999999999</v>
      </c>
      <c r="I794" s="177">
        <v>2.0548999999999999</v>
      </c>
      <c r="J794" s="177">
        <v>1.8613999999999999</v>
      </c>
      <c r="K794" s="177">
        <v>13.0776</v>
      </c>
      <c r="L794" s="177">
        <v>26.9194</v>
      </c>
      <c r="M794" s="177">
        <v>0.80159999999999998</v>
      </c>
      <c r="N794" s="177">
        <v>9.9636999999999993</v>
      </c>
      <c r="O794" s="177"/>
      <c r="P794" s="177"/>
      <c r="Q794" s="177">
        <v>8.9893999999999998</v>
      </c>
      <c r="R794" s="177"/>
      <c r="S794" s="118" t="s">
        <v>1895</v>
      </c>
    </row>
    <row r="795" spans="1:19" x14ac:dyDescent="0.3">
      <c r="A795" s="173" t="s">
        <v>835</v>
      </c>
      <c r="B795" s="173" t="s">
        <v>863</v>
      </c>
      <c r="C795" s="173">
        <v>147206</v>
      </c>
      <c r="D795" s="176">
        <v>44118</v>
      </c>
      <c r="E795" s="177">
        <v>12.702</v>
      </c>
      <c r="F795" s="177">
        <v>0.44280000000000003</v>
      </c>
      <c r="G795" s="177">
        <v>0.4985</v>
      </c>
      <c r="H795" s="177">
        <v>2.0076999999999998</v>
      </c>
      <c r="I795" s="177">
        <v>4.5087999999999999</v>
      </c>
      <c r="J795" s="177">
        <v>2.2210999999999999</v>
      </c>
      <c r="K795" s="177">
        <v>14.2986</v>
      </c>
      <c r="L795" s="177">
        <v>41.953499999999998</v>
      </c>
      <c r="M795" s="177">
        <v>4.3543000000000003</v>
      </c>
      <c r="N795" s="177">
        <v>15.6831</v>
      </c>
      <c r="O795" s="177"/>
      <c r="P795" s="177"/>
      <c r="Q795" s="177">
        <v>18.318000000000001</v>
      </c>
      <c r="R795" s="177"/>
      <c r="S795" s="118" t="s">
        <v>1892</v>
      </c>
    </row>
    <row r="796" spans="1:19" x14ac:dyDescent="0.3">
      <c r="A796" s="173" t="s">
        <v>835</v>
      </c>
      <c r="B796" s="173" t="s">
        <v>864</v>
      </c>
      <c r="C796" s="173">
        <v>147203</v>
      </c>
      <c r="D796" s="176">
        <v>44118</v>
      </c>
      <c r="E796" s="177">
        <v>12.404999999999999</v>
      </c>
      <c r="F796" s="177">
        <v>0.43719999999999998</v>
      </c>
      <c r="G796" s="177">
        <v>0.47789999999999999</v>
      </c>
      <c r="H796" s="177">
        <v>1.9813000000000001</v>
      </c>
      <c r="I796" s="177">
        <v>4.4543999999999997</v>
      </c>
      <c r="J796" s="177">
        <v>2.0988000000000002</v>
      </c>
      <c r="K796" s="177">
        <v>13.8596</v>
      </c>
      <c r="L796" s="177">
        <v>40.805900000000001</v>
      </c>
      <c r="M796" s="177">
        <v>3.1343999999999999</v>
      </c>
      <c r="N796" s="177">
        <v>13.8178</v>
      </c>
      <c r="O796" s="177"/>
      <c r="P796" s="177"/>
      <c r="Q796" s="177">
        <v>16.365500000000001</v>
      </c>
      <c r="R796" s="177"/>
      <c r="S796" s="118" t="s">
        <v>1892</v>
      </c>
    </row>
    <row r="797" spans="1:19" x14ac:dyDescent="0.3">
      <c r="A797" s="173" t="s">
        <v>835</v>
      </c>
      <c r="B797" s="173" t="s">
        <v>865</v>
      </c>
      <c r="C797" s="173">
        <v>122389</v>
      </c>
      <c r="D797" s="176">
        <v>44118</v>
      </c>
      <c r="E797" s="177">
        <v>26.842500000000001</v>
      </c>
      <c r="F797" s="177">
        <v>0.50470000000000004</v>
      </c>
      <c r="G797" s="177">
        <v>0.35249999999999998</v>
      </c>
      <c r="H797" s="177">
        <v>1.4287000000000001</v>
      </c>
      <c r="I797" s="177">
        <v>5.8433000000000002</v>
      </c>
      <c r="J797" s="177">
        <v>4.931</v>
      </c>
      <c r="K797" s="177">
        <v>10.7309</v>
      </c>
      <c r="L797" s="177">
        <v>24.955200000000001</v>
      </c>
      <c r="M797" s="177">
        <v>0.10630000000000001</v>
      </c>
      <c r="N797" s="177">
        <v>9.0968</v>
      </c>
      <c r="O797" s="177">
        <v>6.4147999999999996</v>
      </c>
      <c r="P797" s="177">
        <v>10.1973</v>
      </c>
      <c r="Q797" s="177">
        <v>14.2182</v>
      </c>
      <c r="R797" s="177">
        <v>12.406700000000001</v>
      </c>
      <c r="S797" s="118" t="s">
        <v>1875</v>
      </c>
    </row>
    <row r="798" spans="1:19" x14ac:dyDescent="0.3">
      <c r="A798" s="173" t="s">
        <v>835</v>
      </c>
      <c r="B798" s="173" t="s">
        <v>866</v>
      </c>
      <c r="C798" s="173">
        <v>122387</v>
      </c>
      <c r="D798" s="176">
        <v>44118</v>
      </c>
      <c r="E798" s="177">
        <v>24.270800000000001</v>
      </c>
      <c r="F798" s="177">
        <v>0.50149999999999995</v>
      </c>
      <c r="G798" s="177">
        <v>0.33610000000000001</v>
      </c>
      <c r="H798" s="177">
        <v>1.4058999999999999</v>
      </c>
      <c r="I798" s="177">
        <v>5.7952000000000004</v>
      </c>
      <c r="J798" s="177">
        <v>4.8188000000000004</v>
      </c>
      <c r="K798" s="177">
        <v>10.3499</v>
      </c>
      <c r="L798" s="177">
        <v>24.100999999999999</v>
      </c>
      <c r="M798" s="177">
        <v>-0.89790000000000003</v>
      </c>
      <c r="N798" s="177">
        <v>7.6797000000000004</v>
      </c>
      <c r="O798" s="177">
        <v>5.0774999999999997</v>
      </c>
      <c r="P798" s="177">
        <v>8.7684999999999995</v>
      </c>
      <c r="Q798" s="177">
        <v>12.6799</v>
      </c>
      <c r="R798" s="177">
        <v>11.0504</v>
      </c>
      <c r="S798" s="118" t="s">
        <v>1875</v>
      </c>
    </row>
    <row r="799" spans="1:19" x14ac:dyDescent="0.3">
      <c r="A799" s="173" t="s">
        <v>835</v>
      </c>
      <c r="B799" s="173" t="s">
        <v>867</v>
      </c>
      <c r="C799" s="173">
        <v>104637</v>
      </c>
      <c r="D799" s="176">
        <v>44118</v>
      </c>
      <c r="E799" s="177">
        <v>45.121000000000002</v>
      </c>
      <c r="F799" s="177">
        <v>-3.2800000000000003E-2</v>
      </c>
      <c r="G799" s="177">
        <v>-0.6371</v>
      </c>
      <c r="H799" s="177">
        <v>0.48409999999999997</v>
      </c>
      <c r="I799" s="177">
        <v>2.6959</v>
      </c>
      <c r="J799" s="177">
        <v>-0.79259999999999997</v>
      </c>
      <c r="K799" s="177">
        <v>9.1318999999999999</v>
      </c>
      <c r="L799" s="177">
        <v>32.087200000000003</v>
      </c>
      <c r="M799" s="177">
        <v>-6.6363000000000003</v>
      </c>
      <c r="N799" s="177">
        <v>2.4594999999999998</v>
      </c>
      <c r="O799" s="177">
        <v>-0.58489999999999998</v>
      </c>
      <c r="P799" s="177">
        <v>6.0046999999999997</v>
      </c>
      <c r="Q799" s="177">
        <v>11.5273</v>
      </c>
      <c r="R799" s="177">
        <v>3.6187</v>
      </c>
      <c r="S799" s="118" t="s">
        <v>1882</v>
      </c>
    </row>
    <row r="800" spans="1:19" x14ac:dyDescent="0.3">
      <c r="A800" s="173" t="s">
        <v>835</v>
      </c>
      <c r="B800" s="173" t="s">
        <v>868</v>
      </c>
      <c r="C800" s="173">
        <v>118692</v>
      </c>
      <c r="D800" s="176">
        <v>44118</v>
      </c>
      <c r="E800" s="177">
        <v>48.037300000000002</v>
      </c>
      <c r="F800" s="177">
        <v>-3.1E-2</v>
      </c>
      <c r="G800" s="177">
        <v>-0.62849999999999995</v>
      </c>
      <c r="H800" s="177">
        <v>0.49669999999999997</v>
      </c>
      <c r="I800" s="177">
        <v>2.7223999999999999</v>
      </c>
      <c r="J800" s="177">
        <v>-0.7379</v>
      </c>
      <c r="K800" s="177">
        <v>9.3069000000000006</v>
      </c>
      <c r="L800" s="177">
        <v>32.503900000000002</v>
      </c>
      <c r="M800" s="177">
        <v>-6.1676000000000002</v>
      </c>
      <c r="N800" s="177">
        <v>3.1408</v>
      </c>
      <c r="O800" s="177">
        <v>0.19500000000000001</v>
      </c>
      <c r="P800" s="177">
        <v>6.9241999999999999</v>
      </c>
      <c r="Q800" s="177">
        <v>14.020200000000001</v>
      </c>
      <c r="R800" s="177">
        <v>4.3144999999999998</v>
      </c>
      <c r="S800" s="118" t="s">
        <v>1882</v>
      </c>
    </row>
    <row r="801" spans="1:19" x14ac:dyDescent="0.3">
      <c r="A801" s="173" t="s">
        <v>835</v>
      </c>
      <c r="B801" s="173" t="s">
        <v>869</v>
      </c>
      <c r="C801" s="173">
        <v>103335</v>
      </c>
      <c r="D801" s="176">
        <v>44118</v>
      </c>
      <c r="E801" s="177">
        <v>69.58</v>
      </c>
      <c r="F801" s="177">
        <v>0.5927</v>
      </c>
      <c r="G801" s="177">
        <v>0.753</v>
      </c>
      <c r="H801" s="177">
        <v>1.222</v>
      </c>
      <c r="I801" s="177">
        <v>3.3111000000000002</v>
      </c>
      <c r="J801" s="177">
        <v>2.0085000000000002</v>
      </c>
      <c r="K801" s="177">
        <v>8.4644999999999992</v>
      </c>
      <c r="L801" s="177">
        <v>23.918099999999999</v>
      </c>
      <c r="M801" s="177">
        <v>-0.54320000000000002</v>
      </c>
      <c r="N801" s="177">
        <v>9.6611999999999991</v>
      </c>
      <c r="O801" s="177">
        <v>5.4040999999999997</v>
      </c>
      <c r="P801" s="177">
        <v>8.7184000000000008</v>
      </c>
      <c r="Q801" s="177">
        <v>13.870900000000001</v>
      </c>
      <c r="R801" s="177">
        <v>9.4786000000000001</v>
      </c>
      <c r="S801" s="118" t="s">
        <v>1904</v>
      </c>
    </row>
    <row r="802" spans="1:19" x14ac:dyDescent="0.3">
      <c r="A802" s="173" t="s">
        <v>835</v>
      </c>
      <c r="B802" s="173" t="s">
        <v>870</v>
      </c>
      <c r="C802" s="173">
        <v>119464</v>
      </c>
      <c r="D802" s="176">
        <v>44118</v>
      </c>
      <c r="E802" s="177">
        <v>73.42</v>
      </c>
      <c r="F802" s="177">
        <v>0.58909999999999996</v>
      </c>
      <c r="G802" s="177">
        <v>0.76859999999999995</v>
      </c>
      <c r="H802" s="177">
        <v>1.2410000000000001</v>
      </c>
      <c r="I802" s="177">
        <v>3.3502000000000001</v>
      </c>
      <c r="J802" s="177">
        <v>2.0857000000000001</v>
      </c>
      <c r="K802" s="177">
        <v>8.6898999999999997</v>
      </c>
      <c r="L802" s="177">
        <v>24.419599999999999</v>
      </c>
      <c r="M802" s="177">
        <v>4.0899999999999999E-2</v>
      </c>
      <c r="N802" s="177">
        <v>10.522399999999999</v>
      </c>
      <c r="O802" s="177">
        <v>6.2156000000000002</v>
      </c>
      <c r="P802" s="177">
        <v>9.5165000000000006</v>
      </c>
      <c r="Q802" s="177">
        <v>11.700799999999999</v>
      </c>
      <c r="R802" s="177">
        <v>10.244899999999999</v>
      </c>
      <c r="S802" s="118" t="s">
        <v>1904</v>
      </c>
    </row>
    <row r="803" spans="1:19" x14ac:dyDescent="0.3">
      <c r="A803" s="173" t="s">
        <v>835</v>
      </c>
      <c r="B803" s="173" t="s">
        <v>871</v>
      </c>
      <c r="C803" s="173">
        <v>109275</v>
      </c>
      <c r="D803" s="176">
        <v>44118</v>
      </c>
      <c r="E803" s="177">
        <v>33.101799999999997</v>
      </c>
      <c r="F803" s="177">
        <v>-0.37890000000000001</v>
      </c>
      <c r="G803" s="177">
        <v>-0.97409999999999997</v>
      </c>
      <c r="H803" s="177">
        <v>-0.63639999999999997</v>
      </c>
      <c r="I803" s="177">
        <v>3.1328</v>
      </c>
      <c r="J803" s="177">
        <v>0.9758</v>
      </c>
      <c r="K803" s="177">
        <v>8.5561000000000007</v>
      </c>
      <c r="L803" s="177">
        <v>23.365500000000001</v>
      </c>
      <c r="M803" s="177">
        <v>1.1431</v>
      </c>
      <c r="N803" s="177">
        <v>8.8854000000000006</v>
      </c>
      <c r="O803" s="177">
        <v>2.5078</v>
      </c>
      <c r="P803" s="177">
        <v>7.9752999999999998</v>
      </c>
      <c r="Q803" s="177">
        <v>10.299200000000001</v>
      </c>
      <c r="R803" s="177">
        <v>5.0522999999999998</v>
      </c>
      <c r="S803" s="118" t="s">
        <v>1905</v>
      </c>
    </row>
    <row r="804" spans="1:19" x14ac:dyDescent="0.3">
      <c r="A804" s="173" t="s">
        <v>835</v>
      </c>
      <c r="B804" s="173" t="s">
        <v>872</v>
      </c>
      <c r="C804" s="173">
        <v>120834</v>
      </c>
      <c r="D804" s="176">
        <v>44118</v>
      </c>
      <c r="E804" s="177">
        <v>33.7226</v>
      </c>
      <c r="F804" s="177">
        <v>-0.37430000000000002</v>
      </c>
      <c r="G804" s="177">
        <v>-0.95020000000000004</v>
      </c>
      <c r="H804" s="177">
        <v>-0.60309999999999997</v>
      </c>
      <c r="I804" s="177">
        <v>3.202</v>
      </c>
      <c r="J804" s="177">
        <v>1.1206</v>
      </c>
      <c r="K804" s="177">
        <v>9.0355000000000008</v>
      </c>
      <c r="L804" s="177">
        <v>24.451899999999998</v>
      </c>
      <c r="M804" s="177">
        <v>2.2141999999999999</v>
      </c>
      <c r="N804" s="177">
        <v>10.513400000000001</v>
      </c>
      <c r="O804" s="177">
        <v>3.5137999999999998</v>
      </c>
      <c r="P804" s="177">
        <v>8.6090999999999998</v>
      </c>
      <c r="Q804" s="177">
        <v>13.492900000000001</v>
      </c>
      <c r="R804" s="177">
        <v>6.3403999999999998</v>
      </c>
      <c r="S804" s="118" t="s">
        <v>1905</v>
      </c>
    </row>
    <row r="805" spans="1:19" x14ac:dyDescent="0.3">
      <c r="A805" s="173" t="s">
        <v>835</v>
      </c>
      <c r="B805" s="173" t="s">
        <v>873</v>
      </c>
      <c r="C805" s="173">
        <v>119727</v>
      </c>
      <c r="D805" s="176">
        <v>44118</v>
      </c>
      <c r="E805" s="177">
        <v>156.8177</v>
      </c>
      <c r="F805" s="177">
        <v>0.36449999999999999</v>
      </c>
      <c r="G805" s="177">
        <v>-0.1757</v>
      </c>
      <c r="H805" s="177">
        <v>0.16789999999999999</v>
      </c>
      <c r="I805" s="177">
        <v>2.1137000000000001</v>
      </c>
      <c r="J805" s="177">
        <v>-0.91200000000000003</v>
      </c>
      <c r="K805" s="177">
        <v>5.5925000000000002</v>
      </c>
      <c r="L805" s="177">
        <v>17.049800000000001</v>
      </c>
      <c r="M805" s="177">
        <v>-5.3684000000000003</v>
      </c>
      <c r="N805" s="177">
        <v>3.0011000000000001</v>
      </c>
      <c r="O805" s="177">
        <v>7.0880999999999998</v>
      </c>
      <c r="P805" s="177">
        <v>10.6579</v>
      </c>
      <c r="Q805" s="177">
        <v>12.7788</v>
      </c>
      <c r="R805" s="177">
        <v>9.4368999999999996</v>
      </c>
      <c r="S805" s="118" t="s">
        <v>1882</v>
      </c>
    </row>
    <row r="806" spans="1:19" x14ac:dyDescent="0.3">
      <c r="A806" s="173" t="s">
        <v>835</v>
      </c>
      <c r="B806" s="173" t="s">
        <v>874</v>
      </c>
      <c r="C806" s="173">
        <v>102756</v>
      </c>
      <c r="D806" s="176">
        <v>44118</v>
      </c>
      <c r="E806" s="177">
        <v>146.09559999999999</v>
      </c>
      <c r="F806" s="177">
        <v>0.36180000000000001</v>
      </c>
      <c r="G806" s="177">
        <v>-0.18970000000000001</v>
      </c>
      <c r="H806" s="177">
        <v>0.14810000000000001</v>
      </c>
      <c r="I806" s="177">
        <v>2.0743999999999998</v>
      </c>
      <c r="J806" s="177">
        <v>-0.99029999999999996</v>
      </c>
      <c r="K806" s="177">
        <v>5.3329000000000004</v>
      </c>
      <c r="L806" s="177">
        <v>16.430399999999999</v>
      </c>
      <c r="M806" s="177">
        <v>-6.1093999999999999</v>
      </c>
      <c r="N806" s="177">
        <v>1.9282999999999999</v>
      </c>
      <c r="O806" s="177">
        <v>6.0072999999999999</v>
      </c>
      <c r="P806" s="177">
        <v>9.6053999999999995</v>
      </c>
      <c r="Q806" s="177">
        <v>18.223199999999999</v>
      </c>
      <c r="R806" s="177">
        <v>8.3519000000000005</v>
      </c>
      <c r="S806" s="118" t="s">
        <v>1882</v>
      </c>
    </row>
    <row r="807" spans="1:19" x14ac:dyDescent="0.3">
      <c r="A807" s="173" t="s">
        <v>835</v>
      </c>
      <c r="B807" s="173" t="s">
        <v>875</v>
      </c>
      <c r="C807" s="173">
        <v>101537</v>
      </c>
      <c r="D807" s="176">
        <v>44118</v>
      </c>
      <c r="E807" s="177">
        <v>187.1875</v>
      </c>
      <c r="F807" s="177">
        <v>0.40010000000000001</v>
      </c>
      <c r="G807" s="177">
        <v>0.47860000000000003</v>
      </c>
      <c r="H807" s="177">
        <v>2.0649999999999999</v>
      </c>
      <c r="I807" s="177">
        <v>5.2988</v>
      </c>
      <c r="J807" s="177">
        <v>3.1707000000000001</v>
      </c>
      <c r="K807" s="177">
        <v>9.6836000000000002</v>
      </c>
      <c r="L807" s="177">
        <v>24.736499999999999</v>
      </c>
      <c r="M807" s="177">
        <v>-4.4907000000000004</v>
      </c>
      <c r="N807" s="177">
        <v>3.5358999999999998</v>
      </c>
      <c r="O807" s="177">
        <v>5.5696000000000003</v>
      </c>
      <c r="P807" s="177">
        <v>8.6822999999999997</v>
      </c>
      <c r="Q807" s="177">
        <v>17.441400000000002</v>
      </c>
      <c r="R807" s="177">
        <v>7.4189999999999996</v>
      </c>
      <c r="S807" s="118" t="s">
        <v>1875</v>
      </c>
    </row>
    <row r="808" spans="1:19" x14ac:dyDescent="0.3">
      <c r="A808" s="173" t="s">
        <v>835</v>
      </c>
      <c r="B808" s="173" t="s">
        <v>876</v>
      </c>
      <c r="C808" s="173">
        <v>119578</v>
      </c>
      <c r="D808" s="176">
        <v>44118</v>
      </c>
      <c r="E808" s="177">
        <v>197.96960000000001</v>
      </c>
      <c r="F808" s="177">
        <v>0.40279999999999999</v>
      </c>
      <c r="G808" s="177">
        <v>0.49199999999999999</v>
      </c>
      <c r="H808" s="177">
        <v>2.0840000000000001</v>
      </c>
      <c r="I808" s="177">
        <v>5.3384999999999998</v>
      </c>
      <c r="J808" s="177">
        <v>3.2549999999999999</v>
      </c>
      <c r="K808" s="177">
        <v>9.9611999999999998</v>
      </c>
      <c r="L808" s="177">
        <v>25.343699999999998</v>
      </c>
      <c r="M808" s="177">
        <v>-3.8216000000000001</v>
      </c>
      <c r="N808" s="177">
        <v>4.4524999999999997</v>
      </c>
      <c r="O808" s="177">
        <v>6.7911999999999999</v>
      </c>
      <c r="P808" s="177">
        <v>9.6080000000000005</v>
      </c>
      <c r="Q808" s="177">
        <v>10.4366</v>
      </c>
      <c r="R808" s="177">
        <v>8.3181999999999992</v>
      </c>
      <c r="S808" s="118" t="s">
        <v>1875</v>
      </c>
    </row>
    <row r="809" spans="1:19" x14ac:dyDescent="0.3">
      <c r="A809" s="173" t="s">
        <v>835</v>
      </c>
      <c r="B809" s="173" t="s">
        <v>877</v>
      </c>
      <c r="C809" s="173">
        <v>147757</v>
      </c>
      <c r="D809" s="176">
        <v>44118</v>
      </c>
      <c r="E809" s="177">
        <v>9.8361000000000001</v>
      </c>
      <c r="F809" s="177">
        <v>0.62609999999999999</v>
      </c>
      <c r="G809" s="177">
        <v>0.37859999999999999</v>
      </c>
      <c r="H809" s="177">
        <v>1.9930000000000001</v>
      </c>
      <c r="I809" s="177">
        <v>5.1898999999999997</v>
      </c>
      <c r="J809" s="177">
        <v>2.9883000000000002</v>
      </c>
      <c r="K809" s="177">
        <v>12.766999999999999</v>
      </c>
      <c r="L809" s="177">
        <v>31.169</v>
      </c>
      <c r="M809" s="177">
        <v>-3.6696</v>
      </c>
      <c r="N809" s="177"/>
      <c r="O809" s="177"/>
      <c r="P809" s="177"/>
      <c r="Q809" s="177">
        <v>-1.639</v>
      </c>
      <c r="R809" s="177"/>
      <c r="S809" s="118" t="s">
        <v>1878</v>
      </c>
    </row>
    <row r="810" spans="1:19" x14ac:dyDescent="0.3">
      <c r="A810" s="173" t="s">
        <v>835</v>
      </c>
      <c r="B810" s="173" t="s">
        <v>878</v>
      </c>
      <c r="C810" s="173">
        <v>147760</v>
      </c>
      <c r="D810" s="176">
        <v>44118</v>
      </c>
      <c r="E810" s="177">
        <v>9.6572999999999993</v>
      </c>
      <c r="F810" s="177">
        <v>0.622</v>
      </c>
      <c r="G810" s="177">
        <v>0.35639999999999999</v>
      </c>
      <c r="H810" s="177">
        <v>1.9605999999999999</v>
      </c>
      <c r="I810" s="177">
        <v>5.1249000000000002</v>
      </c>
      <c r="J810" s="177">
        <v>2.8532000000000002</v>
      </c>
      <c r="K810" s="177">
        <v>12.300700000000001</v>
      </c>
      <c r="L810" s="177">
        <v>30.069900000000001</v>
      </c>
      <c r="M810" s="177">
        <v>-5.2359999999999998</v>
      </c>
      <c r="N810" s="177"/>
      <c r="O810" s="177"/>
      <c r="P810" s="177"/>
      <c r="Q810" s="177">
        <v>-3.427</v>
      </c>
      <c r="R810" s="177"/>
      <c r="S810" s="118" t="s">
        <v>1878</v>
      </c>
    </row>
    <row r="811" spans="1:19" x14ac:dyDescent="0.3">
      <c r="A811" s="173" t="s">
        <v>835</v>
      </c>
      <c r="B811" s="173" t="s">
        <v>879</v>
      </c>
      <c r="C811" s="173">
        <v>147492</v>
      </c>
      <c r="D811" s="176">
        <v>44118</v>
      </c>
      <c r="E811" s="177">
        <v>12.07</v>
      </c>
      <c r="F811" s="177">
        <v>0.49959999999999999</v>
      </c>
      <c r="G811" s="177">
        <v>1.0888</v>
      </c>
      <c r="H811" s="177">
        <v>2.6360999999999999</v>
      </c>
      <c r="I811" s="177">
        <v>6.25</v>
      </c>
      <c r="J811" s="177">
        <v>4.5022000000000002</v>
      </c>
      <c r="K811" s="177">
        <v>14.0832</v>
      </c>
      <c r="L811" s="177">
        <v>33.370199999999997</v>
      </c>
      <c r="M811" s="177">
        <v>5.0479000000000003</v>
      </c>
      <c r="N811" s="177">
        <v>14.6249</v>
      </c>
      <c r="O811" s="177"/>
      <c r="P811" s="177"/>
      <c r="Q811" s="177">
        <v>17.058199999999999</v>
      </c>
      <c r="R811" s="177"/>
      <c r="S811" s="118" t="s">
        <v>1882</v>
      </c>
    </row>
    <row r="812" spans="1:19" x14ac:dyDescent="0.3">
      <c r="A812" s="173" t="s">
        <v>835</v>
      </c>
      <c r="B812" s="173" t="s">
        <v>880</v>
      </c>
      <c r="C812" s="173">
        <v>147490</v>
      </c>
      <c r="D812" s="176">
        <v>44118</v>
      </c>
      <c r="E812" s="177">
        <v>11.94</v>
      </c>
      <c r="F812" s="177">
        <v>0.5897</v>
      </c>
      <c r="G812" s="177">
        <v>1.1008</v>
      </c>
      <c r="H812" s="177">
        <v>2.6655000000000002</v>
      </c>
      <c r="I812" s="177">
        <v>6.2278000000000002</v>
      </c>
      <c r="J812" s="177">
        <v>4.5533999999999999</v>
      </c>
      <c r="K812" s="177">
        <v>13.822699999999999</v>
      </c>
      <c r="L812" s="177">
        <v>32.666699999999999</v>
      </c>
      <c r="M812" s="177">
        <v>4.4619</v>
      </c>
      <c r="N812" s="177">
        <v>13.6061</v>
      </c>
      <c r="O812" s="177"/>
      <c r="P812" s="177"/>
      <c r="Q812" s="177">
        <v>16.001799999999999</v>
      </c>
      <c r="R812" s="177"/>
      <c r="S812" s="118" t="s">
        <v>1882</v>
      </c>
    </row>
    <row r="813" spans="1:19" x14ac:dyDescent="0.3">
      <c r="A813" s="178" t="s">
        <v>27</v>
      </c>
      <c r="B813" s="173"/>
      <c r="C813" s="173"/>
      <c r="D813" s="173"/>
      <c r="E813" s="173"/>
      <c r="F813" s="179">
        <v>0.29567333333333329</v>
      </c>
      <c r="G813" s="179">
        <v>1.0044444444444439E-2</v>
      </c>
      <c r="H813" s="179">
        <v>1.2053288888888889</v>
      </c>
      <c r="I813" s="179">
        <v>3.9473311111111111</v>
      </c>
      <c r="J813" s="179">
        <v>2.0022955555555555</v>
      </c>
      <c r="K813" s="179">
        <v>9.7998068181818194</v>
      </c>
      <c r="L813" s="179">
        <v>26.730811363636363</v>
      </c>
      <c r="M813" s="179">
        <v>-3.0553727272727271</v>
      </c>
      <c r="N813" s="179">
        <v>5.7169523809523817</v>
      </c>
      <c r="O813" s="179">
        <v>3.0942625000000001</v>
      </c>
      <c r="P813" s="179">
        <v>8.5402400000000025</v>
      </c>
      <c r="Q813" s="179">
        <v>10.285806666666666</v>
      </c>
      <c r="R813" s="179">
        <v>6.6891470588235293</v>
      </c>
      <c r="S813" s="118"/>
    </row>
    <row r="814" spans="1:19" x14ac:dyDescent="0.3">
      <c r="A814" s="178" t="s">
        <v>409</v>
      </c>
      <c r="B814" s="173"/>
      <c r="C814" s="173"/>
      <c r="D814" s="173"/>
      <c r="E814" s="173"/>
      <c r="F814" s="179">
        <v>0.37480000000000002</v>
      </c>
      <c r="G814" s="179">
        <v>0.14099999999999999</v>
      </c>
      <c r="H814" s="179">
        <v>1.4058999999999999</v>
      </c>
      <c r="I814" s="179">
        <v>4.4543999999999997</v>
      </c>
      <c r="J814" s="179">
        <v>2.3809999999999998</v>
      </c>
      <c r="K814" s="179">
        <v>10.1493</v>
      </c>
      <c r="L814" s="179">
        <v>26.932650000000002</v>
      </c>
      <c r="M814" s="179">
        <v>-1.9149</v>
      </c>
      <c r="N814" s="179">
        <v>6.2281499999999994</v>
      </c>
      <c r="O814" s="179">
        <v>3.3929</v>
      </c>
      <c r="P814" s="179">
        <v>8.7003500000000003</v>
      </c>
      <c r="Q814" s="179">
        <v>11.263500000000001</v>
      </c>
      <c r="R814" s="179">
        <v>7.3366500000000006</v>
      </c>
      <c r="S814" s="118"/>
    </row>
    <row r="815" spans="1:19" x14ac:dyDescent="0.3">
      <c r="A815" s="167"/>
      <c r="B815" s="167"/>
      <c r="C815" s="167"/>
      <c r="D815" s="169"/>
      <c r="E815" s="170"/>
      <c r="F815" s="170"/>
      <c r="G815" s="170"/>
      <c r="H815" s="170"/>
      <c r="I815" s="170"/>
      <c r="J815" s="170"/>
      <c r="K815" s="170"/>
      <c r="L815" s="170"/>
      <c r="M815" s="170"/>
      <c r="N815" s="170"/>
      <c r="O815" s="170"/>
      <c r="P815" s="170"/>
      <c r="Q815" s="170"/>
      <c r="R815" s="170"/>
      <c r="S815" s="118"/>
    </row>
    <row r="816" spans="1:19" x14ac:dyDescent="0.3">
      <c r="A816" s="175" t="s">
        <v>881</v>
      </c>
      <c r="B816" s="175"/>
      <c r="C816" s="175"/>
      <c r="D816" s="175"/>
      <c r="E816" s="175"/>
      <c r="F816" s="175"/>
      <c r="G816" s="175"/>
      <c r="H816" s="175"/>
      <c r="I816" s="175"/>
      <c r="J816" s="175"/>
      <c r="K816" s="175"/>
      <c r="L816" s="175"/>
      <c r="M816" s="175"/>
      <c r="N816" s="175"/>
      <c r="O816" s="175"/>
      <c r="P816" s="175"/>
      <c r="Q816" s="175"/>
      <c r="R816" s="175"/>
      <c r="S816" s="120"/>
    </row>
    <row r="817" spans="1:19" x14ac:dyDescent="0.3">
      <c r="A817" s="173" t="s">
        <v>882</v>
      </c>
      <c r="B817" s="173" t="s">
        <v>883</v>
      </c>
      <c r="C817" s="173">
        <v>131301</v>
      </c>
      <c r="D817" s="176">
        <v>44118</v>
      </c>
      <c r="E817" s="177">
        <v>17.6249</v>
      </c>
      <c r="F817" s="177">
        <v>5.7995000000000001</v>
      </c>
      <c r="G817" s="177">
        <v>27.021799999999999</v>
      </c>
      <c r="H817" s="177">
        <v>47.739199999999997</v>
      </c>
      <c r="I817" s="177">
        <v>26.417899999999999</v>
      </c>
      <c r="J817" s="177">
        <v>16.86</v>
      </c>
      <c r="K817" s="177">
        <v>2.996</v>
      </c>
      <c r="L817" s="177">
        <v>14.931800000000001</v>
      </c>
      <c r="M817" s="177">
        <v>14.5899</v>
      </c>
      <c r="N817" s="177">
        <v>11.841100000000001</v>
      </c>
      <c r="O817" s="177">
        <v>8.5809999999999995</v>
      </c>
      <c r="P817" s="177">
        <v>9.23</v>
      </c>
      <c r="Q817" s="177">
        <v>9.8119999999999994</v>
      </c>
      <c r="R817" s="177">
        <v>13.827299999999999</v>
      </c>
      <c r="S817" s="118" t="s">
        <v>1906</v>
      </c>
    </row>
    <row r="818" spans="1:19" x14ac:dyDescent="0.3">
      <c r="A818" s="173" t="s">
        <v>882</v>
      </c>
      <c r="B818" s="173" t="s">
        <v>884</v>
      </c>
      <c r="C818" s="173">
        <v>131297</v>
      </c>
      <c r="D818" s="176">
        <v>44118</v>
      </c>
      <c r="E818" s="177">
        <v>17.3721</v>
      </c>
      <c r="F818" s="177">
        <v>5.4635999999999996</v>
      </c>
      <c r="G818" s="177">
        <v>26.781500000000001</v>
      </c>
      <c r="H818" s="177">
        <v>47.523200000000003</v>
      </c>
      <c r="I818" s="177">
        <v>26.1938</v>
      </c>
      <c r="J818" s="177">
        <v>16.6553</v>
      </c>
      <c r="K818" s="177">
        <v>2.7919999999999998</v>
      </c>
      <c r="L818" s="177">
        <v>14.7141</v>
      </c>
      <c r="M818" s="177">
        <v>14.3802</v>
      </c>
      <c r="N818" s="177">
        <v>11.6126</v>
      </c>
      <c r="O818" s="177">
        <v>8.3346999999999998</v>
      </c>
      <c r="P818" s="177">
        <v>8.9720999999999993</v>
      </c>
      <c r="Q818" s="177">
        <v>9.5503</v>
      </c>
      <c r="R818" s="177">
        <v>13.573399999999999</v>
      </c>
      <c r="S818" s="118" t="s">
        <v>1906</v>
      </c>
    </row>
    <row r="819" spans="1:19" x14ac:dyDescent="0.3">
      <c r="A819" s="173" t="s">
        <v>882</v>
      </c>
      <c r="B819" s="173" t="s">
        <v>885</v>
      </c>
      <c r="C819" s="173">
        <v>131051</v>
      </c>
      <c r="D819" s="176">
        <v>44118</v>
      </c>
      <c r="E819" s="177">
        <v>18.879000000000001</v>
      </c>
      <c r="F819" s="177">
        <v>8.1219000000000001</v>
      </c>
      <c r="G819" s="177">
        <v>25.571000000000002</v>
      </c>
      <c r="H819" s="177">
        <v>53.179699999999997</v>
      </c>
      <c r="I819" s="177">
        <v>35.143700000000003</v>
      </c>
      <c r="J819" s="177">
        <v>21.9392</v>
      </c>
      <c r="K819" s="177">
        <v>6.1439000000000004</v>
      </c>
      <c r="L819" s="177">
        <v>17.566299999999998</v>
      </c>
      <c r="M819" s="177">
        <v>16.758099999999999</v>
      </c>
      <c r="N819" s="177">
        <v>13.311400000000001</v>
      </c>
      <c r="O819" s="177">
        <v>10.9681</v>
      </c>
      <c r="P819" s="177">
        <v>10.4892</v>
      </c>
      <c r="Q819" s="177">
        <v>10.9924</v>
      </c>
      <c r="R819" s="177">
        <v>15.577999999999999</v>
      </c>
      <c r="S819" s="118" t="s">
        <v>1906</v>
      </c>
    </row>
    <row r="820" spans="1:19" x14ac:dyDescent="0.3">
      <c r="A820" s="173" t="s">
        <v>882</v>
      </c>
      <c r="B820" s="173" t="s">
        <v>886</v>
      </c>
      <c r="C820" s="173">
        <v>131061</v>
      </c>
      <c r="D820" s="176">
        <v>44118</v>
      </c>
      <c r="E820" s="177">
        <v>19.1568</v>
      </c>
      <c r="F820" s="177">
        <v>8.1948000000000008</v>
      </c>
      <c r="G820" s="177">
        <v>25.7361</v>
      </c>
      <c r="H820" s="177">
        <v>53.344999999999999</v>
      </c>
      <c r="I820" s="177">
        <v>35.312199999999997</v>
      </c>
      <c r="J820" s="177">
        <v>22.102399999999999</v>
      </c>
      <c r="K820" s="177">
        <v>6.3075999999999999</v>
      </c>
      <c r="L820" s="177">
        <v>17.7407</v>
      </c>
      <c r="M820" s="177">
        <v>16.938600000000001</v>
      </c>
      <c r="N820" s="177">
        <v>13.492900000000001</v>
      </c>
      <c r="O820" s="177">
        <v>11.1892</v>
      </c>
      <c r="P820" s="177">
        <v>10.7377</v>
      </c>
      <c r="Q820" s="177">
        <v>11.258800000000001</v>
      </c>
      <c r="R820" s="177">
        <v>15.803800000000001</v>
      </c>
      <c r="S820" s="118" t="s">
        <v>1906</v>
      </c>
    </row>
    <row r="821" spans="1:19" x14ac:dyDescent="0.3">
      <c r="A821" s="173" t="s">
        <v>882</v>
      </c>
      <c r="B821" s="173" t="s">
        <v>887</v>
      </c>
      <c r="C821" s="173">
        <v>118387</v>
      </c>
      <c r="D821" s="176">
        <v>44118</v>
      </c>
      <c r="E821" s="177">
        <v>35.701000000000001</v>
      </c>
      <c r="F821" s="177">
        <v>13.6027</v>
      </c>
      <c r="G821" s="177">
        <v>26.287700000000001</v>
      </c>
      <c r="H821" s="177">
        <v>57.575400000000002</v>
      </c>
      <c r="I821" s="177">
        <v>37.3703</v>
      </c>
      <c r="J821" s="177">
        <v>22.880600000000001</v>
      </c>
      <c r="K821" s="177">
        <v>3.5836999999999999</v>
      </c>
      <c r="L821" s="177">
        <v>17.314699999999998</v>
      </c>
      <c r="M821" s="177">
        <v>16.454899999999999</v>
      </c>
      <c r="N821" s="177">
        <v>13.3306</v>
      </c>
      <c r="O821" s="177">
        <v>12.510999999999999</v>
      </c>
      <c r="P821" s="177">
        <v>11.138400000000001</v>
      </c>
      <c r="Q821" s="177">
        <v>11.100099999999999</v>
      </c>
      <c r="R821" s="177">
        <v>16.6004</v>
      </c>
      <c r="S821" s="118" t="s">
        <v>1906</v>
      </c>
    </row>
    <row r="822" spans="1:19" x14ac:dyDescent="0.3">
      <c r="A822" s="173" t="s">
        <v>882</v>
      </c>
      <c r="B822" s="173" t="s">
        <v>888</v>
      </c>
      <c r="C822" s="173">
        <v>108753</v>
      </c>
      <c r="D822" s="176">
        <v>44118</v>
      </c>
      <c r="E822" s="177">
        <v>35.402099999999997</v>
      </c>
      <c r="F822" s="177">
        <v>13.5113</v>
      </c>
      <c r="G822" s="177">
        <v>26.136600000000001</v>
      </c>
      <c r="H822" s="177">
        <v>57.449599999999997</v>
      </c>
      <c r="I822" s="177">
        <v>37.228099999999998</v>
      </c>
      <c r="J822" s="177">
        <v>22.745699999999999</v>
      </c>
      <c r="K822" s="177">
        <v>3.4533999999999998</v>
      </c>
      <c r="L822" s="177">
        <v>17.170300000000001</v>
      </c>
      <c r="M822" s="177">
        <v>16.3019</v>
      </c>
      <c r="N822" s="177">
        <v>13.175599999999999</v>
      </c>
      <c r="O822" s="177">
        <v>12.3916</v>
      </c>
      <c r="P822" s="177">
        <v>10.9999</v>
      </c>
      <c r="Q822" s="177">
        <v>7.0275999999999996</v>
      </c>
      <c r="R822" s="177">
        <v>16.453600000000002</v>
      </c>
      <c r="S822" s="118" t="s">
        <v>1906</v>
      </c>
    </row>
    <row r="823" spans="1:19" x14ac:dyDescent="0.3">
      <c r="A823" s="173" t="s">
        <v>882</v>
      </c>
      <c r="B823" s="173" t="s">
        <v>889</v>
      </c>
      <c r="C823" s="173">
        <v>101002</v>
      </c>
      <c r="D823" s="176">
        <v>44118</v>
      </c>
      <c r="E823" s="177">
        <v>49.2393</v>
      </c>
      <c r="F823" s="177">
        <v>17.057400000000001</v>
      </c>
      <c r="G823" s="177">
        <v>28.083400000000001</v>
      </c>
      <c r="H823" s="177">
        <v>57.796700000000001</v>
      </c>
      <c r="I823" s="177">
        <v>36.765000000000001</v>
      </c>
      <c r="J823" s="177">
        <v>20.788699999999999</v>
      </c>
      <c r="K823" s="177">
        <v>4.7553999999999998</v>
      </c>
      <c r="L823" s="177">
        <v>15.3125</v>
      </c>
      <c r="M823" s="177">
        <v>14.4397</v>
      </c>
      <c r="N823" s="177">
        <v>11.4039</v>
      </c>
      <c r="O823" s="177">
        <v>10.799200000000001</v>
      </c>
      <c r="P823" s="177">
        <v>10.464700000000001</v>
      </c>
      <c r="Q823" s="177">
        <v>8.3767999999999994</v>
      </c>
      <c r="R823" s="177">
        <v>14.0631</v>
      </c>
      <c r="S823" s="118" t="s">
        <v>1906</v>
      </c>
    </row>
    <row r="824" spans="1:19" x14ac:dyDescent="0.3">
      <c r="A824" s="173" t="s">
        <v>882</v>
      </c>
      <c r="B824" s="173" t="s">
        <v>890</v>
      </c>
      <c r="C824" s="173">
        <v>120137</v>
      </c>
      <c r="D824" s="176">
        <v>44118</v>
      </c>
      <c r="E824" s="177">
        <v>50.438499999999998</v>
      </c>
      <c r="F824" s="177">
        <v>17.376000000000001</v>
      </c>
      <c r="G824" s="177">
        <v>28.3904</v>
      </c>
      <c r="H824" s="177">
        <v>58.108899999999998</v>
      </c>
      <c r="I824" s="177">
        <v>37.0747</v>
      </c>
      <c r="J824" s="177">
        <v>21.1021</v>
      </c>
      <c r="K824" s="177">
        <v>5.0640999999999998</v>
      </c>
      <c r="L824" s="177">
        <v>15.641</v>
      </c>
      <c r="M824" s="177">
        <v>14.774100000000001</v>
      </c>
      <c r="N824" s="177">
        <v>11.739699999999999</v>
      </c>
      <c r="O824" s="177">
        <v>11.160500000000001</v>
      </c>
      <c r="P824" s="177">
        <v>10.8375</v>
      </c>
      <c r="Q824" s="177">
        <v>10.771699999999999</v>
      </c>
      <c r="R824" s="177">
        <v>14.414</v>
      </c>
      <c r="S824" s="118" t="s">
        <v>1906</v>
      </c>
    </row>
    <row r="825" spans="1:19" x14ac:dyDescent="0.3">
      <c r="A825" s="178" t="s">
        <v>27</v>
      </c>
      <c r="B825" s="173"/>
      <c r="C825" s="173"/>
      <c r="D825" s="173"/>
      <c r="E825" s="173"/>
      <c r="F825" s="179">
        <v>11.1409</v>
      </c>
      <c r="G825" s="179">
        <v>26.7510625</v>
      </c>
      <c r="H825" s="179">
        <v>54.08971249999999</v>
      </c>
      <c r="I825" s="179">
        <v>33.938212499999999</v>
      </c>
      <c r="J825" s="179">
        <v>20.634250000000002</v>
      </c>
      <c r="K825" s="179">
        <v>4.3870124999999991</v>
      </c>
      <c r="L825" s="179">
        <v>16.298925000000001</v>
      </c>
      <c r="M825" s="179">
        <v>15.579675000000002</v>
      </c>
      <c r="N825" s="179">
        <v>12.488475000000001</v>
      </c>
      <c r="O825" s="179">
        <v>10.7419125</v>
      </c>
      <c r="P825" s="179">
        <v>10.358687500000002</v>
      </c>
      <c r="Q825" s="179">
        <v>9.8612124999999988</v>
      </c>
      <c r="R825" s="179">
        <v>15.039200000000001</v>
      </c>
      <c r="S825" s="118"/>
    </row>
    <row r="826" spans="1:19" x14ac:dyDescent="0.3">
      <c r="A826" s="178" t="s">
        <v>409</v>
      </c>
      <c r="B826" s="173"/>
      <c r="C826" s="173"/>
      <c r="D826" s="173"/>
      <c r="E826" s="173"/>
      <c r="F826" s="179">
        <v>10.85305</v>
      </c>
      <c r="G826" s="179">
        <v>26.534600000000001</v>
      </c>
      <c r="H826" s="179">
        <v>55.397300000000001</v>
      </c>
      <c r="I826" s="179">
        <v>36.038600000000002</v>
      </c>
      <c r="J826" s="179">
        <v>21.52065</v>
      </c>
      <c r="K826" s="179">
        <v>4.1695500000000001</v>
      </c>
      <c r="L826" s="179">
        <v>16.405650000000001</v>
      </c>
      <c r="M826" s="179">
        <v>15.538</v>
      </c>
      <c r="N826" s="179">
        <v>12.50835</v>
      </c>
      <c r="O826" s="179">
        <v>11.064299999999999</v>
      </c>
      <c r="P826" s="179">
        <v>10.61345</v>
      </c>
      <c r="Q826" s="179">
        <v>10.29185</v>
      </c>
      <c r="R826" s="179">
        <v>14.995999999999999</v>
      </c>
      <c r="S826" s="118"/>
    </row>
    <row r="827" spans="1:19" x14ac:dyDescent="0.3">
      <c r="A827" s="167"/>
      <c r="B827" s="167"/>
      <c r="C827" s="167"/>
      <c r="D827" s="169"/>
      <c r="E827" s="170"/>
      <c r="F827" s="170"/>
      <c r="G827" s="170"/>
      <c r="H827" s="170"/>
      <c r="I827" s="170"/>
      <c r="J827" s="170"/>
      <c r="K827" s="170"/>
      <c r="L827" s="170"/>
      <c r="M827" s="170"/>
      <c r="N827" s="170"/>
      <c r="O827" s="170"/>
      <c r="P827" s="170"/>
      <c r="Q827" s="170"/>
      <c r="R827" s="170"/>
      <c r="S827" s="118"/>
    </row>
    <row r="828" spans="1:19" x14ac:dyDescent="0.3">
      <c r="A828" s="175" t="s">
        <v>891</v>
      </c>
      <c r="B828" s="175"/>
      <c r="C828" s="175"/>
      <c r="D828" s="175"/>
      <c r="E828" s="175"/>
      <c r="F828" s="175"/>
      <c r="G828" s="175"/>
      <c r="H828" s="175"/>
      <c r="I828" s="175"/>
      <c r="J828" s="175"/>
      <c r="K828" s="175"/>
      <c r="L828" s="175"/>
      <c r="M828" s="175"/>
      <c r="N828" s="175"/>
      <c r="O828" s="175"/>
      <c r="P828" s="175"/>
      <c r="Q828" s="175"/>
      <c r="R828" s="175"/>
      <c r="S828" s="120"/>
    </row>
    <row r="829" spans="1:19" x14ac:dyDescent="0.3">
      <c r="A829" s="173" t="s">
        <v>892</v>
      </c>
      <c r="B829" s="173" t="s">
        <v>893</v>
      </c>
      <c r="C829" s="173">
        <v>115127</v>
      </c>
      <c r="D829" s="176">
        <v>44118</v>
      </c>
      <c r="E829" s="177">
        <v>4638.9840000000004</v>
      </c>
      <c r="F829" s="177">
        <v>-371.04390000000001</v>
      </c>
      <c r="G829" s="177">
        <v>-32.348799999999997</v>
      </c>
      <c r="H829" s="177">
        <v>25.763300000000001</v>
      </c>
      <c r="I829" s="177">
        <v>4.8468999999999998</v>
      </c>
      <c r="J829" s="177">
        <v>-28.491599999999998</v>
      </c>
      <c r="K829" s="177">
        <v>10.8474</v>
      </c>
      <c r="L829" s="177">
        <v>19.593399999999999</v>
      </c>
      <c r="M829" s="177">
        <v>35.654000000000003</v>
      </c>
      <c r="N829" s="177">
        <v>30.515999999999998</v>
      </c>
      <c r="O829" s="177">
        <v>18.253499999999999</v>
      </c>
      <c r="P829" s="177">
        <v>12.0383</v>
      </c>
      <c r="Q829" s="177">
        <v>8.0835000000000008</v>
      </c>
      <c r="R829" s="177">
        <v>25.052299999999999</v>
      </c>
      <c r="S829" s="118"/>
    </row>
    <row r="830" spans="1:19" x14ac:dyDescent="0.3">
      <c r="A830" s="173" t="s">
        <v>892</v>
      </c>
      <c r="B830" s="173" t="s">
        <v>894</v>
      </c>
      <c r="C830" s="173">
        <v>116796</v>
      </c>
      <c r="D830" s="176">
        <v>44118</v>
      </c>
      <c r="E830" s="177">
        <v>15.688000000000001</v>
      </c>
      <c r="F830" s="177">
        <v>-278.22059999999999</v>
      </c>
      <c r="G830" s="177">
        <v>8.0123999999999995</v>
      </c>
      <c r="H830" s="177">
        <v>43.130400000000002</v>
      </c>
      <c r="I830" s="177">
        <v>-12.256600000000001</v>
      </c>
      <c r="J830" s="177">
        <v>-19.9178</v>
      </c>
      <c r="K830" s="177">
        <v>8.8153000000000006</v>
      </c>
      <c r="L830" s="177">
        <v>5.6653000000000002</v>
      </c>
      <c r="M830" s="177">
        <v>34.273099999999999</v>
      </c>
      <c r="N830" s="177">
        <v>27.226900000000001</v>
      </c>
      <c r="O830" s="177">
        <v>17.7486</v>
      </c>
      <c r="P830" s="177">
        <v>13.1861</v>
      </c>
      <c r="Q830" s="177">
        <v>5.3916000000000004</v>
      </c>
      <c r="R830" s="177">
        <v>24.4345</v>
      </c>
      <c r="S830" s="118"/>
    </row>
    <row r="831" spans="1:19" x14ac:dyDescent="0.3">
      <c r="A831" s="173" t="s">
        <v>892</v>
      </c>
      <c r="B831" s="173" t="s">
        <v>895</v>
      </c>
      <c r="C831" s="173">
        <v>113434</v>
      </c>
      <c r="D831" s="176">
        <v>44118</v>
      </c>
      <c r="E831" s="177">
        <v>43.9559</v>
      </c>
      <c r="F831" s="177">
        <v>-362.72190000000001</v>
      </c>
      <c r="G831" s="177">
        <v>-31.616099999999999</v>
      </c>
      <c r="H831" s="177">
        <v>25.521999999999998</v>
      </c>
      <c r="I831" s="177">
        <v>4.2656000000000001</v>
      </c>
      <c r="J831" s="177">
        <v>-27.978400000000001</v>
      </c>
      <c r="K831" s="177">
        <v>11.2052</v>
      </c>
      <c r="L831" s="177">
        <v>19.277899999999999</v>
      </c>
      <c r="M831" s="177">
        <v>34.840800000000002</v>
      </c>
      <c r="N831" s="177">
        <v>29.753</v>
      </c>
      <c r="O831" s="177">
        <v>18.275400000000001</v>
      </c>
      <c r="P831" s="177">
        <v>11.384</v>
      </c>
      <c r="Q831" s="177">
        <v>8.1041000000000007</v>
      </c>
      <c r="R831" s="177">
        <v>24.981200000000001</v>
      </c>
      <c r="S831" s="118"/>
    </row>
    <row r="832" spans="1:19" x14ac:dyDescent="0.3">
      <c r="A832" s="173" t="s">
        <v>892</v>
      </c>
      <c r="B832" s="173" t="s">
        <v>896</v>
      </c>
      <c r="C832" s="173">
        <v>115897</v>
      </c>
      <c r="D832" s="176">
        <v>44118</v>
      </c>
      <c r="E832" s="177">
        <v>15.567500000000001</v>
      </c>
      <c r="F832" s="177">
        <v>-279.66500000000002</v>
      </c>
      <c r="G832" s="177">
        <v>-64.097099999999998</v>
      </c>
      <c r="H832" s="177">
        <v>17.306999999999999</v>
      </c>
      <c r="I832" s="177">
        <v>-2.9275000000000002</v>
      </c>
      <c r="J832" s="177">
        <v>-24.708200000000001</v>
      </c>
      <c r="K832" s="177">
        <v>8.9542999999999999</v>
      </c>
      <c r="L832" s="177">
        <v>6.6506999999999996</v>
      </c>
      <c r="M832" s="177">
        <v>35.842700000000001</v>
      </c>
      <c r="N832" s="177">
        <v>29.765599999999999</v>
      </c>
      <c r="O832" s="177">
        <v>18.2849</v>
      </c>
      <c r="P832" s="177">
        <v>11.940099999999999</v>
      </c>
      <c r="Q832" s="177">
        <v>5.0453999999999999</v>
      </c>
      <c r="R832" s="177">
        <v>24.862200000000001</v>
      </c>
      <c r="S832" s="118"/>
    </row>
    <row r="833" spans="1:19" x14ac:dyDescent="0.3">
      <c r="A833" s="173" t="s">
        <v>892</v>
      </c>
      <c r="B833" s="173" t="s">
        <v>897</v>
      </c>
      <c r="C833" s="173">
        <v>106597</v>
      </c>
      <c r="D833" s="176">
        <v>44117</v>
      </c>
      <c r="E833" s="177">
        <v>20.807400000000001</v>
      </c>
      <c r="F833" s="177">
        <v>-593.79480000000001</v>
      </c>
      <c r="G833" s="177">
        <v>-24.710699999999999</v>
      </c>
      <c r="H833" s="177">
        <v>18.6861</v>
      </c>
      <c r="I833" s="177">
        <v>22.024100000000001</v>
      </c>
      <c r="J833" s="177">
        <v>-58.063000000000002</v>
      </c>
      <c r="K833" s="177">
        <v>0.84460000000000002</v>
      </c>
      <c r="L833" s="177">
        <v>74.947400000000002</v>
      </c>
      <c r="M833" s="177">
        <v>63.469499999999996</v>
      </c>
      <c r="N833" s="177">
        <v>49.6053</v>
      </c>
      <c r="O833" s="177">
        <v>17.590800000000002</v>
      </c>
      <c r="P833" s="177">
        <v>17.848500000000001</v>
      </c>
      <c r="Q833" s="177">
        <v>5.7569999999999997</v>
      </c>
      <c r="R833" s="177">
        <v>37.288200000000003</v>
      </c>
      <c r="S833" s="118"/>
    </row>
    <row r="834" spans="1:19" x14ac:dyDescent="0.3">
      <c r="A834" s="173" t="s">
        <v>892</v>
      </c>
      <c r="B834" s="173" t="s">
        <v>898</v>
      </c>
      <c r="C834" s="173">
        <v>113049</v>
      </c>
      <c r="D834" s="176">
        <v>44118</v>
      </c>
      <c r="E834" s="177">
        <v>4523.0172000000002</v>
      </c>
      <c r="F834" s="177">
        <v>-370.26799999999997</v>
      </c>
      <c r="G834" s="177">
        <v>-32.406500000000001</v>
      </c>
      <c r="H834" s="177">
        <v>25.5626</v>
      </c>
      <c r="I834" s="177">
        <v>4.1166999999999998</v>
      </c>
      <c r="J834" s="177">
        <v>-28.8597</v>
      </c>
      <c r="K834" s="177">
        <v>10.6729</v>
      </c>
      <c r="L834" s="177">
        <v>19.391300000000001</v>
      </c>
      <c r="M834" s="177">
        <v>35.448599999999999</v>
      </c>
      <c r="N834" s="177">
        <v>29.7484</v>
      </c>
      <c r="O834" s="177">
        <v>17.9041</v>
      </c>
      <c r="P834" s="177">
        <v>12.024900000000001</v>
      </c>
      <c r="Q834" s="177">
        <v>9.4732000000000003</v>
      </c>
      <c r="R834" s="177">
        <v>24.533300000000001</v>
      </c>
      <c r="S834" s="118"/>
    </row>
    <row r="835" spans="1:19" x14ac:dyDescent="0.3">
      <c r="A835" s="173" t="s">
        <v>892</v>
      </c>
      <c r="B835" s="173" t="s">
        <v>899</v>
      </c>
      <c r="C835" s="173">
        <v>115934</v>
      </c>
      <c r="D835" s="176">
        <v>44118</v>
      </c>
      <c r="E835" s="177">
        <v>16.159099999999999</v>
      </c>
      <c r="F835" s="177">
        <v>-413.80840000000001</v>
      </c>
      <c r="G835" s="177">
        <v>-33.904299999999999</v>
      </c>
      <c r="H835" s="177">
        <v>25.6173</v>
      </c>
      <c r="I835" s="177">
        <v>2.4224000000000001</v>
      </c>
      <c r="J835" s="177">
        <v>-27.608899999999998</v>
      </c>
      <c r="K835" s="177">
        <v>10.1295</v>
      </c>
      <c r="L835" s="177">
        <v>5.9490999999999996</v>
      </c>
      <c r="M835" s="177">
        <v>36.6815</v>
      </c>
      <c r="N835" s="177">
        <v>30.721699999999998</v>
      </c>
      <c r="O835" s="177">
        <v>17.677800000000001</v>
      </c>
      <c r="P835" s="177">
        <v>12.180400000000001</v>
      </c>
      <c r="Q835" s="177">
        <v>5.5026999999999999</v>
      </c>
      <c r="R835" s="177">
        <v>24.6187</v>
      </c>
      <c r="S835" s="118"/>
    </row>
    <row r="836" spans="1:19" x14ac:dyDescent="0.3">
      <c r="A836" s="173" t="s">
        <v>892</v>
      </c>
      <c r="B836" s="173" t="s">
        <v>900</v>
      </c>
      <c r="C836" s="173">
        <v>113076</v>
      </c>
      <c r="D836" s="176">
        <v>44118</v>
      </c>
      <c r="E836" s="177">
        <v>45.131700000000002</v>
      </c>
      <c r="F836" s="177">
        <v>-371.04230000000001</v>
      </c>
      <c r="G836" s="177">
        <v>-32.511600000000001</v>
      </c>
      <c r="H836" s="177">
        <v>25.612200000000001</v>
      </c>
      <c r="I836" s="177">
        <v>4.1021999999999998</v>
      </c>
      <c r="J836" s="177">
        <v>-28.763400000000001</v>
      </c>
      <c r="K836" s="177">
        <v>10.5709</v>
      </c>
      <c r="L836" s="177">
        <v>18.871300000000002</v>
      </c>
      <c r="M836" s="177">
        <v>34.4161</v>
      </c>
      <c r="N836" s="177">
        <v>29.3629</v>
      </c>
      <c r="O836" s="177">
        <v>17.944500000000001</v>
      </c>
      <c r="P836" s="177">
        <v>11.6983</v>
      </c>
      <c r="Q836" s="177">
        <v>8.9420000000000002</v>
      </c>
      <c r="R836" s="177">
        <v>24.569400000000002</v>
      </c>
      <c r="S836" s="118"/>
    </row>
    <row r="837" spans="1:19" x14ac:dyDescent="0.3">
      <c r="A837" s="173" t="s">
        <v>892</v>
      </c>
      <c r="B837" s="173" t="s">
        <v>901</v>
      </c>
      <c r="C837" s="173">
        <v>115833</v>
      </c>
      <c r="D837" s="176">
        <v>44118</v>
      </c>
      <c r="E837" s="177">
        <v>16.643000000000001</v>
      </c>
      <c r="F837" s="177">
        <v>-425.91820000000001</v>
      </c>
      <c r="G837" s="177">
        <v>-79.309200000000004</v>
      </c>
      <c r="H837" s="177">
        <v>3.6368</v>
      </c>
      <c r="I837" s="177">
        <v>2.9013</v>
      </c>
      <c r="J837" s="177">
        <v>-30.239899999999999</v>
      </c>
      <c r="K837" s="177">
        <v>8.1027000000000005</v>
      </c>
      <c r="L837" s="177">
        <v>3.9706999999999999</v>
      </c>
      <c r="M837" s="177">
        <v>34.7562</v>
      </c>
      <c r="N837" s="177">
        <v>30.3</v>
      </c>
      <c r="O837" s="177">
        <v>17.1785</v>
      </c>
      <c r="P837" s="177">
        <v>11.836</v>
      </c>
      <c r="Q837" s="177">
        <v>5.8124000000000002</v>
      </c>
      <c r="R837" s="177">
        <v>24.1861</v>
      </c>
      <c r="S837" s="118"/>
    </row>
    <row r="838" spans="1:19" x14ac:dyDescent="0.3">
      <c r="A838" s="173" t="s">
        <v>892</v>
      </c>
      <c r="B838" s="173" t="s">
        <v>902</v>
      </c>
      <c r="C838" s="173">
        <v>115939</v>
      </c>
      <c r="D838" s="176">
        <v>44118</v>
      </c>
      <c r="E838" s="177">
        <v>4678.6605</v>
      </c>
      <c r="F838" s="177">
        <v>-373.50130000000001</v>
      </c>
      <c r="G838" s="177">
        <v>-32.432000000000002</v>
      </c>
      <c r="H838" s="177">
        <v>26.0944</v>
      </c>
      <c r="I838" s="177">
        <v>4.4275000000000002</v>
      </c>
      <c r="J838" s="177">
        <v>-28.838100000000001</v>
      </c>
      <c r="K838" s="177">
        <v>10.733599999999999</v>
      </c>
      <c r="L838" s="177">
        <v>18.949000000000002</v>
      </c>
      <c r="M838" s="177">
        <v>34.598799999999997</v>
      </c>
      <c r="N838" s="177">
        <v>29.592400000000001</v>
      </c>
      <c r="O838" s="177">
        <v>18.326000000000001</v>
      </c>
      <c r="P838" s="177">
        <v>12.219900000000001</v>
      </c>
      <c r="Q838" s="177">
        <v>5.4913999999999996</v>
      </c>
      <c r="R838" s="177">
        <v>24.762</v>
      </c>
      <c r="S838" s="118"/>
    </row>
    <row r="839" spans="1:19" x14ac:dyDescent="0.3">
      <c r="A839" s="173" t="s">
        <v>892</v>
      </c>
      <c r="B839" s="173" t="s">
        <v>903</v>
      </c>
      <c r="C839" s="173">
        <v>117714</v>
      </c>
      <c r="D839" s="176">
        <v>44118</v>
      </c>
      <c r="E839" s="177">
        <v>13.918200000000001</v>
      </c>
      <c r="F839" s="177">
        <v>-230.62180000000001</v>
      </c>
      <c r="G839" s="177">
        <v>63.966900000000003</v>
      </c>
      <c r="H839" s="177">
        <v>118.15649999999999</v>
      </c>
      <c r="I839" s="177">
        <v>61.863</v>
      </c>
      <c r="J839" s="177">
        <v>-18.262499999999999</v>
      </c>
      <c r="K839" s="177">
        <v>8.1334</v>
      </c>
      <c r="L839" s="177">
        <v>17.739699999999999</v>
      </c>
      <c r="M839" s="177">
        <v>33.369599999999998</v>
      </c>
      <c r="N839" s="177">
        <v>28.387599999999999</v>
      </c>
      <c r="O839" s="177">
        <v>16.758199999999999</v>
      </c>
      <c r="P839" s="177">
        <v>10.4145</v>
      </c>
      <c r="Q839" s="177">
        <v>4.1283000000000003</v>
      </c>
      <c r="R839" s="177">
        <v>23.3674</v>
      </c>
      <c r="S839" s="118"/>
    </row>
    <row r="840" spans="1:19" x14ac:dyDescent="0.3">
      <c r="A840" s="173" t="s">
        <v>892</v>
      </c>
      <c r="B840" s="173" t="s">
        <v>904</v>
      </c>
      <c r="C840" s="173">
        <v>112368</v>
      </c>
      <c r="D840" s="176">
        <v>44118</v>
      </c>
      <c r="E840" s="177">
        <v>4576.6399000000001</v>
      </c>
      <c r="F840" s="177">
        <v>-370.8186</v>
      </c>
      <c r="G840" s="177">
        <v>-32.297499999999999</v>
      </c>
      <c r="H840" s="177">
        <v>25.7958</v>
      </c>
      <c r="I840" s="177">
        <v>4.3066000000000004</v>
      </c>
      <c r="J840" s="177">
        <v>-28.645099999999999</v>
      </c>
      <c r="K840" s="177">
        <v>10.787800000000001</v>
      </c>
      <c r="L840" s="177">
        <v>19.457799999999999</v>
      </c>
      <c r="M840" s="177">
        <v>35.503399999999999</v>
      </c>
      <c r="N840" s="177">
        <v>30.314900000000002</v>
      </c>
      <c r="O840" s="177">
        <v>18.299900000000001</v>
      </c>
      <c r="P840" s="177">
        <v>12.0349</v>
      </c>
      <c r="Q840" s="177">
        <v>9.8986000000000001</v>
      </c>
      <c r="R840" s="177">
        <v>25.102599999999999</v>
      </c>
      <c r="S840" s="118"/>
    </row>
    <row r="841" spans="1:19" x14ac:dyDescent="0.3">
      <c r="A841" s="173" t="s">
        <v>892</v>
      </c>
      <c r="B841" s="173" t="s">
        <v>905</v>
      </c>
      <c r="C841" s="173">
        <v>116077</v>
      </c>
      <c r="D841" s="176">
        <v>44118</v>
      </c>
      <c r="E841" s="177">
        <v>15.311299999999999</v>
      </c>
      <c r="F841" s="177">
        <v>-334.69549999999998</v>
      </c>
      <c r="G841" s="177">
        <v>-30.764600000000002</v>
      </c>
      <c r="H841" s="177">
        <v>-38.401699999999998</v>
      </c>
      <c r="I841" s="177">
        <v>3.1198000000000001</v>
      </c>
      <c r="J841" s="177">
        <v>-21.535499999999999</v>
      </c>
      <c r="K841" s="177">
        <v>11.3515</v>
      </c>
      <c r="L841" s="177">
        <v>14.353</v>
      </c>
      <c r="M841" s="177">
        <v>36.338999999999999</v>
      </c>
      <c r="N841" s="177">
        <v>29.5626</v>
      </c>
      <c r="O841" s="177">
        <v>17.866099999999999</v>
      </c>
      <c r="P841" s="177">
        <v>13.7461</v>
      </c>
      <c r="Q841" s="177">
        <v>4.9223999999999997</v>
      </c>
      <c r="R841" s="177">
        <v>24.389600000000002</v>
      </c>
      <c r="S841" s="118"/>
    </row>
    <row r="842" spans="1:19" x14ac:dyDescent="0.3">
      <c r="A842" s="173" t="s">
        <v>892</v>
      </c>
      <c r="B842" s="173" t="s">
        <v>906</v>
      </c>
      <c r="C842" s="173">
        <v>106193</v>
      </c>
      <c r="D842" s="176">
        <v>44118</v>
      </c>
      <c r="E842" s="177">
        <v>441.12099999999998</v>
      </c>
      <c r="F842" s="177">
        <v>-370.23259999999999</v>
      </c>
      <c r="G842" s="177">
        <v>-32.351100000000002</v>
      </c>
      <c r="H842" s="177">
        <v>25.641300000000001</v>
      </c>
      <c r="I842" s="177">
        <v>4.1650999999999998</v>
      </c>
      <c r="J842" s="177">
        <v>-28.831399999999999</v>
      </c>
      <c r="K842" s="177">
        <v>10.6983</v>
      </c>
      <c r="L842" s="177">
        <v>19.382400000000001</v>
      </c>
      <c r="M842" s="177">
        <v>35.274500000000003</v>
      </c>
      <c r="N842" s="177">
        <v>30.0703</v>
      </c>
      <c r="O842" s="177">
        <v>18.2163</v>
      </c>
      <c r="P842" s="177">
        <v>11.9339</v>
      </c>
      <c r="Q842" s="177">
        <v>12.9604</v>
      </c>
      <c r="R842" s="177">
        <v>24.9161</v>
      </c>
      <c r="S842" s="118"/>
    </row>
    <row r="843" spans="1:19" x14ac:dyDescent="0.3">
      <c r="A843" s="173" t="s">
        <v>892</v>
      </c>
      <c r="B843" s="173" t="s">
        <v>907</v>
      </c>
      <c r="C843" s="173">
        <v>114758</v>
      </c>
      <c r="D843" s="176">
        <v>44118</v>
      </c>
      <c r="E843" s="177">
        <v>20.872599999999998</v>
      </c>
      <c r="F843" s="177">
        <v>-442.7561</v>
      </c>
      <c r="G843" s="177">
        <v>-37.819899999999997</v>
      </c>
      <c r="H843" s="177">
        <v>25.3035</v>
      </c>
      <c r="I843" s="177">
        <v>9.3263999999999996</v>
      </c>
      <c r="J843" s="177">
        <v>-31.1922</v>
      </c>
      <c r="K843" s="177">
        <v>10.044600000000001</v>
      </c>
      <c r="L843" s="177">
        <v>2.5381999999999998</v>
      </c>
      <c r="M843" s="177">
        <v>35.158000000000001</v>
      </c>
      <c r="N843" s="177">
        <v>29.341999999999999</v>
      </c>
      <c r="O843" s="177">
        <v>18.2273</v>
      </c>
      <c r="P843" s="177">
        <v>12.285600000000001</v>
      </c>
      <c r="Q843" s="177">
        <v>7.9973999999999998</v>
      </c>
      <c r="R843" s="177">
        <v>25.540700000000001</v>
      </c>
      <c r="S843" s="118"/>
    </row>
    <row r="844" spans="1:19" x14ac:dyDescent="0.3">
      <c r="A844" s="173" t="s">
        <v>892</v>
      </c>
      <c r="B844" s="173" t="s">
        <v>908</v>
      </c>
      <c r="C844" s="173">
        <v>140088</v>
      </c>
      <c r="D844" s="176">
        <v>44118</v>
      </c>
      <c r="E844" s="177">
        <v>44.19</v>
      </c>
      <c r="F844" s="177">
        <v>-357.0942</v>
      </c>
      <c r="G844" s="177">
        <v>-39.530900000000003</v>
      </c>
      <c r="H844" s="177">
        <v>28.044499999999999</v>
      </c>
      <c r="I844" s="177">
        <v>5.1666999999999996</v>
      </c>
      <c r="J844" s="177">
        <v>-28.7818</v>
      </c>
      <c r="K844" s="177">
        <v>10.4956</v>
      </c>
      <c r="L844" s="177">
        <v>19.280100000000001</v>
      </c>
      <c r="M844" s="177">
        <v>35.036700000000003</v>
      </c>
      <c r="N844" s="177">
        <v>29.914000000000001</v>
      </c>
      <c r="O844" s="177">
        <v>18.072700000000001</v>
      </c>
      <c r="P844" s="177">
        <v>11.944100000000001</v>
      </c>
      <c r="Q844" s="177">
        <v>11.990600000000001</v>
      </c>
      <c r="R844" s="177">
        <v>24.7654</v>
      </c>
      <c r="S844" s="118"/>
    </row>
    <row r="845" spans="1:19" x14ac:dyDescent="0.3">
      <c r="A845" s="173" t="s">
        <v>892</v>
      </c>
      <c r="B845" s="173" t="s">
        <v>909</v>
      </c>
      <c r="C845" s="173">
        <v>114616</v>
      </c>
      <c r="D845" s="176">
        <v>44118</v>
      </c>
      <c r="E845" s="177">
        <v>20.744700000000002</v>
      </c>
      <c r="F845" s="177">
        <v>-465.185</v>
      </c>
      <c r="G845" s="177">
        <v>-41.428199999999997</v>
      </c>
      <c r="H845" s="177">
        <v>23.3291</v>
      </c>
      <c r="I845" s="177">
        <v>-2.1347999999999998</v>
      </c>
      <c r="J845" s="177">
        <v>-24.166499999999999</v>
      </c>
      <c r="K845" s="177">
        <v>9.1150000000000002</v>
      </c>
      <c r="L845" s="177">
        <v>7.4500999999999999</v>
      </c>
      <c r="M845" s="177">
        <v>35.697400000000002</v>
      </c>
      <c r="N845" s="177">
        <v>30.3857</v>
      </c>
      <c r="O845" s="177">
        <v>17.2867</v>
      </c>
      <c r="P845" s="177">
        <v>11.839399999999999</v>
      </c>
      <c r="Q845" s="177">
        <v>7.8857999999999997</v>
      </c>
      <c r="R845" s="177">
        <v>24.692499999999999</v>
      </c>
      <c r="S845" s="118"/>
    </row>
    <row r="846" spans="1:19" x14ac:dyDescent="0.3">
      <c r="A846" s="173" t="s">
        <v>892</v>
      </c>
      <c r="B846" s="173" t="s">
        <v>910</v>
      </c>
      <c r="C846" s="173">
        <v>107693</v>
      </c>
      <c r="D846" s="176">
        <v>44118</v>
      </c>
      <c r="E846" s="177">
        <v>2195.0717</v>
      </c>
      <c r="F846" s="177">
        <v>-372.56130000000002</v>
      </c>
      <c r="G846" s="177">
        <v>-32.7759</v>
      </c>
      <c r="H846" s="177">
        <v>25.6342</v>
      </c>
      <c r="I846" s="177">
        <v>3.9826999999999999</v>
      </c>
      <c r="J846" s="177">
        <v>-29.2972</v>
      </c>
      <c r="K846" s="177">
        <v>10.4331</v>
      </c>
      <c r="L846" s="177">
        <v>15.848599999999999</v>
      </c>
      <c r="M846" s="177">
        <v>35.021099999999997</v>
      </c>
      <c r="N846" s="177">
        <v>29.754799999999999</v>
      </c>
      <c r="O846" s="177">
        <v>18.017199999999999</v>
      </c>
      <c r="P846" s="177">
        <v>11.8391</v>
      </c>
      <c r="Q846" s="177">
        <v>10.9002</v>
      </c>
      <c r="R846" s="177">
        <v>24.651900000000001</v>
      </c>
      <c r="S846" s="118"/>
    </row>
    <row r="847" spans="1:19" x14ac:dyDescent="0.3">
      <c r="A847" s="173" t="s">
        <v>892</v>
      </c>
      <c r="B847" s="173" t="s">
        <v>911</v>
      </c>
      <c r="C847" s="173">
        <v>115132</v>
      </c>
      <c r="D847" s="176">
        <v>44118</v>
      </c>
      <c r="E847" s="177">
        <v>20.376000000000001</v>
      </c>
      <c r="F847" s="177">
        <v>-501.74250000000001</v>
      </c>
      <c r="G847" s="177">
        <v>-61.105699999999999</v>
      </c>
      <c r="H847" s="177">
        <v>18.6966</v>
      </c>
      <c r="I847" s="177">
        <v>-2.6459000000000001</v>
      </c>
      <c r="J847" s="177">
        <v>-26.8948</v>
      </c>
      <c r="K847" s="177">
        <v>9.4245000000000001</v>
      </c>
      <c r="L847" s="177">
        <v>10.045400000000001</v>
      </c>
      <c r="M847" s="177">
        <v>35.105800000000002</v>
      </c>
      <c r="N847" s="177">
        <v>30.115600000000001</v>
      </c>
      <c r="O847" s="177">
        <v>17.678899999999999</v>
      </c>
      <c r="P847" s="177">
        <v>11.9457</v>
      </c>
      <c r="Q847" s="177">
        <v>7.8541999999999996</v>
      </c>
      <c r="R847" s="177">
        <v>25.0945</v>
      </c>
      <c r="S847" s="118"/>
    </row>
    <row r="848" spans="1:19" x14ac:dyDescent="0.3">
      <c r="A848" s="173" t="s">
        <v>892</v>
      </c>
      <c r="B848" s="173" t="s">
        <v>912</v>
      </c>
      <c r="C848" s="173">
        <v>115676</v>
      </c>
      <c r="D848" s="176">
        <v>44118</v>
      </c>
      <c r="E848" s="177">
        <v>15.689399999999999</v>
      </c>
      <c r="F848" s="177">
        <v>-444.90339999999998</v>
      </c>
      <c r="G848" s="177">
        <v>-47.1982</v>
      </c>
      <c r="H848" s="177">
        <v>-15.144</v>
      </c>
      <c r="I848" s="177">
        <v>6.7306999999999997</v>
      </c>
      <c r="J848" s="177">
        <v>-24.103000000000002</v>
      </c>
      <c r="K848" s="177">
        <v>9.9033999999999995</v>
      </c>
      <c r="L848" s="177">
        <v>-8.7675000000000001</v>
      </c>
      <c r="M848" s="177">
        <v>35.177399999999999</v>
      </c>
      <c r="N848" s="177">
        <v>30.683800000000002</v>
      </c>
      <c r="O848" s="177">
        <v>17.874700000000001</v>
      </c>
      <c r="P848" s="177">
        <v>12.0419</v>
      </c>
      <c r="Q848" s="177">
        <v>5.0762999999999998</v>
      </c>
      <c r="R848" s="177">
        <v>24.878599999999999</v>
      </c>
      <c r="S848" s="118"/>
    </row>
    <row r="849" spans="1:19" x14ac:dyDescent="0.3">
      <c r="A849" s="173" t="s">
        <v>892</v>
      </c>
      <c r="B849" s="173" t="s">
        <v>913</v>
      </c>
      <c r="C849" s="173">
        <v>111954</v>
      </c>
      <c r="D849" s="176">
        <v>44118</v>
      </c>
      <c r="E849" s="177">
        <v>4527.3446999999996</v>
      </c>
      <c r="F849" s="177">
        <v>-371.04730000000001</v>
      </c>
      <c r="G849" s="177">
        <v>-32.3504</v>
      </c>
      <c r="H849" s="177">
        <v>25.741700000000002</v>
      </c>
      <c r="I849" s="177">
        <v>4.1977000000000002</v>
      </c>
      <c r="J849" s="177">
        <v>-28.872199999999999</v>
      </c>
      <c r="K849" s="177">
        <v>10.731</v>
      </c>
      <c r="L849" s="177">
        <v>19.347999999999999</v>
      </c>
      <c r="M849" s="177">
        <v>35.381599999999999</v>
      </c>
      <c r="N849" s="177">
        <v>30.174800000000001</v>
      </c>
      <c r="O849" s="177">
        <v>18.140599999999999</v>
      </c>
      <c r="P849" s="177">
        <v>11.9115</v>
      </c>
      <c r="Q849" s="177">
        <v>10.400499999999999</v>
      </c>
      <c r="R849" s="177">
        <v>24.936199999999999</v>
      </c>
      <c r="S849" s="118"/>
    </row>
    <row r="850" spans="1:19" x14ac:dyDescent="0.3">
      <c r="A850" s="173" t="s">
        <v>892</v>
      </c>
      <c r="B850" s="173" t="s">
        <v>914</v>
      </c>
      <c r="C850" s="173">
        <v>105463</v>
      </c>
      <c r="D850" s="176">
        <v>44118</v>
      </c>
      <c r="E850" s="177">
        <v>4444.1855999999998</v>
      </c>
      <c r="F850" s="177">
        <v>-377.38189999999997</v>
      </c>
      <c r="G850" s="177">
        <v>-33.538899999999998</v>
      </c>
      <c r="H850" s="177">
        <v>25.467300000000002</v>
      </c>
      <c r="I850" s="177">
        <v>3.6415999999999999</v>
      </c>
      <c r="J850" s="177">
        <v>-29.8947</v>
      </c>
      <c r="K850" s="177">
        <v>10.2295</v>
      </c>
      <c r="L850" s="177">
        <v>18.9206</v>
      </c>
      <c r="M850" s="177">
        <v>34.9146</v>
      </c>
      <c r="N850" s="177">
        <v>29.658899999999999</v>
      </c>
      <c r="O850" s="177">
        <v>18.160499999999999</v>
      </c>
      <c r="P850" s="177">
        <v>12.0497</v>
      </c>
      <c r="Q850" s="177">
        <v>12.1296</v>
      </c>
      <c r="R850" s="177">
        <v>24.7104</v>
      </c>
      <c r="S850" s="118"/>
    </row>
    <row r="851" spans="1:19" x14ac:dyDescent="0.3">
      <c r="A851" s="178" t="s">
        <v>27</v>
      </c>
      <c r="B851" s="173"/>
      <c r="C851" s="173"/>
      <c r="D851" s="173"/>
      <c r="E851" s="173"/>
      <c r="F851" s="179">
        <v>-385.41020909090912</v>
      </c>
      <c r="G851" s="179">
        <v>-32.387195454545456</v>
      </c>
      <c r="H851" s="179">
        <v>23.872586363636358</v>
      </c>
      <c r="I851" s="179">
        <v>6.1655545454545457</v>
      </c>
      <c r="J851" s="179">
        <v>-28.361177272727272</v>
      </c>
      <c r="K851" s="179">
        <v>9.6465499999999995</v>
      </c>
      <c r="L851" s="179">
        <v>15.857386363636364</v>
      </c>
      <c r="M851" s="179">
        <v>36.452745454545465</v>
      </c>
      <c r="N851" s="179">
        <v>30.679872727272731</v>
      </c>
      <c r="O851" s="179">
        <v>17.899236363636362</v>
      </c>
      <c r="P851" s="179">
        <v>12.288313636363636</v>
      </c>
      <c r="Q851" s="179">
        <v>7.8976181818181805</v>
      </c>
      <c r="R851" s="179">
        <v>25.287900000000004</v>
      </c>
      <c r="S851" s="118"/>
    </row>
    <row r="852" spans="1:19" x14ac:dyDescent="0.3">
      <c r="A852" s="178" t="s">
        <v>409</v>
      </c>
      <c r="B852" s="173"/>
      <c r="C852" s="173"/>
      <c r="D852" s="173"/>
      <c r="E852" s="173"/>
      <c r="F852" s="179">
        <v>-371.04560000000004</v>
      </c>
      <c r="G852" s="179">
        <v>-32.471800000000002</v>
      </c>
      <c r="H852" s="179">
        <v>25.587400000000002</v>
      </c>
      <c r="I852" s="179">
        <v>4.1409000000000002</v>
      </c>
      <c r="J852" s="179">
        <v>-28.704250000000002</v>
      </c>
      <c r="K852" s="179">
        <v>10.331299999999999</v>
      </c>
      <c r="L852" s="179">
        <v>18.305500000000002</v>
      </c>
      <c r="M852" s="179">
        <v>35.167699999999996</v>
      </c>
      <c r="N852" s="179">
        <v>29.8398</v>
      </c>
      <c r="O852" s="179">
        <v>17.98085</v>
      </c>
      <c r="P852" s="179">
        <v>11.985300000000001</v>
      </c>
      <c r="Q852" s="179">
        <v>7.9415999999999993</v>
      </c>
      <c r="R852" s="179">
        <v>24.7637</v>
      </c>
      <c r="S852" s="118"/>
    </row>
    <row r="853" spans="1:19" x14ac:dyDescent="0.3">
      <c r="A853" s="167"/>
      <c r="B853" s="167"/>
      <c r="C853" s="167"/>
      <c r="D853" s="169"/>
      <c r="E853" s="170"/>
      <c r="F853" s="170"/>
      <c r="G853" s="170"/>
      <c r="H853" s="170"/>
      <c r="I853" s="170"/>
      <c r="J853" s="170"/>
      <c r="K853" s="170"/>
      <c r="L853" s="170"/>
      <c r="M853" s="170"/>
      <c r="N853" s="170"/>
      <c r="O853" s="170"/>
      <c r="P853" s="170"/>
      <c r="Q853" s="170"/>
      <c r="R853" s="170"/>
      <c r="S853" s="118"/>
    </row>
    <row r="854" spans="1:19" x14ac:dyDescent="0.3">
      <c r="A854" s="175" t="s">
        <v>915</v>
      </c>
      <c r="B854" s="175"/>
      <c r="C854" s="175"/>
      <c r="D854" s="175"/>
      <c r="E854" s="175"/>
      <c r="F854" s="175"/>
      <c r="G854" s="175"/>
      <c r="H854" s="175"/>
      <c r="I854" s="175"/>
      <c r="J854" s="175"/>
      <c r="K854" s="175"/>
      <c r="L854" s="175"/>
      <c r="M854" s="175"/>
      <c r="N854" s="175"/>
      <c r="O854" s="175"/>
      <c r="P854" s="175"/>
      <c r="Q854" s="175"/>
      <c r="R854" s="175"/>
      <c r="S854" s="120"/>
    </row>
    <row r="855" spans="1:19" x14ac:dyDescent="0.3">
      <c r="A855" s="173" t="s">
        <v>916</v>
      </c>
      <c r="B855" s="173" t="s">
        <v>917</v>
      </c>
      <c r="C855" s="173">
        <v>100034</v>
      </c>
      <c r="D855" s="176">
        <v>44118</v>
      </c>
      <c r="E855" s="177">
        <v>507.00686129069499</v>
      </c>
      <c r="F855" s="177">
        <v>0.45839999999999997</v>
      </c>
      <c r="G855" s="177">
        <v>1.2439</v>
      </c>
      <c r="H855" s="177">
        <v>2.7286999999999999</v>
      </c>
      <c r="I855" s="177">
        <v>4.1687000000000003</v>
      </c>
      <c r="J855" s="177">
        <v>4.6662999999999997</v>
      </c>
      <c r="K855" s="177">
        <v>14.276999999999999</v>
      </c>
      <c r="L855" s="177">
        <v>35.273200000000003</v>
      </c>
      <c r="M855" s="177">
        <v>-2.3140000000000001</v>
      </c>
      <c r="N855" s="177">
        <v>8.5556000000000001</v>
      </c>
      <c r="O855" s="177">
        <v>-1.4303999999999999</v>
      </c>
      <c r="P855" s="177">
        <v>7.3851000000000004</v>
      </c>
      <c r="Q855" s="177">
        <v>16.535900000000002</v>
      </c>
      <c r="R855" s="177">
        <v>6.0217000000000001</v>
      </c>
      <c r="S855" s="118" t="s">
        <v>1907</v>
      </c>
    </row>
    <row r="856" spans="1:19" x14ac:dyDescent="0.3">
      <c r="A856" s="173" t="s">
        <v>916</v>
      </c>
      <c r="B856" s="173" t="s">
        <v>918</v>
      </c>
      <c r="C856" s="173">
        <v>119433</v>
      </c>
      <c r="D856" s="176">
        <v>44118</v>
      </c>
      <c r="E856" s="177">
        <v>216.95202747698201</v>
      </c>
      <c r="F856" s="177">
        <v>0.46160000000000001</v>
      </c>
      <c r="G856" s="177">
        <v>1.2595000000000001</v>
      </c>
      <c r="H856" s="177">
        <v>2.7431999999999999</v>
      </c>
      <c r="I856" s="177">
        <v>4.2020999999999997</v>
      </c>
      <c r="J856" s="177">
        <v>4.7556000000000003</v>
      </c>
      <c r="K856" s="177">
        <v>14.558</v>
      </c>
      <c r="L856" s="177">
        <v>35.954300000000003</v>
      </c>
      <c r="M856" s="177">
        <v>-1.6212</v>
      </c>
      <c r="N856" s="177">
        <v>9.5754999999999999</v>
      </c>
      <c r="O856" s="177">
        <v>-0.15459999999999999</v>
      </c>
      <c r="P856" s="177">
        <v>8.7239000000000004</v>
      </c>
      <c r="Q856" s="177">
        <v>13.874499999999999</v>
      </c>
      <c r="R856" s="177">
        <v>7.4252000000000002</v>
      </c>
      <c r="S856" s="118" t="s">
        <v>1907</v>
      </c>
    </row>
    <row r="857" spans="1:19" x14ac:dyDescent="0.3">
      <c r="A857" s="173" t="s">
        <v>916</v>
      </c>
      <c r="B857" s="173" t="s">
        <v>919</v>
      </c>
      <c r="C857" s="173">
        <v>145110</v>
      </c>
      <c r="D857" s="176">
        <v>44118</v>
      </c>
      <c r="E857" s="177">
        <v>13.01</v>
      </c>
      <c r="F857" s="177">
        <v>0.6966</v>
      </c>
      <c r="G857" s="177">
        <v>1.403</v>
      </c>
      <c r="H857" s="177">
        <v>1.6406000000000001</v>
      </c>
      <c r="I857" s="177">
        <v>2.0392000000000001</v>
      </c>
      <c r="J857" s="177">
        <v>1.7997000000000001</v>
      </c>
      <c r="K857" s="177">
        <v>10.8177</v>
      </c>
      <c r="L857" s="177">
        <v>29.324100000000001</v>
      </c>
      <c r="M857" s="177">
        <v>4.9194000000000004</v>
      </c>
      <c r="N857" s="177">
        <v>13.228899999999999</v>
      </c>
      <c r="O857" s="177"/>
      <c r="P857" s="177"/>
      <c r="Q857" s="177">
        <v>14.206799999999999</v>
      </c>
      <c r="R857" s="177"/>
      <c r="S857" s="118" t="s">
        <v>1907</v>
      </c>
    </row>
    <row r="858" spans="1:19" x14ac:dyDescent="0.3">
      <c r="A858" s="173" t="s">
        <v>916</v>
      </c>
      <c r="B858" s="173" t="s">
        <v>920</v>
      </c>
      <c r="C858" s="173">
        <v>145112</v>
      </c>
      <c r="D858" s="176">
        <v>44118</v>
      </c>
      <c r="E858" s="177">
        <v>12.55</v>
      </c>
      <c r="F858" s="177">
        <v>0.64149999999999996</v>
      </c>
      <c r="G858" s="177">
        <v>1.2914000000000001</v>
      </c>
      <c r="H858" s="177">
        <v>1.5371999999999999</v>
      </c>
      <c r="I858" s="177">
        <v>1.9496</v>
      </c>
      <c r="J858" s="177">
        <v>1.6194</v>
      </c>
      <c r="K858" s="177">
        <v>10.2812</v>
      </c>
      <c r="L858" s="177">
        <v>28.192</v>
      </c>
      <c r="M858" s="177">
        <v>3.5478999999999998</v>
      </c>
      <c r="N858" s="177">
        <v>11.258900000000001</v>
      </c>
      <c r="O858" s="177"/>
      <c r="P858" s="177"/>
      <c r="Q858" s="177">
        <v>12.15</v>
      </c>
      <c r="R858" s="177"/>
      <c r="S858" s="118" t="s">
        <v>1907</v>
      </c>
    </row>
    <row r="859" spans="1:19" x14ac:dyDescent="0.3">
      <c r="A859" s="173" t="s">
        <v>916</v>
      </c>
      <c r="B859" s="173" t="s">
        <v>921</v>
      </c>
      <c r="C859" s="173">
        <v>119350</v>
      </c>
      <c r="D859" s="176">
        <v>44118</v>
      </c>
      <c r="E859" s="177">
        <v>39.46</v>
      </c>
      <c r="F859" s="177">
        <v>0.27950000000000003</v>
      </c>
      <c r="G859" s="177">
        <v>0.38159999999999999</v>
      </c>
      <c r="H859" s="177">
        <v>1.2574000000000001</v>
      </c>
      <c r="I859" s="177">
        <v>3.4338000000000002</v>
      </c>
      <c r="J859" s="177">
        <v>3.7875000000000001</v>
      </c>
      <c r="K859" s="177">
        <v>12.3256</v>
      </c>
      <c r="L859" s="177">
        <v>24.715499999999999</v>
      </c>
      <c r="M859" s="177">
        <v>0.89490000000000003</v>
      </c>
      <c r="N859" s="177">
        <v>8.7652000000000001</v>
      </c>
      <c r="O859" s="177">
        <v>1.4671000000000001</v>
      </c>
      <c r="P859" s="177">
        <v>7.2095000000000002</v>
      </c>
      <c r="Q859" s="177">
        <v>10.26</v>
      </c>
      <c r="R859" s="177">
        <v>7.6661999999999999</v>
      </c>
      <c r="S859" s="118" t="s">
        <v>1904</v>
      </c>
    </row>
    <row r="860" spans="1:19" x14ac:dyDescent="0.3">
      <c r="A860" s="173" t="s">
        <v>916</v>
      </c>
      <c r="B860" s="173" t="s">
        <v>922</v>
      </c>
      <c r="C860" s="173">
        <v>110603</v>
      </c>
      <c r="D860" s="176">
        <v>44118</v>
      </c>
      <c r="E860" s="177">
        <v>36.119999999999997</v>
      </c>
      <c r="F860" s="177">
        <v>0.30549999999999999</v>
      </c>
      <c r="G860" s="177">
        <v>0.36120000000000002</v>
      </c>
      <c r="H860" s="177">
        <v>1.2616000000000001</v>
      </c>
      <c r="I860" s="177">
        <v>3.4068000000000001</v>
      </c>
      <c r="J860" s="177">
        <v>3.7037</v>
      </c>
      <c r="K860" s="177">
        <v>12</v>
      </c>
      <c r="L860" s="177">
        <v>23.995899999999999</v>
      </c>
      <c r="M860" s="177">
        <v>2.7699999999999999E-2</v>
      </c>
      <c r="N860" s="177">
        <v>7.468</v>
      </c>
      <c r="O860" s="177">
        <v>0.25</v>
      </c>
      <c r="P860" s="177">
        <v>5.9234999999999998</v>
      </c>
      <c r="Q860" s="177">
        <v>11.306699999999999</v>
      </c>
      <c r="R860" s="177">
        <v>6.3654000000000002</v>
      </c>
      <c r="S860" s="118" t="s">
        <v>1904</v>
      </c>
    </row>
    <row r="861" spans="1:19" x14ac:dyDescent="0.3">
      <c r="A861" s="173" t="s">
        <v>916</v>
      </c>
      <c r="B861" s="173" t="s">
        <v>923</v>
      </c>
      <c r="C861" s="173">
        <v>118278</v>
      </c>
      <c r="D861" s="176">
        <v>44118</v>
      </c>
      <c r="E861" s="177">
        <v>110.94</v>
      </c>
      <c r="F861" s="177">
        <v>0.51639999999999997</v>
      </c>
      <c r="G861" s="177">
        <v>6.3100000000000003E-2</v>
      </c>
      <c r="H861" s="177">
        <v>0.53469999999999995</v>
      </c>
      <c r="I861" s="177">
        <v>2.4661</v>
      </c>
      <c r="J861" s="177">
        <v>1.3243</v>
      </c>
      <c r="K861" s="177">
        <v>13.7263</v>
      </c>
      <c r="L861" s="177">
        <v>31.057300000000001</v>
      </c>
      <c r="M861" s="177">
        <v>3.9933000000000001</v>
      </c>
      <c r="N861" s="177">
        <v>14.8209</v>
      </c>
      <c r="O861" s="177">
        <v>5.5038</v>
      </c>
      <c r="P861" s="177">
        <v>11.8446</v>
      </c>
      <c r="Q861" s="177">
        <v>19.482900000000001</v>
      </c>
      <c r="R861" s="177">
        <v>11.0764</v>
      </c>
      <c r="S861" s="118" t="s">
        <v>1907</v>
      </c>
    </row>
    <row r="862" spans="1:19" x14ac:dyDescent="0.3">
      <c r="A862" s="173" t="s">
        <v>916</v>
      </c>
      <c r="B862" s="173" t="s">
        <v>924</v>
      </c>
      <c r="C862" s="173">
        <v>102920</v>
      </c>
      <c r="D862" s="176">
        <v>44118</v>
      </c>
      <c r="E862" s="177">
        <v>102.18</v>
      </c>
      <c r="F862" s="177">
        <v>0.51149999999999995</v>
      </c>
      <c r="G862" s="177">
        <v>4.9000000000000002E-2</v>
      </c>
      <c r="H862" s="177">
        <v>0.51149999999999995</v>
      </c>
      <c r="I862" s="177">
        <v>2.4156</v>
      </c>
      <c r="J862" s="177">
        <v>1.2284999999999999</v>
      </c>
      <c r="K862" s="177">
        <v>13.382199999999999</v>
      </c>
      <c r="L862" s="177">
        <v>30.2652</v>
      </c>
      <c r="M862" s="177">
        <v>3.0872000000000002</v>
      </c>
      <c r="N862" s="177">
        <v>13.4703</v>
      </c>
      <c r="O862" s="177">
        <v>4.2481</v>
      </c>
      <c r="P862" s="177">
        <v>10.5176</v>
      </c>
      <c r="Q862" s="177">
        <v>16.0594</v>
      </c>
      <c r="R862" s="177">
        <v>9.7994000000000003</v>
      </c>
      <c r="S862" s="118" t="s">
        <v>1907</v>
      </c>
    </row>
    <row r="863" spans="1:19" x14ac:dyDescent="0.3">
      <c r="A863" s="173" t="s">
        <v>916</v>
      </c>
      <c r="B863" s="173" t="s">
        <v>925</v>
      </c>
      <c r="C863" s="173">
        <v>119218</v>
      </c>
      <c r="D863" s="176">
        <v>44118</v>
      </c>
      <c r="E863" s="177">
        <v>239.422</v>
      </c>
      <c r="F863" s="177">
        <v>0.45689999999999997</v>
      </c>
      <c r="G863" s="177">
        <v>-0.36120000000000002</v>
      </c>
      <c r="H863" s="177">
        <v>1.0508999999999999</v>
      </c>
      <c r="I863" s="177">
        <v>2.8264</v>
      </c>
      <c r="J863" s="177">
        <v>0.78039999999999998</v>
      </c>
      <c r="K863" s="177">
        <v>7.5788000000000002</v>
      </c>
      <c r="L863" s="177">
        <v>26.7561</v>
      </c>
      <c r="M863" s="177">
        <v>-5.5336999999999996</v>
      </c>
      <c r="N863" s="177">
        <v>2.8458000000000001</v>
      </c>
      <c r="O863" s="177">
        <v>2.6913999999999998</v>
      </c>
      <c r="P863" s="177">
        <v>10.004799999999999</v>
      </c>
      <c r="Q863" s="177">
        <v>13.2859</v>
      </c>
      <c r="R863" s="177">
        <v>7.0141</v>
      </c>
      <c r="S863" s="118" t="s">
        <v>1907</v>
      </c>
    </row>
    <row r="864" spans="1:19" x14ac:dyDescent="0.3">
      <c r="A864" s="173" t="s">
        <v>916</v>
      </c>
      <c r="B864" s="173" t="s">
        <v>926</v>
      </c>
      <c r="C864" s="173">
        <v>103819</v>
      </c>
      <c r="D864" s="176">
        <v>44118</v>
      </c>
      <c r="E864" s="177">
        <v>224.476</v>
      </c>
      <c r="F864" s="177">
        <v>0.45419999999999999</v>
      </c>
      <c r="G864" s="177">
        <v>-0.37369999999999998</v>
      </c>
      <c r="H864" s="177">
        <v>1.0334000000000001</v>
      </c>
      <c r="I864" s="177">
        <v>2.7919</v>
      </c>
      <c r="J864" s="177">
        <v>0.70479999999999998</v>
      </c>
      <c r="K864" s="177">
        <v>7.3282999999999996</v>
      </c>
      <c r="L864" s="177">
        <v>26.141300000000001</v>
      </c>
      <c r="M864" s="177">
        <v>-6.1986999999999997</v>
      </c>
      <c r="N864" s="177">
        <v>1.8863000000000001</v>
      </c>
      <c r="O864" s="177">
        <v>1.6787000000000001</v>
      </c>
      <c r="P864" s="177">
        <v>8.9186999999999994</v>
      </c>
      <c r="Q864" s="177">
        <v>16.451499999999999</v>
      </c>
      <c r="R864" s="177">
        <v>5.9911000000000003</v>
      </c>
      <c r="S864" s="118" t="s">
        <v>1907</v>
      </c>
    </row>
    <row r="865" spans="1:19" x14ac:dyDescent="0.3">
      <c r="A865" s="173" t="s">
        <v>916</v>
      </c>
      <c r="B865" s="173" t="s">
        <v>927</v>
      </c>
      <c r="C865" s="173">
        <v>140175</v>
      </c>
      <c r="D865" s="176">
        <v>44118</v>
      </c>
      <c r="E865" s="177">
        <v>36.21</v>
      </c>
      <c r="F865" s="177">
        <v>0.58609999999999995</v>
      </c>
      <c r="G865" s="177">
        <v>0.4466</v>
      </c>
      <c r="H865" s="177">
        <v>1.0662</v>
      </c>
      <c r="I865" s="177">
        <v>2.8956</v>
      </c>
      <c r="J865" s="177">
        <v>1.5908</v>
      </c>
      <c r="K865" s="177">
        <v>12.941000000000001</v>
      </c>
      <c r="L865" s="177">
        <v>28.650600000000001</v>
      </c>
      <c r="M865" s="177">
        <v>-3.8600000000000002E-2</v>
      </c>
      <c r="N865" s="177">
        <v>8.0475999999999992</v>
      </c>
      <c r="O865" s="177">
        <v>6.1254999999999997</v>
      </c>
      <c r="P865" s="177">
        <v>9.3297000000000008</v>
      </c>
      <c r="Q865" s="177">
        <v>12.678599999999999</v>
      </c>
      <c r="R865" s="177">
        <v>9.6992999999999991</v>
      </c>
      <c r="S865" s="118" t="s">
        <v>1907</v>
      </c>
    </row>
    <row r="866" spans="1:19" x14ac:dyDescent="0.3">
      <c r="A866" s="173" t="s">
        <v>916</v>
      </c>
      <c r="B866" s="173" t="s">
        <v>928</v>
      </c>
      <c r="C866" s="173">
        <v>140172</v>
      </c>
      <c r="D866" s="176">
        <v>44118</v>
      </c>
      <c r="E866" s="177">
        <v>33.116999999999997</v>
      </c>
      <c r="F866" s="177">
        <v>0.58009999999999995</v>
      </c>
      <c r="G866" s="177">
        <v>0.42449999999999999</v>
      </c>
      <c r="H866" s="177">
        <v>1.0342</v>
      </c>
      <c r="I866" s="177">
        <v>2.8351000000000002</v>
      </c>
      <c r="J866" s="177">
        <v>1.4614</v>
      </c>
      <c r="K866" s="177">
        <v>12.4975</v>
      </c>
      <c r="L866" s="177">
        <v>27.633299999999998</v>
      </c>
      <c r="M866" s="177">
        <v>-1.2170000000000001</v>
      </c>
      <c r="N866" s="177">
        <v>6.3555999999999999</v>
      </c>
      <c r="O866" s="177">
        <v>4.6386000000000003</v>
      </c>
      <c r="P866" s="177">
        <v>8.0945</v>
      </c>
      <c r="Q866" s="177">
        <v>9.3879000000000001</v>
      </c>
      <c r="R866" s="177">
        <v>8.0123999999999995</v>
      </c>
      <c r="S866" s="118" t="s">
        <v>1907</v>
      </c>
    </row>
    <row r="867" spans="1:19" x14ac:dyDescent="0.3">
      <c r="A867" s="173" t="s">
        <v>916</v>
      </c>
      <c r="B867" s="173" t="s">
        <v>929</v>
      </c>
      <c r="C867" s="173">
        <v>135677</v>
      </c>
      <c r="D867" s="176">
        <v>44118</v>
      </c>
      <c r="E867" s="177">
        <v>16.435700000000001</v>
      </c>
      <c r="F867" s="177">
        <v>0.2079</v>
      </c>
      <c r="G867" s="177">
        <v>1.0873999999999999</v>
      </c>
      <c r="H867" s="177">
        <v>1.4812000000000001</v>
      </c>
      <c r="I867" s="177">
        <v>2.3271999999999999</v>
      </c>
      <c r="J867" s="177">
        <v>1.3323</v>
      </c>
      <c r="K867" s="177">
        <v>12.4247</v>
      </c>
      <c r="L867" s="177">
        <v>31.162400000000002</v>
      </c>
      <c r="M867" s="177">
        <v>-5.1325000000000003</v>
      </c>
      <c r="N867" s="177">
        <v>2.2496</v>
      </c>
      <c r="O867" s="177">
        <v>2.8210000000000002</v>
      </c>
      <c r="P867" s="177"/>
      <c r="Q867" s="177">
        <v>10.770300000000001</v>
      </c>
      <c r="R867" s="177">
        <v>8.0437999999999992</v>
      </c>
      <c r="S867" s="118" t="s">
        <v>1904</v>
      </c>
    </row>
    <row r="868" spans="1:19" x14ac:dyDescent="0.3">
      <c r="A868" s="173" t="s">
        <v>916</v>
      </c>
      <c r="B868" s="173" t="s">
        <v>930</v>
      </c>
      <c r="C868" s="173">
        <v>135678</v>
      </c>
      <c r="D868" s="176">
        <v>44118</v>
      </c>
      <c r="E868" s="177">
        <v>15.0784</v>
      </c>
      <c r="F868" s="177">
        <v>0.2034</v>
      </c>
      <c r="G868" s="177">
        <v>1.0637000000000001</v>
      </c>
      <c r="H868" s="177">
        <v>1.4479</v>
      </c>
      <c r="I868" s="177">
        <v>2.2597</v>
      </c>
      <c r="J868" s="177">
        <v>1.0771999999999999</v>
      </c>
      <c r="K868" s="177">
        <v>11.821899999999999</v>
      </c>
      <c r="L868" s="177">
        <v>29.7759</v>
      </c>
      <c r="M868" s="177">
        <v>-6.5606999999999998</v>
      </c>
      <c r="N868" s="177">
        <v>0.35010000000000002</v>
      </c>
      <c r="O868" s="177">
        <v>1.0459000000000001</v>
      </c>
      <c r="P868" s="177"/>
      <c r="Q868" s="177">
        <v>8.8221000000000007</v>
      </c>
      <c r="R868" s="177">
        <v>5.9882</v>
      </c>
      <c r="S868" s="118" t="s">
        <v>1904</v>
      </c>
    </row>
    <row r="869" spans="1:19" x14ac:dyDescent="0.3">
      <c r="A869" s="173" t="s">
        <v>916</v>
      </c>
      <c r="B869" s="173" t="s">
        <v>931</v>
      </c>
      <c r="C869" s="173">
        <v>102883</v>
      </c>
      <c r="D869" s="176">
        <v>44118</v>
      </c>
      <c r="E869" s="177">
        <v>72.923699999999997</v>
      </c>
      <c r="F869" s="177">
        <v>-7.9100000000000004E-2</v>
      </c>
      <c r="G869" s="177">
        <v>-1.0841000000000001</v>
      </c>
      <c r="H869" s="177">
        <v>0.31979999999999997</v>
      </c>
      <c r="I869" s="177">
        <v>3.1587000000000001</v>
      </c>
      <c r="J869" s="177">
        <v>1.6619999999999999</v>
      </c>
      <c r="K869" s="177">
        <v>11.8446</v>
      </c>
      <c r="L869" s="177">
        <v>30.4756</v>
      </c>
      <c r="M869" s="177">
        <v>-11.018000000000001</v>
      </c>
      <c r="N869" s="177">
        <v>-3.7378</v>
      </c>
      <c r="O869" s="177">
        <v>-1.8566</v>
      </c>
      <c r="P869" s="177">
        <v>3.2854999999999999</v>
      </c>
      <c r="Q869" s="177">
        <v>13.5548</v>
      </c>
      <c r="R869" s="177">
        <v>-0.73309999999999997</v>
      </c>
      <c r="S869" s="118" t="s">
        <v>1896</v>
      </c>
    </row>
    <row r="870" spans="1:19" x14ac:dyDescent="0.3">
      <c r="A870" s="173" t="s">
        <v>916</v>
      </c>
      <c r="B870" s="173" t="s">
        <v>932</v>
      </c>
      <c r="C870" s="173">
        <v>118510</v>
      </c>
      <c r="D870" s="176">
        <v>44118</v>
      </c>
      <c r="E870" s="177">
        <v>77.336500000000001</v>
      </c>
      <c r="F870" s="177">
        <v>-7.6700000000000004E-2</v>
      </c>
      <c r="G870" s="177">
        <v>-1.0718000000000001</v>
      </c>
      <c r="H870" s="177">
        <v>0.33729999999999999</v>
      </c>
      <c r="I870" s="177">
        <v>3.194</v>
      </c>
      <c r="J870" s="177">
        <v>1.7375</v>
      </c>
      <c r="K870" s="177">
        <v>12.110300000000001</v>
      </c>
      <c r="L870" s="177">
        <v>31.129300000000001</v>
      </c>
      <c r="M870" s="177">
        <v>-10.348599999999999</v>
      </c>
      <c r="N870" s="177">
        <v>-2.8003999999999998</v>
      </c>
      <c r="O870" s="177">
        <v>-1.0504</v>
      </c>
      <c r="P870" s="177">
        <v>4.1192000000000002</v>
      </c>
      <c r="Q870" s="177">
        <v>10.439</v>
      </c>
      <c r="R870" s="177">
        <v>9.4799999999999995E-2</v>
      </c>
      <c r="S870" s="118" t="s">
        <v>1896</v>
      </c>
    </row>
    <row r="871" spans="1:19" x14ac:dyDescent="0.3">
      <c r="A871" s="173" t="s">
        <v>916</v>
      </c>
      <c r="B871" s="173" t="s">
        <v>933</v>
      </c>
      <c r="C871" s="173">
        <v>130498</v>
      </c>
      <c r="D871" s="176">
        <v>44118</v>
      </c>
      <c r="E871" s="177">
        <v>109.36499999999999</v>
      </c>
      <c r="F871" s="177">
        <v>3.8399999999999997E-2</v>
      </c>
      <c r="G871" s="177">
        <v>-0.52749999999999997</v>
      </c>
      <c r="H871" s="177">
        <v>0.25580000000000003</v>
      </c>
      <c r="I871" s="177">
        <v>1.9767999999999999</v>
      </c>
      <c r="J871" s="177">
        <v>-1.9903999999999999</v>
      </c>
      <c r="K871" s="177">
        <v>9.6533999999999995</v>
      </c>
      <c r="L871" s="177">
        <v>27.570599999999999</v>
      </c>
      <c r="M871" s="177">
        <v>-8.6471</v>
      </c>
      <c r="N871" s="177">
        <v>0.33119999999999999</v>
      </c>
      <c r="O871" s="177">
        <v>1.0046999999999999</v>
      </c>
      <c r="P871" s="177">
        <v>4.7919999999999998</v>
      </c>
      <c r="Q871" s="177">
        <v>6.5079000000000002</v>
      </c>
      <c r="R871" s="177">
        <v>2.1812999999999998</v>
      </c>
      <c r="S871" s="118" t="s">
        <v>1907</v>
      </c>
    </row>
    <row r="872" spans="1:19" x14ac:dyDescent="0.3">
      <c r="A872" s="173" t="s">
        <v>916</v>
      </c>
      <c r="B872" s="173" t="s">
        <v>934</v>
      </c>
      <c r="C872" s="173">
        <v>130496</v>
      </c>
      <c r="D872" s="176">
        <v>44118</v>
      </c>
      <c r="E872" s="177">
        <v>145.329684338851</v>
      </c>
      <c r="F872" s="177">
        <v>3.6200000000000003E-2</v>
      </c>
      <c r="G872" s="177">
        <v>-0.53320000000000001</v>
      </c>
      <c r="H872" s="177">
        <v>0.2482</v>
      </c>
      <c r="I872" s="177">
        <v>1.9630000000000001</v>
      </c>
      <c r="J872" s="177">
        <v>-2.0146000000000002</v>
      </c>
      <c r="K872" s="177">
        <v>9.5655000000000001</v>
      </c>
      <c r="L872" s="177">
        <v>27.402899999999999</v>
      </c>
      <c r="M872" s="177">
        <v>-8.8604000000000003</v>
      </c>
      <c r="N872" s="177">
        <v>4.5499999999999999E-2</v>
      </c>
      <c r="O872" s="177">
        <v>0.82110000000000005</v>
      </c>
      <c r="P872" s="177">
        <v>4.6256000000000004</v>
      </c>
      <c r="Q872" s="177">
        <v>10.5556</v>
      </c>
      <c r="R872" s="177">
        <v>1.9613</v>
      </c>
      <c r="S872" s="118" t="s">
        <v>1907</v>
      </c>
    </row>
    <row r="873" spans="1:19" x14ac:dyDescent="0.3">
      <c r="A873" s="173" t="s">
        <v>916</v>
      </c>
      <c r="B873" s="173" t="s">
        <v>935</v>
      </c>
      <c r="C873" s="173">
        <v>146772</v>
      </c>
      <c r="D873" s="176">
        <v>44118</v>
      </c>
      <c r="E873" s="177">
        <v>10.4292</v>
      </c>
      <c r="F873" s="177">
        <v>0.45269999999999999</v>
      </c>
      <c r="G873" s="177">
        <v>0.27310000000000001</v>
      </c>
      <c r="H873" s="177">
        <v>0.7127</v>
      </c>
      <c r="I873" s="177">
        <v>3.1583000000000001</v>
      </c>
      <c r="J873" s="177">
        <v>2.2149999999999999</v>
      </c>
      <c r="K873" s="177">
        <v>12.0732</v>
      </c>
      <c r="L873" s="177">
        <v>27.3018</v>
      </c>
      <c r="M873" s="177">
        <v>-3.8571</v>
      </c>
      <c r="N873" s="177">
        <v>5.9706000000000001</v>
      </c>
      <c r="O873" s="177"/>
      <c r="P873" s="177"/>
      <c r="Q873" s="177">
        <v>2.7471000000000001</v>
      </c>
      <c r="R873" s="177"/>
      <c r="S873" s="118" t="s">
        <v>1907</v>
      </c>
    </row>
    <row r="874" spans="1:19" x14ac:dyDescent="0.3">
      <c r="A874" s="173" t="s">
        <v>916</v>
      </c>
      <c r="B874" s="173" t="s">
        <v>936</v>
      </c>
      <c r="C874" s="173">
        <v>146771</v>
      </c>
      <c r="D874" s="176">
        <v>44118</v>
      </c>
      <c r="E874" s="177">
        <v>10.1701</v>
      </c>
      <c r="F874" s="177">
        <v>0.44840000000000002</v>
      </c>
      <c r="G874" s="177">
        <v>0.25040000000000001</v>
      </c>
      <c r="H874" s="177">
        <v>0.68010000000000004</v>
      </c>
      <c r="I874" s="177">
        <v>3.0928</v>
      </c>
      <c r="J874" s="177">
        <v>2.0756000000000001</v>
      </c>
      <c r="K874" s="177">
        <v>11.6036</v>
      </c>
      <c r="L874" s="177">
        <v>26.245699999999999</v>
      </c>
      <c r="M874" s="177">
        <v>-5.0446</v>
      </c>
      <c r="N874" s="177">
        <v>4.2423999999999999</v>
      </c>
      <c r="O874" s="177"/>
      <c r="P874" s="177"/>
      <c r="Q874" s="177">
        <v>1.0935999999999999</v>
      </c>
      <c r="R874" s="177"/>
      <c r="S874" s="118" t="s">
        <v>1907</v>
      </c>
    </row>
    <row r="875" spans="1:19" x14ac:dyDescent="0.3">
      <c r="A875" s="173" t="s">
        <v>916</v>
      </c>
      <c r="B875" s="173" t="s">
        <v>937</v>
      </c>
      <c r="C875" s="173">
        <v>100349</v>
      </c>
      <c r="D875" s="176">
        <v>44118</v>
      </c>
      <c r="E875" s="177">
        <v>302.12</v>
      </c>
      <c r="F875" s="177">
        <v>-0.32</v>
      </c>
      <c r="G875" s="177">
        <v>-1.1904999999999999</v>
      </c>
      <c r="H875" s="177">
        <v>-0.65439999999999998</v>
      </c>
      <c r="I875" s="177">
        <v>0.81420000000000003</v>
      </c>
      <c r="J875" s="177">
        <v>-2.3340000000000001</v>
      </c>
      <c r="K875" s="177">
        <v>6.4589999999999996</v>
      </c>
      <c r="L875" s="177">
        <v>22.4894</v>
      </c>
      <c r="M875" s="177">
        <v>-11.1934</v>
      </c>
      <c r="N875" s="177">
        <v>-3.0392999999999999</v>
      </c>
      <c r="O875" s="177">
        <v>-1.3960999999999999</v>
      </c>
      <c r="P875" s="177">
        <v>5.8262999999999998</v>
      </c>
      <c r="Q875" s="177">
        <v>16.5276</v>
      </c>
      <c r="R875" s="177">
        <v>-0.16930000000000001</v>
      </c>
      <c r="S875" s="118" t="s">
        <v>1907</v>
      </c>
    </row>
    <row r="876" spans="1:19" x14ac:dyDescent="0.3">
      <c r="A876" s="173" t="s">
        <v>916</v>
      </c>
      <c r="B876" s="173" t="s">
        <v>938</v>
      </c>
      <c r="C876" s="173">
        <v>120596</v>
      </c>
      <c r="D876" s="176">
        <v>44118</v>
      </c>
      <c r="E876" s="177">
        <v>324.29000000000002</v>
      </c>
      <c r="F876" s="177">
        <v>-0.31969999999999998</v>
      </c>
      <c r="G876" s="177">
        <v>-1.1822999999999999</v>
      </c>
      <c r="H876" s="177">
        <v>-0.64339999999999997</v>
      </c>
      <c r="I876" s="177">
        <v>0.8427</v>
      </c>
      <c r="J876" s="177">
        <v>-2.2722000000000002</v>
      </c>
      <c r="K876" s="177">
        <v>6.6814</v>
      </c>
      <c r="L876" s="177">
        <v>22.967500000000001</v>
      </c>
      <c r="M876" s="177">
        <v>-10.6934</v>
      </c>
      <c r="N876" s="177">
        <v>-2.2957999999999998</v>
      </c>
      <c r="O876" s="177">
        <v>-0.46350000000000002</v>
      </c>
      <c r="P876" s="177">
        <v>6.8837000000000002</v>
      </c>
      <c r="Q876" s="177">
        <v>10.005100000000001</v>
      </c>
      <c r="R876" s="177">
        <v>0.65590000000000004</v>
      </c>
      <c r="S876" s="118" t="s">
        <v>1907</v>
      </c>
    </row>
    <row r="877" spans="1:19" x14ac:dyDescent="0.3">
      <c r="A877" s="173" t="s">
        <v>916</v>
      </c>
      <c r="B877" s="173" t="s">
        <v>939</v>
      </c>
      <c r="C877" s="173">
        <v>118419</v>
      </c>
      <c r="D877" s="176">
        <v>44118</v>
      </c>
      <c r="E877" s="177">
        <v>48.82</v>
      </c>
      <c r="F877" s="177">
        <v>8.2000000000000003E-2</v>
      </c>
      <c r="G877" s="177">
        <v>-0.2248</v>
      </c>
      <c r="H877" s="177">
        <v>0.55610000000000004</v>
      </c>
      <c r="I877" s="177">
        <v>2.3908999999999998</v>
      </c>
      <c r="J877" s="177">
        <v>1.8781000000000001</v>
      </c>
      <c r="K877" s="177">
        <v>14.5472</v>
      </c>
      <c r="L877" s="177">
        <v>31.767900000000001</v>
      </c>
      <c r="M877" s="177">
        <v>-4.6298000000000004</v>
      </c>
      <c r="N877" s="177">
        <v>5.0118</v>
      </c>
      <c r="O877" s="177">
        <v>1.7181999999999999</v>
      </c>
      <c r="P877" s="177">
        <v>9.6024999999999991</v>
      </c>
      <c r="Q877" s="177">
        <v>10.266299999999999</v>
      </c>
      <c r="R877" s="177">
        <v>4.1406000000000001</v>
      </c>
      <c r="S877" s="118" t="s">
        <v>1907</v>
      </c>
    </row>
    <row r="878" spans="1:19" x14ac:dyDescent="0.3">
      <c r="A878" s="173" t="s">
        <v>916</v>
      </c>
      <c r="B878" s="173" t="s">
        <v>940</v>
      </c>
      <c r="C878" s="173">
        <v>108596</v>
      </c>
      <c r="D878" s="176">
        <v>44118</v>
      </c>
      <c r="E878" s="177">
        <v>44.3</v>
      </c>
      <c r="F878" s="177">
        <v>6.7799999999999999E-2</v>
      </c>
      <c r="G878" s="177">
        <v>-0.2477</v>
      </c>
      <c r="H878" s="177">
        <v>0.49909999999999999</v>
      </c>
      <c r="I878" s="177">
        <v>2.3331</v>
      </c>
      <c r="J878" s="177">
        <v>1.7455000000000001</v>
      </c>
      <c r="K878" s="177">
        <v>14.1753</v>
      </c>
      <c r="L878" s="177">
        <v>30.9102</v>
      </c>
      <c r="M878" s="177">
        <v>-5.5034000000000001</v>
      </c>
      <c r="N878" s="177">
        <v>3.7471000000000001</v>
      </c>
      <c r="O878" s="177">
        <v>0.38519999999999999</v>
      </c>
      <c r="P878" s="177">
        <v>7.9913999999999996</v>
      </c>
      <c r="Q878" s="177">
        <v>10.2934</v>
      </c>
      <c r="R878" s="177">
        <v>2.8734999999999999</v>
      </c>
      <c r="S878" s="118" t="s">
        <v>1907</v>
      </c>
    </row>
    <row r="879" spans="1:19" x14ac:dyDescent="0.3">
      <c r="A879" s="173" t="s">
        <v>916</v>
      </c>
      <c r="B879" s="173" t="s">
        <v>941</v>
      </c>
      <c r="C879" s="173">
        <v>106144</v>
      </c>
      <c r="D879" s="176">
        <v>44118</v>
      </c>
      <c r="E879" s="177">
        <v>36.11</v>
      </c>
      <c r="F879" s="177">
        <v>0.66910000000000003</v>
      </c>
      <c r="G879" s="177">
        <v>0.38919999999999999</v>
      </c>
      <c r="H879" s="177">
        <v>1.1485000000000001</v>
      </c>
      <c r="I879" s="177">
        <v>2.9655</v>
      </c>
      <c r="J879" s="177">
        <v>3.4373999999999998</v>
      </c>
      <c r="K879" s="177">
        <v>12.3872</v>
      </c>
      <c r="L879" s="177">
        <v>27.4621</v>
      </c>
      <c r="M879" s="177">
        <v>-1.9282999999999999</v>
      </c>
      <c r="N879" s="177">
        <v>5.4306999999999999</v>
      </c>
      <c r="O879" s="177">
        <v>5.0839999999999996</v>
      </c>
      <c r="P879" s="177">
        <v>9.5541999999999998</v>
      </c>
      <c r="Q879" s="177">
        <v>10.2226</v>
      </c>
      <c r="R879" s="177">
        <v>7.3948999999999998</v>
      </c>
      <c r="S879" s="118" t="s">
        <v>1908</v>
      </c>
    </row>
    <row r="880" spans="1:19" x14ac:dyDescent="0.3">
      <c r="A880" s="173" t="s">
        <v>916</v>
      </c>
      <c r="B880" s="173" t="s">
        <v>942</v>
      </c>
      <c r="C880" s="173">
        <v>120357</v>
      </c>
      <c r="D880" s="176">
        <v>44118</v>
      </c>
      <c r="E880" s="177">
        <v>40.28</v>
      </c>
      <c r="F880" s="177">
        <v>0.67479999999999996</v>
      </c>
      <c r="G880" s="177">
        <v>0.39879999999999999</v>
      </c>
      <c r="H880" s="177">
        <v>1.1552</v>
      </c>
      <c r="I880" s="177">
        <v>3.0179</v>
      </c>
      <c r="J880" s="177">
        <v>3.5476000000000001</v>
      </c>
      <c r="K880" s="177">
        <v>12.766</v>
      </c>
      <c r="L880" s="177">
        <v>28.2803</v>
      </c>
      <c r="M880" s="177">
        <v>-1.0563</v>
      </c>
      <c r="N880" s="177">
        <v>6.6173000000000002</v>
      </c>
      <c r="O880" s="177">
        <v>6.4513999999999996</v>
      </c>
      <c r="P880" s="177">
        <v>11.187099999999999</v>
      </c>
      <c r="Q880" s="177">
        <v>14.7858</v>
      </c>
      <c r="R880" s="177">
        <v>8.6316000000000006</v>
      </c>
      <c r="S880" s="118" t="s">
        <v>1908</v>
      </c>
    </row>
    <row r="881" spans="1:19" x14ac:dyDescent="0.3">
      <c r="A881" s="173" t="s">
        <v>916</v>
      </c>
      <c r="B881" s="173" t="s">
        <v>943</v>
      </c>
      <c r="C881" s="173">
        <v>103234</v>
      </c>
      <c r="D881" s="176">
        <v>44118</v>
      </c>
      <c r="E881" s="177">
        <v>128.63999999999999</v>
      </c>
      <c r="F881" s="177">
        <v>0.17050000000000001</v>
      </c>
      <c r="G881" s="177">
        <v>5.21E-2</v>
      </c>
      <c r="H881" s="177">
        <v>0.66279999999999994</v>
      </c>
      <c r="I881" s="177">
        <v>2.7492000000000001</v>
      </c>
      <c r="J881" s="177">
        <v>1.6860999999999999</v>
      </c>
      <c r="K881" s="177">
        <v>9.9121000000000006</v>
      </c>
      <c r="L881" s="177">
        <v>30.3079</v>
      </c>
      <c r="M881" s="177">
        <v>-2.1078999999999999</v>
      </c>
      <c r="N881" s="177">
        <v>10.154</v>
      </c>
      <c r="O881" s="177">
        <v>4.1048999999999998</v>
      </c>
      <c r="P881" s="177">
        <v>9.4580000000000002</v>
      </c>
      <c r="Q881" s="177">
        <v>17.1861</v>
      </c>
      <c r="R881" s="177">
        <v>10.125400000000001</v>
      </c>
      <c r="S881" s="118" t="s">
        <v>1892</v>
      </c>
    </row>
    <row r="882" spans="1:19" x14ac:dyDescent="0.3">
      <c r="A882" s="173" t="s">
        <v>916</v>
      </c>
      <c r="B882" s="173" t="s">
        <v>944</v>
      </c>
      <c r="C882" s="173">
        <v>120158</v>
      </c>
      <c r="D882" s="176">
        <v>44118</v>
      </c>
      <c r="E882" s="177">
        <v>139.72900000000001</v>
      </c>
      <c r="F882" s="177">
        <v>0.17349999999999999</v>
      </c>
      <c r="G882" s="177">
        <v>6.8000000000000005E-2</v>
      </c>
      <c r="H882" s="177">
        <v>0.68530000000000002</v>
      </c>
      <c r="I882" s="177">
        <v>2.7955999999999999</v>
      </c>
      <c r="J882" s="177">
        <v>1.7831999999999999</v>
      </c>
      <c r="K882" s="177">
        <v>10.239800000000001</v>
      </c>
      <c r="L882" s="177">
        <v>31.070499999999999</v>
      </c>
      <c r="M882" s="177">
        <v>-1.2432000000000001</v>
      </c>
      <c r="N882" s="177">
        <v>11.3973</v>
      </c>
      <c r="O882" s="177">
        <v>5.3118999999999996</v>
      </c>
      <c r="P882" s="177">
        <v>10.804399999999999</v>
      </c>
      <c r="Q882" s="177">
        <v>13.884</v>
      </c>
      <c r="R882" s="177">
        <v>11.3233</v>
      </c>
      <c r="S882" s="118" t="s">
        <v>1892</v>
      </c>
    </row>
    <row r="883" spans="1:19" x14ac:dyDescent="0.3">
      <c r="A883" s="173" t="s">
        <v>916</v>
      </c>
      <c r="B883" s="173" t="s">
        <v>945</v>
      </c>
      <c r="C883" s="173">
        <v>119397</v>
      </c>
      <c r="D883" s="176">
        <v>44118</v>
      </c>
      <c r="E883" s="177">
        <v>52.378</v>
      </c>
      <c r="F883" s="177">
        <v>5.9200000000000003E-2</v>
      </c>
      <c r="G883" s="177">
        <v>0.38140000000000002</v>
      </c>
      <c r="H883" s="177">
        <v>1.0437000000000001</v>
      </c>
      <c r="I883" s="177">
        <v>2.6999</v>
      </c>
      <c r="J883" s="177">
        <v>1.4075</v>
      </c>
      <c r="K883" s="177">
        <v>15.0861</v>
      </c>
      <c r="L883" s="177">
        <v>31.125299999999999</v>
      </c>
      <c r="M883" s="177">
        <v>0.35249999999999998</v>
      </c>
      <c r="N883" s="177">
        <v>10.1373</v>
      </c>
      <c r="O883" s="177">
        <v>1.9427000000000001</v>
      </c>
      <c r="P883" s="177">
        <v>7.9090999999999996</v>
      </c>
      <c r="Q883" s="177">
        <v>12.0875</v>
      </c>
      <c r="R883" s="177">
        <v>6.7903000000000002</v>
      </c>
      <c r="S883" s="118" t="s">
        <v>1907</v>
      </c>
    </row>
    <row r="884" spans="1:19" x14ac:dyDescent="0.3">
      <c r="A884" s="173" t="s">
        <v>916</v>
      </c>
      <c r="B884" s="173" t="s">
        <v>946</v>
      </c>
      <c r="C884" s="173">
        <v>118049</v>
      </c>
      <c r="D884" s="176">
        <v>44118</v>
      </c>
      <c r="E884" s="177">
        <v>49.386000000000003</v>
      </c>
      <c r="F884" s="177">
        <v>5.67E-2</v>
      </c>
      <c r="G884" s="177">
        <v>0.37190000000000001</v>
      </c>
      <c r="H884" s="177">
        <v>1.0268999999999999</v>
      </c>
      <c r="I884" s="177">
        <v>2.6650999999999998</v>
      </c>
      <c r="J884" s="177">
        <v>1.3337000000000001</v>
      </c>
      <c r="K884" s="177">
        <v>14.8271</v>
      </c>
      <c r="L884" s="177">
        <v>30.536799999999999</v>
      </c>
      <c r="M884" s="177">
        <v>-0.28270000000000001</v>
      </c>
      <c r="N884" s="177">
        <v>9.2200000000000006</v>
      </c>
      <c r="O884" s="177">
        <v>1.0891999999999999</v>
      </c>
      <c r="P884" s="177">
        <v>7.0453000000000001</v>
      </c>
      <c r="Q884" s="177">
        <v>11.722200000000001</v>
      </c>
      <c r="R884" s="177">
        <v>5.8864000000000001</v>
      </c>
      <c r="S884" s="118" t="s">
        <v>1907</v>
      </c>
    </row>
    <row r="885" spans="1:19" x14ac:dyDescent="0.3">
      <c r="A885" s="173" t="s">
        <v>916</v>
      </c>
      <c r="B885" s="173" t="s">
        <v>947</v>
      </c>
      <c r="C885" s="173">
        <v>133710</v>
      </c>
      <c r="D885" s="176">
        <v>44118</v>
      </c>
      <c r="E885" s="177">
        <v>16.9968</v>
      </c>
      <c r="F885" s="177">
        <v>0.30099999999999999</v>
      </c>
      <c r="G885" s="177">
        <v>0.45979999999999999</v>
      </c>
      <c r="H885" s="177">
        <v>0.89580000000000004</v>
      </c>
      <c r="I885" s="177">
        <v>2.6817000000000002</v>
      </c>
      <c r="J885" s="177">
        <v>2.2524000000000002</v>
      </c>
      <c r="K885" s="177">
        <v>13.107699999999999</v>
      </c>
      <c r="L885" s="177">
        <v>28.3203</v>
      </c>
      <c r="M885" s="177">
        <v>-2.7953999999999999</v>
      </c>
      <c r="N885" s="177">
        <v>6.4208999999999996</v>
      </c>
      <c r="O885" s="177">
        <v>5.0648999999999997</v>
      </c>
      <c r="P885" s="177">
        <v>11.652200000000001</v>
      </c>
      <c r="Q885" s="177">
        <v>9.8643999999999998</v>
      </c>
      <c r="R885" s="177">
        <v>9.4643999999999995</v>
      </c>
      <c r="S885" s="118" t="s">
        <v>1907</v>
      </c>
    </row>
    <row r="886" spans="1:19" x14ac:dyDescent="0.3">
      <c r="A886" s="173" t="s">
        <v>916</v>
      </c>
      <c r="B886" s="173" t="s">
        <v>948</v>
      </c>
      <c r="C886" s="173">
        <v>133711</v>
      </c>
      <c r="D886" s="176">
        <v>44118</v>
      </c>
      <c r="E886" s="177">
        <v>15.7981</v>
      </c>
      <c r="F886" s="177">
        <v>0.29709999999999998</v>
      </c>
      <c r="G886" s="177">
        <v>0.43869999999999998</v>
      </c>
      <c r="H886" s="177">
        <v>0.86639999999999995</v>
      </c>
      <c r="I886" s="177">
        <v>2.621</v>
      </c>
      <c r="J886" s="177">
        <v>2.1221999999999999</v>
      </c>
      <c r="K886" s="177">
        <v>12.669700000000001</v>
      </c>
      <c r="L886" s="177">
        <v>27.238800000000001</v>
      </c>
      <c r="M886" s="177">
        <v>-4.0708000000000002</v>
      </c>
      <c r="N886" s="177">
        <v>4.7084999999999999</v>
      </c>
      <c r="O886" s="177">
        <v>3.4714999999999998</v>
      </c>
      <c r="P886" s="177">
        <v>10.0952</v>
      </c>
      <c r="Q886" s="177">
        <v>8.4486000000000008</v>
      </c>
      <c r="R886" s="177">
        <v>7.9684999999999997</v>
      </c>
      <c r="S886" s="118" t="s">
        <v>1907</v>
      </c>
    </row>
    <row r="887" spans="1:19" x14ac:dyDescent="0.3">
      <c r="A887" s="173" t="s">
        <v>916</v>
      </c>
      <c r="B887" s="173" t="s">
        <v>949</v>
      </c>
      <c r="C887" s="173">
        <v>147840</v>
      </c>
      <c r="D887" s="176">
        <v>44118</v>
      </c>
      <c r="E887" s="177">
        <v>10.2195</v>
      </c>
      <c r="F887" s="177">
        <v>0.25309999999999999</v>
      </c>
      <c r="G887" s="177">
        <v>-5.4800000000000001E-2</v>
      </c>
      <c r="H887" s="177">
        <v>0.49459999999999998</v>
      </c>
      <c r="I887" s="177">
        <v>2.5632000000000001</v>
      </c>
      <c r="J887" s="177">
        <v>1.2855000000000001</v>
      </c>
      <c r="K887" s="177">
        <v>11.556900000000001</v>
      </c>
      <c r="L887" s="177">
        <v>29.063400000000001</v>
      </c>
      <c r="M887" s="177">
        <v>1.5118</v>
      </c>
      <c r="N887" s="177"/>
      <c r="O887" s="177"/>
      <c r="P887" s="177"/>
      <c r="Q887" s="177">
        <v>2.1949999999999998</v>
      </c>
      <c r="R887" s="177"/>
      <c r="S887" s="118" t="s">
        <v>1907</v>
      </c>
    </row>
    <row r="888" spans="1:19" x14ac:dyDescent="0.3">
      <c r="A888" s="173" t="s">
        <v>916</v>
      </c>
      <c r="B888" s="173" t="s">
        <v>950</v>
      </c>
      <c r="C888" s="173">
        <v>147843</v>
      </c>
      <c r="D888" s="176">
        <v>44118</v>
      </c>
      <c r="E888" s="177">
        <v>10.0761</v>
      </c>
      <c r="F888" s="177">
        <v>0.2477</v>
      </c>
      <c r="G888" s="177">
        <v>-8.0299999999999996E-2</v>
      </c>
      <c r="H888" s="177">
        <v>0.45960000000000001</v>
      </c>
      <c r="I888" s="177">
        <v>2.4910000000000001</v>
      </c>
      <c r="J888" s="177">
        <v>1.1322000000000001</v>
      </c>
      <c r="K888" s="177">
        <v>11.0265</v>
      </c>
      <c r="L888" s="177">
        <v>27.8401</v>
      </c>
      <c r="M888" s="177">
        <v>0.17299999999999999</v>
      </c>
      <c r="N888" s="177"/>
      <c r="O888" s="177"/>
      <c r="P888" s="177"/>
      <c r="Q888" s="177">
        <v>0.76100000000000001</v>
      </c>
      <c r="R888" s="177"/>
      <c r="S888" s="118" t="s">
        <v>1907</v>
      </c>
    </row>
    <row r="889" spans="1:19" x14ac:dyDescent="0.3">
      <c r="A889" s="173" t="s">
        <v>916</v>
      </c>
      <c r="B889" s="173" t="s">
        <v>951</v>
      </c>
      <c r="C889" s="173">
        <v>118834</v>
      </c>
      <c r="D889" s="176">
        <v>44118</v>
      </c>
      <c r="E889" s="177">
        <v>64.16</v>
      </c>
      <c r="F889" s="177">
        <v>0.17019999999999999</v>
      </c>
      <c r="G889" s="177">
        <v>-0.2177</v>
      </c>
      <c r="H889" s="177">
        <v>0.83140000000000003</v>
      </c>
      <c r="I889" s="177">
        <v>3.1395</v>
      </c>
      <c r="J889" s="177">
        <v>1.6637999999999999</v>
      </c>
      <c r="K889" s="177">
        <v>12.882199999999999</v>
      </c>
      <c r="L889" s="177">
        <v>34.724800000000002</v>
      </c>
      <c r="M889" s="177">
        <v>1.6476999999999999</v>
      </c>
      <c r="N889" s="177">
        <v>15.5183</v>
      </c>
      <c r="O889" s="177">
        <v>7.6736000000000004</v>
      </c>
      <c r="P889" s="177">
        <v>15.095000000000001</v>
      </c>
      <c r="Q889" s="177">
        <v>21.562799999999999</v>
      </c>
      <c r="R889" s="177">
        <v>13.5809</v>
      </c>
      <c r="S889" s="118" t="s">
        <v>1907</v>
      </c>
    </row>
    <row r="890" spans="1:19" x14ac:dyDescent="0.3">
      <c r="A890" s="173" t="s">
        <v>916</v>
      </c>
      <c r="B890" s="173" t="s">
        <v>952</v>
      </c>
      <c r="C890" s="173">
        <v>112932</v>
      </c>
      <c r="D890" s="176">
        <v>44118</v>
      </c>
      <c r="E890" s="177">
        <v>59.723999999999997</v>
      </c>
      <c r="F890" s="177">
        <v>0.16600000000000001</v>
      </c>
      <c r="G890" s="177">
        <v>-0.23219999999999999</v>
      </c>
      <c r="H890" s="177">
        <v>0.81189999999999996</v>
      </c>
      <c r="I890" s="177">
        <v>3.1004</v>
      </c>
      <c r="J890" s="177">
        <v>1.5783</v>
      </c>
      <c r="K890" s="177">
        <v>12.5891</v>
      </c>
      <c r="L890" s="177">
        <v>33.985399999999998</v>
      </c>
      <c r="M890" s="177">
        <v>0.91239999999999999</v>
      </c>
      <c r="N890" s="177">
        <v>14.37</v>
      </c>
      <c r="O890" s="177">
        <v>6.7126000000000001</v>
      </c>
      <c r="P890" s="177">
        <v>14.110200000000001</v>
      </c>
      <c r="Q890" s="177">
        <v>18.999500000000001</v>
      </c>
      <c r="R890" s="177">
        <v>12.407</v>
      </c>
      <c r="S890" s="118" t="s">
        <v>1907</v>
      </c>
    </row>
    <row r="891" spans="1:19" x14ac:dyDescent="0.3">
      <c r="A891" s="173" t="s">
        <v>916</v>
      </c>
      <c r="B891" s="173" t="s">
        <v>953</v>
      </c>
      <c r="C891" s="173">
        <v>147704</v>
      </c>
      <c r="D891" s="176">
        <v>44118</v>
      </c>
      <c r="E891" s="177">
        <v>10.151300000000001</v>
      </c>
      <c r="F891" s="177">
        <v>0.77429999999999999</v>
      </c>
      <c r="G891" s="177">
        <v>-6.6000000000000003E-2</v>
      </c>
      <c r="H891" s="177">
        <v>0.41739999999999999</v>
      </c>
      <c r="I891" s="177">
        <v>3.0463</v>
      </c>
      <c r="J891" s="177">
        <v>1.8379000000000001</v>
      </c>
      <c r="K891" s="177">
        <v>8.3371999999999993</v>
      </c>
      <c r="L891" s="177">
        <v>24.0914</v>
      </c>
      <c r="M891" s="177">
        <v>-7.6776999999999997</v>
      </c>
      <c r="N891" s="177"/>
      <c r="O891" s="177"/>
      <c r="P891" s="177"/>
      <c r="Q891" s="177">
        <v>1.5129999999999999</v>
      </c>
      <c r="R891" s="177"/>
      <c r="S891" s="118" t="s">
        <v>1907</v>
      </c>
    </row>
    <row r="892" spans="1:19" x14ac:dyDescent="0.3">
      <c r="A892" s="173" t="s">
        <v>916</v>
      </c>
      <c r="B892" s="173" t="s">
        <v>954</v>
      </c>
      <c r="C892" s="173">
        <v>147701</v>
      </c>
      <c r="D892" s="176">
        <v>44118</v>
      </c>
      <c r="E892" s="177">
        <v>9.9741</v>
      </c>
      <c r="F892" s="177">
        <v>0.76990000000000003</v>
      </c>
      <c r="G892" s="177">
        <v>-8.9200000000000002E-2</v>
      </c>
      <c r="H892" s="177">
        <v>0.38550000000000001</v>
      </c>
      <c r="I892" s="177">
        <v>2.9786000000000001</v>
      </c>
      <c r="J892" s="177">
        <v>1.6882999999999999</v>
      </c>
      <c r="K892" s="177">
        <v>7.8362999999999996</v>
      </c>
      <c r="L892" s="177">
        <v>22.957899999999999</v>
      </c>
      <c r="M892" s="177">
        <v>-8.9090000000000007</v>
      </c>
      <c r="N892" s="177"/>
      <c r="O892" s="177"/>
      <c r="P892" s="177"/>
      <c r="Q892" s="177">
        <v>-0.25900000000000001</v>
      </c>
      <c r="R892" s="177"/>
      <c r="S892" s="118" t="s">
        <v>1907</v>
      </c>
    </row>
    <row r="893" spans="1:19" x14ac:dyDescent="0.3">
      <c r="A893" s="173" t="s">
        <v>916</v>
      </c>
      <c r="B893" s="173" t="s">
        <v>955</v>
      </c>
      <c r="C893" s="173">
        <v>100380</v>
      </c>
      <c r="D893" s="176">
        <v>44118</v>
      </c>
      <c r="E893" s="177">
        <v>518.1019</v>
      </c>
      <c r="F893" s="177">
        <v>0.19919999999999999</v>
      </c>
      <c r="G893" s="177">
        <v>0.13450000000000001</v>
      </c>
      <c r="H893" s="177">
        <v>0.86729999999999996</v>
      </c>
      <c r="I893" s="177">
        <v>3.3755000000000002</v>
      </c>
      <c r="J893" s="177">
        <v>1.7592000000000001</v>
      </c>
      <c r="K893" s="177">
        <v>12.303699999999999</v>
      </c>
      <c r="L893" s="177">
        <v>30.089400000000001</v>
      </c>
      <c r="M893" s="177">
        <v>-6.7847999999999997</v>
      </c>
      <c r="N893" s="177">
        <v>2.8378000000000001</v>
      </c>
      <c r="O893" s="177">
        <v>-2.8386</v>
      </c>
      <c r="P893" s="177">
        <v>4.0148999999999999</v>
      </c>
      <c r="Q893" s="177">
        <v>17.079000000000001</v>
      </c>
      <c r="R893" s="177">
        <v>3.4525999999999999</v>
      </c>
      <c r="S893" s="118" t="s">
        <v>1907</v>
      </c>
    </row>
    <row r="894" spans="1:19" x14ac:dyDescent="0.3">
      <c r="A894" s="173" t="s">
        <v>916</v>
      </c>
      <c r="B894" s="173" t="s">
        <v>956</v>
      </c>
      <c r="C894" s="173">
        <v>118678</v>
      </c>
      <c r="D894" s="176">
        <v>44118</v>
      </c>
      <c r="E894" s="177">
        <v>543.59960000000001</v>
      </c>
      <c r="F894" s="177">
        <v>0.20069999999999999</v>
      </c>
      <c r="G894" s="177">
        <v>0.14199999999999999</v>
      </c>
      <c r="H894" s="177">
        <v>0.87790000000000001</v>
      </c>
      <c r="I894" s="177">
        <v>3.3972000000000002</v>
      </c>
      <c r="J894" s="177">
        <v>1.8035000000000001</v>
      </c>
      <c r="K894" s="177">
        <v>12.438499999999999</v>
      </c>
      <c r="L894" s="177">
        <v>30.394100000000002</v>
      </c>
      <c r="M894" s="177">
        <v>-6.4280999999999997</v>
      </c>
      <c r="N894" s="177">
        <v>3.3721000000000001</v>
      </c>
      <c r="O894" s="177">
        <v>-2.2725</v>
      </c>
      <c r="P894" s="177">
        <v>4.6651999999999996</v>
      </c>
      <c r="Q894" s="177">
        <v>9.2959999999999994</v>
      </c>
      <c r="R894" s="177">
        <v>4.0072000000000001</v>
      </c>
      <c r="S894" s="118" t="s">
        <v>1907</v>
      </c>
    </row>
    <row r="895" spans="1:19" x14ac:dyDescent="0.3">
      <c r="A895" s="173" t="s">
        <v>916</v>
      </c>
      <c r="B895" s="173" t="s">
        <v>957</v>
      </c>
      <c r="C895" s="173">
        <v>111381</v>
      </c>
      <c r="D895" s="176">
        <v>44118</v>
      </c>
      <c r="E895" s="177">
        <v>110.82</v>
      </c>
      <c r="F895" s="177">
        <v>0.31680000000000003</v>
      </c>
      <c r="G895" s="177">
        <v>0.26240000000000002</v>
      </c>
      <c r="H895" s="177">
        <v>0.37130000000000002</v>
      </c>
      <c r="I895" s="177">
        <v>2.0253999999999999</v>
      </c>
      <c r="J895" s="177">
        <v>0.17169999999999999</v>
      </c>
      <c r="K895" s="177">
        <v>12.782400000000001</v>
      </c>
      <c r="L895" s="177">
        <v>30.085699999999999</v>
      </c>
      <c r="M895" s="177">
        <v>0.75460000000000005</v>
      </c>
      <c r="N895" s="177">
        <v>10.1919</v>
      </c>
      <c r="O895" s="177">
        <v>1.2717000000000001</v>
      </c>
      <c r="P895" s="177">
        <v>10.0783</v>
      </c>
      <c r="Q895" s="177">
        <v>22.340800000000002</v>
      </c>
      <c r="R895" s="177">
        <v>7.0609999999999999</v>
      </c>
      <c r="S895" s="118" t="s">
        <v>1907</v>
      </c>
    </row>
    <row r="896" spans="1:19" x14ac:dyDescent="0.3">
      <c r="A896" s="173" t="s">
        <v>916</v>
      </c>
      <c r="B896" s="173" t="s">
        <v>958</v>
      </c>
      <c r="C896" s="173">
        <v>119441</v>
      </c>
      <c r="D896" s="176">
        <v>44118</v>
      </c>
      <c r="E896" s="177">
        <v>119.4</v>
      </c>
      <c r="F896" s="177">
        <v>0.31929999999999997</v>
      </c>
      <c r="G896" s="177">
        <v>0.26869999999999999</v>
      </c>
      <c r="H896" s="177">
        <v>0.38669999999999999</v>
      </c>
      <c r="I896" s="177">
        <v>2.0687000000000002</v>
      </c>
      <c r="J896" s="177">
        <v>0.25190000000000001</v>
      </c>
      <c r="K896" s="177">
        <v>13.089600000000001</v>
      </c>
      <c r="L896" s="177">
        <v>30.820599999999999</v>
      </c>
      <c r="M896" s="177">
        <v>1.5996999999999999</v>
      </c>
      <c r="N896" s="177">
        <v>11.4222</v>
      </c>
      <c r="O896" s="177">
        <v>2.4415</v>
      </c>
      <c r="P896" s="177">
        <v>11.276899999999999</v>
      </c>
      <c r="Q896" s="177">
        <v>17.402699999999999</v>
      </c>
      <c r="R896" s="177">
        <v>8.2911000000000001</v>
      </c>
      <c r="S896" s="118" t="s">
        <v>1907</v>
      </c>
    </row>
    <row r="897" spans="1:19" x14ac:dyDescent="0.3">
      <c r="A897" s="173" t="s">
        <v>916</v>
      </c>
      <c r="B897" s="173" t="s">
        <v>959</v>
      </c>
      <c r="C897" s="173">
        <v>104513</v>
      </c>
      <c r="D897" s="176">
        <v>44118</v>
      </c>
      <c r="E897" s="177">
        <v>39.837499999999999</v>
      </c>
      <c r="F897" s="177">
        <v>1.46E-2</v>
      </c>
      <c r="G897" s="177">
        <v>-0.84350000000000003</v>
      </c>
      <c r="H897" s="177">
        <v>-1.6892</v>
      </c>
      <c r="I897" s="177">
        <v>0.16139999999999999</v>
      </c>
      <c r="J897" s="177">
        <v>-0.45079999999999998</v>
      </c>
      <c r="K897" s="177">
        <v>0.89019999999999999</v>
      </c>
      <c r="L897" s="177">
        <v>16.818000000000001</v>
      </c>
      <c r="M897" s="177">
        <v>4.4088000000000003</v>
      </c>
      <c r="N897" s="177">
        <v>12.347099999999999</v>
      </c>
      <c r="O897" s="177">
        <v>2.0548999999999999</v>
      </c>
      <c r="P897" s="177">
        <v>9.7243999999999993</v>
      </c>
      <c r="Q897" s="177">
        <v>10.4933</v>
      </c>
      <c r="R897" s="177">
        <v>6.7443999999999997</v>
      </c>
      <c r="S897" s="118" t="s">
        <v>1896</v>
      </c>
    </row>
    <row r="898" spans="1:19" x14ac:dyDescent="0.3">
      <c r="A898" s="173" t="s">
        <v>916</v>
      </c>
      <c r="B898" s="173" t="s">
        <v>960</v>
      </c>
      <c r="C898" s="173">
        <v>120826</v>
      </c>
      <c r="D898" s="176">
        <v>44118</v>
      </c>
      <c r="E898" s="177">
        <v>40.611699999999999</v>
      </c>
      <c r="F898" s="177">
        <v>1.4800000000000001E-2</v>
      </c>
      <c r="G898" s="177">
        <v>-0.84209999999999996</v>
      </c>
      <c r="H898" s="177">
        <v>-1.6873</v>
      </c>
      <c r="I898" s="177">
        <v>0.1694</v>
      </c>
      <c r="J898" s="177">
        <v>-0.43980000000000002</v>
      </c>
      <c r="K898" s="177">
        <v>0.9365</v>
      </c>
      <c r="L898" s="177">
        <v>16.8796</v>
      </c>
      <c r="M898" s="177">
        <v>4.4927000000000001</v>
      </c>
      <c r="N898" s="177">
        <v>12.466900000000001</v>
      </c>
      <c r="O898" s="177">
        <v>2.4131999999999998</v>
      </c>
      <c r="P898" s="177">
        <v>9.8938000000000006</v>
      </c>
      <c r="Q898" s="177">
        <v>14.1363</v>
      </c>
      <c r="R898" s="177">
        <v>7.0381999999999998</v>
      </c>
      <c r="S898" s="118" t="s">
        <v>1896</v>
      </c>
    </row>
    <row r="899" spans="1:19" x14ac:dyDescent="0.3">
      <c r="A899" s="173" t="s">
        <v>916</v>
      </c>
      <c r="B899" s="173" t="s">
        <v>961</v>
      </c>
      <c r="C899" s="173">
        <v>119720</v>
      </c>
      <c r="D899" s="176">
        <v>44118</v>
      </c>
      <c r="E899" s="177">
        <v>145.603696246731</v>
      </c>
      <c r="F899" s="177">
        <v>0.29370000000000002</v>
      </c>
      <c r="G899" s="177">
        <v>0.15</v>
      </c>
      <c r="H899" s="177">
        <v>0.69899999999999995</v>
      </c>
      <c r="I899" s="177">
        <v>2.7835999999999999</v>
      </c>
      <c r="J899" s="177">
        <v>1.8323</v>
      </c>
      <c r="K899" s="177">
        <v>10.6145</v>
      </c>
      <c r="L899" s="177">
        <v>28.355</v>
      </c>
      <c r="M899" s="177">
        <v>-5.1249000000000002</v>
      </c>
      <c r="N899" s="177">
        <v>3.9115000000000002</v>
      </c>
      <c r="O899" s="177">
        <v>3.34</v>
      </c>
      <c r="P899" s="177">
        <v>7.8865999999999996</v>
      </c>
      <c r="Q899" s="177">
        <v>13.0364</v>
      </c>
      <c r="R899" s="177">
        <v>5.3060999999999998</v>
      </c>
      <c r="S899" s="118" t="s">
        <v>1907</v>
      </c>
    </row>
    <row r="900" spans="1:19" x14ac:dyDescent="0.3">
      <c r="A900" s="173" t="s">
        <v>916</v>
      </c>
      <c r="B900" s="173" t="s">
        <v>962</v>
      </c>
      <c r="C900" s="173">
        <v>101530</v>
      </c>
      <c r="D900" s="176">
        <v>44118</v>
      </c>
      <c r="E900" s="177">
        <v>331.15592768234802</v>
      </c>
      <c r="F900" s="177">
        <v>0.2918</v>
      </c>
      <c r="G900" s="177">
        <v>0.14080000000000001</v>
      </c>
      <c r="H900" s="177">
        <v>0.68620000000000003</v>
      </c>
      <c r="I900" s="177">
        <v>2.7583000000000002</v>
      </c>
      <c r="J900" s="177">
        <v>1.7805</v>
      </c>
      <c r="K900" s="177">
        <v>10.429600000000001</v>
      </c>
      <c r="L900" s="177">
        <v>27.902999999999999</v>
      </c>
      <c r="M900" s="177">
        <v>-5.6162000000000001</v>
      </c>
      <c r="N900" s="177">
        <v>3.1882999999999999</v>
      </c>
      <c r="O900" s="177">
        <v>2.5954999999999999</v>
      </c>
      <c r="P900" s="177">
        <v>7.2016</v>
      </c>
      <c r="Q900" s="177">
        <v>13.4975</v>
      </c>
      <c r="R900" s="177">
        <v>4.6360999999999999</v>
      </c>
      <c r="S900" s="118" t="s">
        <v>1907</v>
      </c>
    </row>
    <row r="901" spans="1:19" x14ac:dyDescent="0.3">
      <c r="A901" s="173" t="s">
        <v>916</v>
      </c>
      <c r="B901" s="173" t="s">
        <v>963</v>
      </c>
      <c r="C901" s="173">
        <v>105001</v>
      </c>
      <c r="D901" s="176">
        <v>44118</v>
      </c>
      <c r="E901" s="177">
        <v>34.346899999999998</v>
      </c>
      <c r="F901" s="177">
        <v>8.6499999999999994E-2</v>
      </c>
      <c r="G901" s="177">
        <v>-0.1216</v>
      </c>
      <c r="H901" s="177">
        <v>0.60070000000000001</v>
      </c>
      <c r="I901" s="177">
        <v>2.4272</v>
      </c>
      <c r="J901" s="177">
        <v>0.65259999999999996</v>
      </c>
      <c r="K901" s="177">
        <v>10.995900000000001</v>
      </c>
      <c r="L901" s="177">
        <v>26.855499999999999</v>
      </c>
      <c r="M901" s="177">
        <v>-8.1738999999999997</v>
      </c>
      <c r="N901" s="177">
        <v>-1.2032</v>
      </c>
      <c r="O901" s="177">
        <v>3.4828999999999999</v>
      </c>
      <c r="P901" s="177">
        <v>8.7143999999999995</v>
      </c>
      <c r="Q901" s="177">
        <v>9.4694000000000003</v>
      </c>
      <c r="R901" s="177">
        <v>5.1742999999999997</v>
      </c>
      <c r="S901" s="118" t="s">
        <v>1907</v>
      </c>
    </row>
    <row r="902" spans="1:19" x14ac:dyDescent="0.3">
      <c r="A902" s="173" t="s">
        <v>916</v>
      </c>
      <c r="B902" s="173" t="s">
        <v>964</v>
      </c>
      <c r="C902" s="173">
        <v>119566</v>
      </c>
      <c r="D902" s="176">
        <v>44118</v>
      </c>
      <c r="E902" s="177">
        <v>36.580100000000002</v>
      </c>
      <c r="F902" s="177">
        <v>9.06E-2</v>
      </c>
      <c r="G902" s="177">
        <v>-0.10299999999999999</v>
      </c>
      <c r="H902" s="177">
        <v>0.62690000000000001</v>
      </c>
      <c r="I902" s="177">
        <v>2.4805000000000001</v>
      </c>
      <c r="J902" s="177">
        <v>0.7661</v>
      </c>
      <c r="K902" s="177">
        <v>11.3811</v>
      </c>
      <c r="L902" s="177">
        <v>27.763100000000001</v>
      </c>
      <c r="M902" s="177">
        <v>-7.2176</v>
      </c>
      <c r="N902" s="177">
        <v>0.1026</v>
      </c>
      <c r="O902" s="177">
        <v>4.7320000000000002</v>
      </c>
      <c r="P902" s="177">
        <v>9.7141000000000002</v>
      </c>
      <c r="Q902" s="177">
        <v>11.808</v>
      </c>
      <c r="R902" s="177">
        <v>6.3449</v>
      </c>
      <c r="S902" s="118" t="s">
        <v>1907</v>
      </c>
    </row>
    <row r="903" spans="1:19" x14ac:dyDescent="0.3">
      <c r="A903" s="173" t="s">
        <v>916</v>
      </c>
      <c r="B903" s="173" t="s">
        <v>965</v>
      </c>
      <c r="C903" s="173">
        <v>101824</v>
      </c>
      <c r="D903" s="176">
        <v>44118</v>
      </c>
      <c r="E903" s="177">
        <v>216.52279999999999</v>
      </c>
      <c r="F903" s="177">
        <v>5.7700000000000001E-2</v>
      </c>
      <c r="G903" s="177">
        <v>-0.27610000000000001</v>
      </c>
      <c r="H903" s="177">
        <v>0.29809999999999998</v>
      </c>
      <c r="I903" s="177">
        <v>2.8807</v>
      </c>
      <c r="J903" s="177">
        <v>1.6506000000000001</v>
      </c>
      <c r="K903" s="177">
        <v>10.354699999999999</v>
      </c>
      <c r="L903" s="177">
        <v>30.195599999999999</v>
      </c>
      <c r="M903" s="177">
        <v>-3.0617000000000001</v>
      </c>
      <c r="N903" s="177">
        <v>5.7065000000000001</v>
      </c>
      <c r="O903" s="177">
        <v>4.6203000000000003</v>
      </c>
      <c r="P903" s="177">
        <v>7.7103000000000002</v>
      </c>
      <c r="Q903" s="177">
        <v>11.762700000000001</v>
      </c>
      <c r="R903" s="177">
        <v>10.152100000000001</v>
      </c>
      <c r="S903" s="118" t="s">
        <v>1907</v>
      </c>
    </row>
    <row r="904" spans="1:19" x14ac:dyDescent="0.3">
      <c r="A904" s="173" t="s">
        <v>916</v>
      </c>
      <c r="B904" s="173" t="s">
        <v>966</v>
      </c>
      <c r="C904" s="173">
        <v>119202</v>
      </c>
      <c r="D904" s="176">
        <v>44118</v>
      </c>
      <c r="E904" s="177">
        <v>234.33019999999999</v>
      </c>
      <c r="F904" s="177">
        <v>6.0600000000000001E-2</v>
      </c>
      <c r="G904" s="177">
        <v>-0.26179999999999998</v>
      </c>
      <c r="H904" s="177">
        <v>0.31830000000000003</v>
      </c>
      <c r="I904" s="177">
        <v>2.9218999999999999</v>
      </c>
      <c r="J904" s="177">
        <v>1.7393000000000001</v>
      </c>
      <c r="K904" s="177">
        <v>9.0960999999999999</v>
      </c>
      <c r="L904" s="177">
        <v>29.0564</v>
      </c>
      <c r="M904" s="177">
        <v>-3.6472000000000002</v>
      </c>
      <c r="N904" s="177">
        <v>5.3388999999999998</v>
      </c>
      <c r="O904" s="177">
        <v>5.5118999999999998</v>
      </c>
      <c r="P904" s="177">
        <v>8.9071999999999996</v>
      </c>
      <c r="Q904" s="177">
        <v>13.270899999999999</v>
      </c>
      <c r="R904" s="177">
        <v>10.7605</v>
      </c>
      <c r="S904" s="118" t="s">
        <v>1907</v>
      </c>
    </row>
    <row r="905" spans="1:19" x14ac:dyDescent="0.3">
      <c r="A905" s="173" t="s">
        <v>916</v>
      </c>
      <c r="B905" s="173" t="s">
        <v>967</v>
      </c>
      <c r="C905" s="173">
        <v>147750</v>
      </c>
      <c r="D905" s="176">
        <v>44118</v>
      </c>
      <c r="E905" s="177">
        <v>11</v>
      </c>
      <c r="F905" s="177">
        <v>0.27350000000000002</v>
      </c>
      <c r="G905" s="177">
        <v>0.82489999999999997</v>
      </c>
      <c r="H905" s="177">
        <v>1.7576000000000001</v>
      </c>
      <c r="I905" s="177">
        <v>4.0681000000000003</v>
      </c>
      <c r="J905" s="177">
        <v>3.3835000000000002</v>
      </c>
      <c r="K905" s="177">
        <v>15.062799999999999</v>
      </c>
      <c r="L905" s="177">
        <v>36.815899999999999</v>
      </c>
      <c r="M905" s="177">
        <v>7.3170999999999999</v>
      </c>
      <c r="N905" s="177"/>
      <c r="O905" s="177"/>
      <c r="P905" s="177"/>
      <c r="Q905" s="177">
        <v>10</v>
      </c>
      <c r="R905" s="177"/>
      <c r="S905" s="118" t="s">
        <v>1904</v>
      </c>
    </row>
    <row r="906" spans="1:19" x14ac:dyDescent="0.3">
      <c r="A906" s="173" t="s">
        <v>916</v>
      </c>
      <c r="B906" s="173" t="s">
        <v>968</v>
      </c>
      <c r="C906" s="173">
        <v>147748</v>
      </c>
      <c r="D906" s="176">
        <v>44118</v>
      </c>
      <c r="E906" s="177">
        <v>10.9</v>
      </c>
      <c r="F906" s="177">
        <v>0.18379999999999999</v>
      </c>
      <c r="G906" s="177">
        <v>0.73939999999999995</v>
      </c>
      <c r="H906" s="177">
        <v>1.6791</v>
      </c>
      <c r="I906" s="177">
        <v>3.9085000000000001</v>
      </c>
      <c r="J906" s="177">
        <v>3.2197</v>
      </c>
      <c r="K906" s="177">
        <v>14.736800000000001</v>
      </c>
      <c r="L906" s="177">
        <v>36.079900000000002</v>
      </c>
      <c r="M906" s="177">
        <v>6.4452999999999996</v>
      </c>
      <c r="N906" s="177"/>
      <c r="O906" s="177"/>
      <c r="P906" s="177"/>
      <c r="Q906" s="177">
        <v>9</v>
      </c>
      <c r="R906" s="177"/>
      <c r="S906" s="118" t="s">
        <v>1904</v>
      </c>
    </row>
    <row r="907" spans="1:19" x14ac:dyDescent="0.3">
      <c r="A907" s="173" t="s">
        <v>916</v>
      </c>
      <c r="B907" s="173" t="s">
        <v>969</v>
      </c>
      <c r="C907" s="173">
        <v>120665</v>
      </c>
      <c r="D907" s="176">
        <v>44118</v>
      </c>
      <c r="E907" s="177">
        <v>60.045400000000001</v>
      </c>
      <c r="F907" s="177">
        <v>-5.0599999999999999E-2</v>
      </c>
      <c r="G907" s="177">
        <v>-0.81850000000000001</v>
      </c>
      <c r="H907" s="177">
        <v>-0.20480000000000001</v>
      </c>
      <c r="I907" s="177">
        <v>1.0659000000000001</v>
      </c>
      <c r="J907" s="177">
        <v>-1.4651000000000001</v>
      </c>
      <c r="K907" s="177">
        <v>8.9078999999999997</v>
      </c>
      <c r="L907" s="177">
        <v>27.864699999999999</v>
      </c>
      <c r="M907" s="177">
        <v>-8.7109000000000005</v>
      </c>
      <c r="N907" s="177">
        <v>1.4711000000000001</v>
      </c>
      <c r="O907" s="177">
        <v>-1.5517000000000001</v>
      </c>
      <c r="P907" s="177">
        <v>4.1565000000000003</v>
      </c>
      <c r="Q907" s="177">
        <v>8.6570999999999998</v>
      </c>
      <c r="R907" s="177">
        <v>0.58689999999999998</v>
      </c>
      <c r="S907" s="118" t="s">
        <v>1907</v>
      </c>
    </row>
    <row r="908" spans="1:19" x14ac:dyDescent="0.3">
      <c r="A908" s="173" t="s">
        <v>916</v>
      </c>
      <c r="B908" s="173" t="s">
        <v>970</v>
      </c>
      <c r="C908" s="173">
        <v>100664</v>
      </c>
      <c r="D908" s="176">
        <v>44118</v>
      </c>
      <c r="E908" s="177">
        <v>115.952</v>
      </c>
      <c r="F908" s="177">
        <v>-5.21E-2</v>
      </c>
      <c r="G908" s="177">
        <v>-0.82420000000000004</v>
      </c>
      <c r="H908" s="177">
        <v>-0.21329999999999999</v>
      </c>
      <c r="I908" s="177">
        <v>1.0487</v>
      </c>
      <c r="J908" s="177">
        <v>-1.5032000000000001</v>
      </c>
      <c r="K908" s="177">
        <v>8.7824000000000009</v>
      </c>
      <c r="L908" s="177">
        <v>27.5703</v>
      </c>
      <c r="M908" s="177">
        <v>-9.0268999999999995</v>
      </c>
      <c r="N908" s="177">
        <v>1.0091000000000001</v>
      </c>
      <c r="O908" s="177">
        <v>-2.0531000000000001</v>
      </c>
      <c r="P908" s="177">
        <v>3.6227</v>
      </c>
      <c r="Q908" s="177">
        <v>9.0379000000000005</v>
      </c>
      <c r="R908" s="177">
        <v>0.10050000000000001</v>
      </c>
      <c r="S908" s="118" t="s">
        <v>1907</v>
      </c>
    </row>
    <row r="909" spans="1:19" x14ac:dyDescent="0.3">
      <c r="A909" s="178" t="s">
        <v>27</v>
      </c>
      <c r="B909" s="173"/>
      <c r="C909" s="173"/>
      <c r="D909" s="173"/>
      <c r="E909" s="173"/>
      <c r="F909" s="179">
        <v>0.25506666666666672</v>
      </c>
      <c r="G909" s="179">
        <v>5.9133333333333302E-2</v>
      </c>
      <c r="H909" s="179">
        <v>0.70184259259259252</v>
      </c>
      <c r="I909" s="179">
        <v>2.592559259259259</v>
      </c>
      <c r="J909" s="179">
        <v>1.3785648148148146</v>
      </c>
      <c r="K909" s="179">
        <v>11.161116666666668</v>
      </c>
      <c r="L909" s="179">
        <v>28.661292592592595</v>
      </c>
      <c r="M909" s="179">
        <v>-2.8924018518518517</v>
      </c>
      <c r="N909" s="179">
        <v>5.8852229166666667</v>
      </c>
      <c r="O909" s="179">
        <v>2.2432363636363641</v>
      </c>
      <c r="P909" s="179">
        <v>8.3227547619047613</v>
      </c>
      <c r="Q909" s="179">
        <v>11.491192592592588</v>
      </c>
      <c r="R909" s="179">
        <v>6.3031090909090919</v>
      </c>
      <c r="S909" s="118"/>
    </row>
    <row r="910" spans="1:19" x14ac:dyDescent="0.3">
      <c r="A910" s="178" t="s">
        <v>409</v>
      </c>
      <c r="B910" s="173"/>
      <c r="C910" s="173"/>
      <c r="D910" s="173"/>
      <c r="E910" s="173"/>
      <c r="F910" s="179">
        <v>0.2278</v>
      </c>
      <c r="G910" s="179">
        <v>6.5549999999999997E-2</v>
      </c>
      <c r="H910" s="179">
        <v>0.68575000000000008</v>
      </c>
      <c r="I910" s="179">
        <v>2.7537500000000001</v>
      </c>
      <c r="J910" s="179">
        <v>1.6562999999999999</v>
      </c>
      <c r="K910" s="179">
        <v>11.9223</v>
      </c>
      <c r="L910" s="179">
        <v>28.502800000000001</v>
      </c>
      <c r="M910" s="179">
        <v>-2.92855</v>
      </c>
      <c r="N910" s="179">
        <v>5.5686</v>
      </c>
      <c r="O910" s="179">
        <v>2.2340499999999999</v>
      </c>
      <c r="P910" s="179">
        <v>8.7191499999999991</v>
      </c>
      <c r="Q910" s="179">
        <v>11.51445</v>
      </c>
      <c r="R910" s="179">
        <v>6.7673500000000004</v>
      </c>
      <c r="S910" s="118"/>
    </row>
    <row r="911" spans="1:19" x14ac:dyDescent="0.3">
      <c r="A911" s="167"/>
      <c r="B911" s="167"/>
      <c r="C911" s="167"/>
      <c r="D911" s="169"/>
      <c r="E911" s="170"/>
      <c r="F911" s="170"/>
      <c r="G911" s="170"/>
      <c r="H911" s="170"/>
      <c r="I911" s="170"/>
      <c r="J911" s="170"/>
      <c r="K911" s="170"/>
      <c r="L911" s="170"/>
      <c r="M911" s="170"/>
      <c r="N911" s="170"/>
      <c r="O911" s="170"/>
      <c r="P911" s="170"/>
      <c r="Q911" s="170"/>
      <c r="R911" s="170"/>
      <c r="S911" s="118"/>
    </row>
    <row r="912" spans="1:19" x14ac:dyDescent="0.3">
      <c r="A912" s="175" t="s">
        <v>971</v>
      </c>
      <c r="B912" s="175"/>
      <c r="C912" s="175"/>
      <c r="D912" s="175"/>
      <c r="E912" s="175"/>
      <c r="F912" s="175"/>
      <c r="G912" s="175"/>
      <c r="H912" s="175"/>
      <c r="I912" s="175"/>
      <c r="J912" s="175"/>
      <c r="K912" s="175"/>
      <c r="L912" s="175"/>
      <c r="M912" s="175"/>
      <c r="N912" s="175"/>
      <c r="O912" s="175"/>
      <c r="P912" s="175"/>
      <c r="Q912" s="175"/>
      <c r="R912" s="175"/>
      <c r="S912" s="120"/>
    </row>
    <row r="913" spans="1:19" x14ac:dyDescent="0.3">
      <c r="A913" s="173" t="s">
        <v>972</v>
      </c>
      <c r="B913" s="173" t="s">
        <v>973</v>
      </c>
      <c r="C913" s="173">
        <v>103174</v>
      </c>
      <c r="D913" s="176">
        <v>44118</v>
      </c>
      <c r="E913" s="177">
        <v>224.26</v>
      </c>
      <c r="F913" s="177">
        <v>0.34</v>
      </c>
      <c r="G913" s="177">
        <v>0.2011</v>
      </c>
      <c r="H913" s="177">
        <v>1.6914</v>
      </c>
      <c r="I913" s="177">
        <v>4.8581000000000003</v>
      </c>
      <c r="J913" s="177">
        <v>3.4314</v>
      </c>
      <c r="K913" s="177">
        <v>11.1408</v>
      </c>
      <c r="L913" s="177">
        <v>28.309899999999999</v>
      </c>
      <c r="M913" s="177">
        <v>-5.0308999999999999</v>
      </c>
      <c r="N913" s="177">
        <v>3.4028</v>
      </c>
      <c r="O913" s="177">
        <v>1.5215000000000001</v>
      </c>
      <c r="P913" s="177">
        <v>6.9085999999999999</v>
      </c>
      <c r="Q913" s="177">
        <v>18.706600000000002</v>
      </c>
      <c r="R913" s="177">
        <v>4.3956</v>
      </c>
      <c r="S913" s="118" t="s">
        <v>1875</v>
      </c>
    </row>
    <row r="914" spans="1:19" x14ac:dyDescent="0.3">
      <c r="A914" s="173" t="s">
        <v>972</v>
      </c>
      <c r="B914" s="173" t="s">
        <v>974</v>
      </c>
      <c r="C914" s="173">
        <v>119528</v>
      </c>
      <c r="D914" s="176">
        <v>44118</v>
      </c>
      <c r="E914" s="177">
        <v>240.06</v>
      </c>
      <c r="F914" s="177">
        <v>0.34279999999999999</v>
      </c>
      <c r="G914" s="177">
        <v>0.21709999999999999</v>
      </c>
      <c r="H914" s="177">
        <v>1.7074</v>
      </c>
      <c r="I914" s="177">
        <v>4.8891999999999998</v>
      </c>
      <c r="J914" s="177">
        <v>3.4964</v>
      </c>
      <c r="K914" s="177">
        <v>11.350199999999999</v>
      </c>
      <c r="L914" s="177">
        <v>28.787600000000001</v>
      </c>
      <c r="M914" s="177">
        <v>-4.5335000000000001</v>
      </c>
      <c r="N914" s="177">
        <v>4.1022999999999996</v>
      </c>
      <c r="O914" s="177">
        <v>2.3412999999999999</v>
      </c>
      <c r="P914" s="177">
        <v>7.8685999999999998</v>
      </c>
      <c r="Q914" s="177">
        <v>11.8649</v>
      </c>
      <c r="R914" s="177">
        <v>5.1334</v>
      </c>
      <c r="S914" s="118" t="s">
        <v>1875</v>
      </c>
    </row>
    <row r="915" spans="1:19" x14ac:dyDescent="0.3">
      <c r="A915" s="173" t="s">
        <v>972</v>
      </c>
      <c r="B915" s="173" t="s">
        <v>975</v>
      </c>
      <c r="C915" s="173">
        <v>120465</v>
      </c>
      <c r="D915" s="176">
        <v>44118</v>
      </c>
      <c r="E915" s="177">
        <v>35.36</v>
      </c>
      <c r="F915" s="177">
        <v>0.25519999999999998</v>
      </c>
      <c r="G915" s="177">
        <v>0.1133</v>
      </c>
      <c r="H915" s="177">
        <v>1.5217000000000001</v>
      </c>
      <c r="I915" s="177">
        <v>5.1130000000000004</v>
      </c>
      <c r="J915" s="177">
        <v>4.3684000000000003</v>
      </c>
      <c r="K915" s="177">
        <v>10.846399999999999</v>
      </c>
      <c r="L915" s="177">
        <v>21.888999999999999</v>
      </c>
      <c r="M915" s="177">
        <v>0.36899999999999999</v>
      </c>
      <c r="N915" s="177">
        <v>6.25</v>
      </c>
      <c r="O915" s="177">
        <v>10.943099999999999</v>
      </c>
      <c r="P915" s="177">
        <v>12.58</v>
      </c>
      <c r="Q915" s="177">
        <v>14.663500000000001</v>
      </c>
      <c r="R915" s="177">
        <v>13.624000000000001</v>
      </c>
      <c r="S915" s="118" t="s">
        <v>1875</v>
      </c>
    </row>
    <row r="916" spans="1:19" x14ac:dyDescent="0.3">
      <c r="A916" s="173" t="s">
        <v>972</v>
      </c>
      <c r="B916" s="173" t="s">
        <v>976</v>
      </c>
      <c r="C916" s="173">
        <v>112277</v>
      </c>
      <c r="D916" s="176">
        <v>44118</v>
      </c>
      <c r="E916" s="177">
        <v>32.270000000000003</v>
      </c>
      <c r="F916" s="177">
        <v>0.2485</v>
      </c>
      <c r="G916" s="177">
        <v>9.3100000000000002E-2</v>
      </c>
      <c r="H916" s="177">
        <v>1.5099</v>
      </c>
      <c r="I916" s="177">
        <v>5.0797999999999996</v>
      </c>
      <c r="J916" s="177">
        <v>4.2648999999999999</v>
      </c>
      <c r="K916" s="177">
        <v>10.5137</v>
      </c>
      <c r="L916" s="177">
        <v>21.088200000000001</v>
      </c>
      <c r="M916" s="177">
        <v>-0.55469999999999997</v>
      </c>
      <c r="N916" s="177">
        <v>4.9771999999999998</v>
      </c>
      <c r="O916" s="177">
        <v>9.5243000000000002</v>
      </c>
      <c r="P916" s="177">
        <v>11.2211</v>
      </c>
      <c r="Q916" s="177">
        <v>11.4795</v>
      </c>
      <c r="R916" s="177">
        <v>12.242699999999999</v>
      </c>
      <c r="S916" s="118" t="s">
        <v>1875</v>
      </c>
    </row>
    <row r="917" spans="1:19" x14ac:dyDescent="0.3">
      <c r="A917" s="173" t="s">
        <v>972</v>
      </c>
      <c r="B917" s="173" t="s">
        <v>977</v>
      </c>
      <c r="C917" s="173">
        <v>112943</v>
      </c>
      <c r="D917" s="176">
        <v>44118</v>
      </c>
      <c r="E917" s="177">
        <v>15.1</v>
      </c>
      <c r="F917" s="177">
        <v>0.4657</v>
      </c>
      <c r="G917" s="177">
        <v>0.1326</v>
      </c>
      <c r="H917" s="177">
        <v>1.6835</v>
      </c>
      <c r="I917" s="177">
        <v>5.7423000000000002</v>
      </c>
      <c r="J917" s="177">
        <v>3.8513999999999999</v>
      </c>
      <c r="K917" s="177">
        <v>9.1829000000000001</v>
      </c>
      <c r="L917" s="177">
        <v>24.382200000000001</v>
      </c>
      <c r="M917" s="177">
        <v>-2.9563000000000001</v>
      </c>
      <c r="N917" s="177">
        <v>4.7157</v>
      </c>
      <c r="O917" s="177">
        <v>3.4413</v>
      </c>
      <c r="P917" s="177">
        <v>6.1130000000000004</v>
      </c>
      <c r="Q917" s="177">
        <v>4.0739000000000001</v>
      </c>
      <c r="R917" s="177">
        <v>7.2092000000000001</v>
      </c>
      <c r="S917" s="118" t="s">
        <v>1883</v>
      </c>
    </row>
    <row r="918" spans="1:19" x14ac:dyDescent="0.3">
      <c r="A918" s="173" t="s">
        <v>972</v>
      </c>
      <c r="B918" s="173" t="s">
        <v>978</v>
      </c>
      <c r="C918" s="173">
        <v>119367</v>
      </c>
      <c r="D918" s="176">
        <v>44118</v>
      </c>
      <c r="E918" s="177">
        <v>15.94</v>
      </c>
      <c r="F918" s="177">
        <v>0.44109999999999999</v>
      </c>
      <c r="G918" s="177">
        <v>0.12559999999999999</v>
      </c>
      <c r="H918" s="177">
        <v>1.6581999999999999</v>
      </c>
      <c r="I918" s="177">
        <v>5.7028999999999996</v>
      </c>
      <c r="J918" s="177">
        <v>3.8435999999999999</v>
      </c>
      <c r="K918" s="177">
        <v>9.4029000000000007</v>
      </c>
      <c r="L918" s="177">
        <v>24.823799999999999</v>
      </c>
      <c r="M918" s="177">
        <v>-2.448</v>
      </c>
      <c r="N918" s="177">
        <v>5.4233000000000002</v>
      </c>
      <c r="O918" s="177">
        <v>4.2146999999999997</v>
      </c>
      <c r="P918" s="177">
        <v>6.9076000000000004</v>
      </c>
      <c r="Q918" s="177">
        <v>9.2718000000000007</v>
      </c>
      <c r="R918" s="177">
        <v>7.9894999999999996</v>
      </c>
      <c r="S918" s="118" t="s">
        <v>1883</v>
      </c>
    </row>
    <row r="919" spans="1:19" x14ac:dyDescent="0.3">
      <c r="A919" s="173" t="s">
        <v>972</v>
      </c>
      <c r="B919" s="173" t="s">
        <v>979</v>
      </c>
      <c r="C919" s="173">
        <v>113544</v>
      </c>
      <c r="D919" s="176">
        <v>44118</v>
      </c>
      <c r="E919" s="177">
        <v>97.84</v>
      </c>
      <c r="F919" s="177">
        <v>0.29730000000000001</v>
      </c>
      <c r="G919" s="177">
        <v>0.2356</v>
      </c>
      <c r="H919" s="177">
        <v>1.8635999999999999</v>
      </c>
      <c r="I919" s="177">
        <v>5.3174999999999999</v>
      </c>
      <c r="J919" s="177">
        <v>3.8531</v>
      </c>
      <c r="K919" s="177">
        <v>9.6245999999999992</v>
      </c>
      <c r="L919" s="177">
        <v>24.6052</v>
      </c>
      <c r="M919" s="177">
        <v>-1.6288</v>
      </c>
      <c r="N919" s="177">
        <v>4.8884999999999996</v>
      </c>
      <c r="O919" s="177">
        <v>5.9451000000000001</v>
      </c>
      <c r="P919" s="177">
        <v>7.9611999999999998</v>
      </c>
      <c r="Q919" s="177">
        <v>15.2507</v>
      </c>
      <c r="R919" s="177">
        <v>11.161300000000001</v>
      </c>
      <c r="S919" s="118" t="s">
        <v>1875</v>
      </c>
    </row>
    <row r="920" spans="1:19" x14ac:dyDescent="0.3">
      <c r="A920" s="173" t="s">
        <v>972</v>
      </c>
      <c r="B920" s="173" t="s">
        <v>980</v>
      </c>
      <c r="C920" s="173">
        <v>119893</v>
      </c>
      <c r="D920" s="176">
        <v>44118</v>
      </c>
      <c r="E920" s="177">
        <v>106.59</v>
      </c>
      <c r="F920" s="177">
        <v>0.30109999999999998</v>
      </c>
      <c r="G920" s="177">
        <v>0.254</v>
      </c>
      <c r="H920" s="177">
        <v>1.883</v>
      </c>
      <c r="I920" s="177">
        <v>5.3677000000000001</v>
      </c>
      <c r="J920" s="177">
        <v>3.9497</v>
      </c>
      <c r="K920" s="177">
        <v>9.9433000000000007</v>
      </c>
      <c r="L920" s="177">
        <v>25.311499999999999</v>
      </c>
      <c r="M920" s="177">
        <v>-0.81879999999999997</v>
      </c>
      <c r="N920" s="177">
        <v>6.0175000000000001</v>
      </c>
      <c r="O920" s="177">
        <v>7.2619999999999996</v>
      </c>
      <c r="P920" s="177">
        <v>9.2992000000000008</v>
      </c>
      <c r="Q920" s="177">
        <v>13.4251</v>
      </c>
      <c r="R920" s="177">
        <v>12.4253</v>
      </c>
      <c r="S920" s="118" t="s">
        <v>1875</v>
      </c>
    </row>
    <row r="921" spans="1:19" x14ac:dyDescent="0.3">
      <c r="A921" s="173" t="s">
        <v>972</v>
      </c>
      <c r="B921" s="173" t="s">
        <v>981</v>
      </c>
      <c r="C921" s="173">
        <v>118269</v>
      </c>
      <c r="D921" s="176">
        <v>44118</v>
      </c>
      <c r="E921" s="177">
        <v>31.08</v>
      </c>
      <c r="F921" s="177">
        <v>0.45250000000000001</v>
      </c>
      <c r="G921" s="177">
        <v>0.3876</v>
      </c>
      <c r="H921" s="177">
        <v>1.7016</v>
      </c>
      <c r="I921" s="177">
        <v>5.2488999999999999</v>
      </c>
      <c r="J921" s="177">
        <v>4.0857000000000001</v>
      </c>
      <c r="K921" s="177">
        <v>11.9597</v>
      </c>
      <c r="L921" s="177">
        <v>28.0593</v>
      </c>
      <c r="M921" s="177">
        <v>4.5759999999999996</v>
      </c>
      <c r="N921" s="177">
        <v>14.306699999999999</v>
      </c>
      <c r="O921" s="177">
        <v>10.552300000000001</v>
      </c>
      <c r="P921" s="177">
        <v>12.056800000000001</v>
      </c>
      <c r="Q921" s="177">
        <v>12.971500000000001</v>
      </c>
      <c r="R921" s="177">
        <v>14.5007</v>
      </c>
      <c r="S921" s="118" t="s">
        <v>1894</v>
      </c>
    </row>
    <row r="922" spans="1:19" x14ac:dyDescent="0.3">
      <c r="A922" s="173" t="s">
        <v>972</v>
      </c>
      <c r="B922" s="173" t="s">
        <v>982</v>
      </c>
      <c r="C922" s="173">
        <v>113221</v>
      </c>
      <c r="D922" s="176">
        <v>44118</v>
      </c>
      <c r="E922" s="177">
        <v>28.68</v>
      </c>
      <c r="F922" s="177">
        <v>0.42020000000000002</v>
      </c>
      <c r="G922" s="177">
        <v>0.34989999999999999</v>
      </c>
      <c r="H922" s="177">
        <v>1.6660999999999999</v>
      </c>
      <c r="I922" s="177">
        <v>5.1704999999999997</v>
      </c>
      <c r="J922" s="177">
        <v>3.9506999999999999</v>
      </c>
      <c r="K922" s="177">
        <v>11.5519</v>
      </c>
      <c r="L922" s="177">
        <v>26.9588</v>
      </c>
      <c r="M922" s="177">
        <v>3.4258999999999999</v>
      </c>
      <c r="N922" s="177">
        <v>12.6473</v>
      </c>
      <c r="O922" s="177">
        <v>9.1738</v>
      </c>
      <c r="P922" s="177">
        <v>10.7288</v>
      </c>
      <c r="Q922" s="177">
        <v>10.9283</v>
      </c>
      <c r="R922" s="177">
        <v>12.9201</v>
      </c>
      <c r="S922" s="118" t="s">
        <v>1894</v>
      </c>
    </row>
    <row r="923" spans="1:19" x14ac:dyDescent="0.3">
      <c r="A923" s="173" t="s">
        <v>972</v>
      </c>
      <c r="B923" s="173" t="s">
        <v>983</v>
      </c>
      <c r="C923" s="173">
        <v>119250</v>
      </c>
      <c r="D923" s="176">
        <v>44118</v>
      </c>
      <c r="E923" s="177">
        <v>219.38</v>
      </c>
      <c r="F923" s="177">
        <v>0.41699999999999998</v>
      </c>
      <c r="G923" s="177">
        <v>0.12870000000000001</v>
      </c>
      <c r="H923" s="177">
        <v>1.8345</v>
      </c>
      <c r="I923" s="177">
        <v>4.9132999999999996</v>
      </c>
      <c r="J923" s="177">
        <v>4.7065000000000001</v>
      </c>
      <c r="K923" s="177">
        <v>10.7957</v>
      </c>
      <c r="L923" s="177">
        <v>27.854299999999999</v>
      </c>
      <c r="M923" s="177">
        <v>-8.4876000000000005</v>
      </c>
      <c r="N923" s="177">
        <v>1.0279</v>
      </c>
      <c r="O923" s="177">
        <v>2.2833999999999999</v>
      </c>
      <c r="P923" s="177">
        <v>7.2846000000000002</v>
      </c>
      <c r="Q923" s="177">
        <v>9.1195000000000004</v>
      </c>
      <c r="R923" s="177">
        <v>6.2755999999999998</v>
      </c>
      <c r="S923" s="118" t="s">
        <v>1894</v>
      </c>
    </row>
    <row r="924" spans="1:19" x14ac:dyDescent="0.3">
      <c r="A924" s="173" t="s">
        <v>972</v>
      </c>
      <c r="B924" s="173" t="s">
        <v>984</v>
      </c>
      <c r="C924" s="173">
        <v>101635</v>
      </c>
      <c r="D924" s="176">
        <v>44118</v>
      </c>
      <c r="E924" s="177">
        <v>208.54</v>
      </c>
      <c r="F924" s="177">
        <v>0.41510000000000002</v>
      </c>
      <c r="G924" s="177">
        <v>0.1186</v>
      </c>
      <c r="H924" s="177">
        <v>1.8197000000000001</v>
      </c>
      <c r="I924" s="177">
        <v>4.883</v>
      </c>
      <c r="J924" s="177">
        <v>4.6403999999999996</v>
      </c>
      <c r="K924" s="177">
        <v>10.587300000000001</v>
      </c>
      <c r="L924" s="177">
        <v>27.371300000000002</v>
      </c>
      <c r="M924" s="177">
        <v>-9.0254999999999992</v>
      </c>
      <c r="N924" s="177">
        <v>0.25330000000000003</v>
      </c>
      <c r="O924" s="177">
        <v>1.5563</v>
      </c>
      <c r="P924" s="177">
        <v>6.5273000000000003</v>
      </c>
      <c r="Q924" s="177">
        <v>18.8249</v>
      </c>
      <c r="R924" s="177">
        <v>5.5109000000000004</v>
      </c>
      <c r="S924" s="118" t="s">
        <v>1894</v>
      </c>
    </row>
    <row r="925" spans="1:19" x14ac:dyDescent="0.3">
      <c r="A925" s="173" t="s">
        <v>972</v>
      </c>
      <c r="B925" s="173" t="s">
        <v>985</v>
      </c>
      <c r="C925" s="173">
        <v>111940</v>
      </c>
      <c r="D925" s="176">
        <v>44118</v>
      </c>
      <c r="E925" s="177">
        <v>37.979999999999997</v>
      </c>
      <c r="F925" s="177">
        <v>0.317</v>
      </c>
      <c r="G925" s="177">
        <v>0.60929999999999995</v>
      </c>
      <c r="H925" s="177">
        <v>2.2616999999999998</v>
      </c>
      <c r="I925" s="177">
        <v>5.6173999999999999</v>
      </c>
      <c r="J925" s="177">
        <v>4.4842000000000004</v>
      </c>
      <c r="K925" s="177">
        <v>12.433400000000001</v>
      </c>
      <c r="L925" s="177">
        <v>29.979500000000002</v>
      </c>
      <c r="M925" s="177">
        <v>-1.1194999999999999</v>
      </c>
      <c r="N925" s="177">
        <v>6.8956</v>
      </c>
      <c r="O925" s="177">
        <v>5.9432</v>
      </c>
      <c r="P925" s="177">
        <v>8.5922000000000001</v>
      </c>
      <c r="Q925" s="177">
        <v>12.406000000000001</v>
      </c>
      <c r="R925" s="177">
        <v>8.0183999999999997</v>
      </c>
      <c r="S925" s="118" t="s">
        <v>1875</v>
      </c>
    </row>
    <row r="926" spans="1:19" x14ac:dyDescent="0.3">
      <c r="A926" s="173" t="s">
        <v>972</v>
      </c>
      <c r="B926" s="173" t="s">
        <v>986</v>
      </c>
      <c r="C926" s="173">
        <v>118617</v>
      </c>
      <c r="D926" s="176">
        <v>44118</v>
      </c>
      <c r="E926" s="177">
        <v>40.56</v>
      </c>
      <c r="F926" s="177">
        <v>0.29670000000000002</v>
      </c>
      <c r="G926" s="177">
        <v>0.62019999999999997</v>
      </c>
      <c r="H926" s="177">
        <v>2.2692999999999999</v>
      </c>
      <c r="I926" s="177">
        <v>5.68</v>
      </c>
      <c r="J926" s="177">
        <v>4.617</v>
      </c>
      <c r="K926" s="177">
        <v>12.980499999999999</v>
      </c>
      <c r="L926" s="177">
        <v>31.177199999999999</v>
      </c>
      <c r="M926" s="177">
        <v>0.1729</v>
      </c>
      <c r="N926" s="177">
        <v>8.7108000000000008</v>
      </c>
      <c r="O926" s="177">
        <v>7.2450999999999999</v>
      </c>
      <c r="P926" s="177">
        <v>9.7325999999999997</v>
      </c>
      <c r="Q926" s="177">
        <v>12.4175</v>
      </c>
      <c r="R926" s="177">
        <v>9.5681999999999992</v>
      </c>
      <c r="S926" s="118" t="s">
        <v>1875</v>
      </c>
    </row>
    <row r="927" spans="1:19" x14ac:dyDescent="0.3">
      <c r="A927" s="173" t="s">
        <v>972</v>
      </c>
      <c r="B927" s="173" t="s">
        <v>987</v>
      </c>
      <c r="C927" s="173">
        <v>115790</v>
      </c>
      <c r="D927" s="176">
        <v>44118</v>
      </c>
      <c r="E927" s="177">
        <v>23.357399999999998</v>
      </c>
      <c r="F927" s="177">
        <v>0.1084</v>
      </c>
      <c r="G927" s="177">
        <v>0.48480000000000001</v>
      </c>
      <c r="H927" s="177">
        <v>2.1307</v>
      </c>
      <c r="I927" s="177">
        <v>5.3510999999999997</v>
      </c>
      <c r="J927" s="177">
        <v>3.4479000000000002</v>
      </c>
      <c r="K927" s="177">
        <v>10.094900000000001</v>
      </c>
      <c r="L927" s="177">
        <v>28.891200000000001</v>
      </c>
      <c r="M927" s="177">
        <v>-5.3071999999999999</v>
      </c>
      <c r="N927" s="177">
        <v>2.6577000000000002</v>
      </c>
      <c r="O927" s="177">
        <v>1.6213</v>
      </c>
      <c r="P927" s="177">
        <v>6.9137000000000004</v>
      </c>
      <c r="Q927" s="177">
        <v>9.8248999999999995</v>
      </c>
      <c r="R927" s="177">
        <v>6.2282000000000002</v>
      </c>
      <c r="S927" s="118" t="s">
        <v>1875</v>
      </c>
    </row>
    <row r="928" spans="1:19" x14ac:dyDescent="0.3">
      <c r="A928" s="173" t="s">
        <v>972</v>
      </c>
      <c r="B928" s="173" t="s">
        <v>988</v>
      </c>
      <c r="C928" s="173">
        <v>119148</v>
      </c>
      <c r="D928" s="176">
        <v>44118</v>
      </c>
      <c r="E928" s="177">
        <v>25.944400000000002</v>
      </c>
      <c r="F928" s="177">
        <v>0.11269999999999999</v>
      </c>
      <c r="G928" s="177">
        <v>0.50749999999999995</v>
      </c>
      <c r="H928" s="177">
        <v>2.1621999999999999</v>
      </c>
      <c r="I928" s="177">
        <v>5.4169999999999998</v>
      </c>
      <c r="J928" s="177">
        <v>3.5720999999999998</v>
      </c>
      <c r="K928" s="177">
        <v>10.503299999999999</v>
      </c>
      <c r="L928" s="177">
        <v>30.0641</v>
      </c>
      <c r="M928" s="177">
        <v>-4.0999999999999996</v>
      </c>
      <c r="N928" s="177">
        <v>4.2614000000000001</v>
      </c>
      <c r="O928" s="177">
        <v>3.1179999999999999</v>
      </c>
      <c r="P928" s="177">
        <v>8.4271999999999991</v>
      </c>
      <c r="Q928" s="177">
        <v>10.5924</v>
      </c>
      <c r="R928" s="177">
        <v>8.0236999999999998</v>
      </c>
      <c r="S928" s="118" t="s">
        <v>1875</v>
      </c>
    </row>
    <row r="929" spans="1:19" x14ac:dyDescent="0.3">
      <c r="A929" s="173" t="s">
        <v>972</v>
      </c>
      <c r="B929" s="173" t="s">
        <v>989</v>
      </c>
      <c r="C929" s="173">
        <v>100471</v>
      </c>
      <c r="D929" s="176">
        <v>44118</v>
      </c>
      <c r="E929" s="177">
        <v>1051.83675314058</v>
      </c>
      <c r="F929" s="177">
        <v>0.41110000000000002</v>
      </c>
      <c r="G929" s="177">
        <v>-9.8000000000000004E-2</v>
      </c>
      <c r="H929" s="177">
        <v>2.2928999999999999</v>
      </c>
      <c r="I929" s="177">
        <v>5.7812000000000001</v>
      </c>
      <c r="J929" s="177">
        <v>3.4693999999999998</v>
      </c>
      <c r="K929" s="177">
        <v>8.0257000000000005</v>
      </c>
      <c r="L929" s="177">
        <v>20.481999999999999</v>
      </c>
      <c r="M929" s="177">
        <v>-8.6819000000000006</v>
      </c>
      <c r="N929" s="177">
        <v>-0.25359999999999999</v>
      </c>
      <c r="O929" s="177">
        <v>-0.53800000000000003</v>
      </c>
      <c r="P929" s="177">
        <v>4.4988999999999999</v>
      </c>
      <c r="Q929" s="177">
        <v>18.904900000000001</v>
      </c>
      <c r="R929" s="177">
        <v>0.78439999999999999</v>
      </c>
      <c r="S929" s="118" t="s">
        <v>1883</v>
      </c>
    </row>
    <row r="930" spans="1:19" x14ac:dyDescent="0.3">
      <c r="A930" s="173" t="s">
        <v>972</v>
      </c>
      <c r="B930" s="173" t="s">
        <v>990</v>
      </c>
      <c r="C930" s="173">
        <v>118531</v>
      </c>
      <c r="D930" s="176">
        <v>44118</v>
      </c>
      <c r="E930" s="177">
        <v>467.53730000000002</v>
      </c>
      <c r="F930" s="177">
        <v>0.41289999999999999</v>
      </c>
      <c r="G930" s="177">
        <v>-8.8099999999999998E-2</v>
      </c>
      <c r="H930" s="177">
        <v>2.3071999999999999</v>
      </c>
      <c r="I930" s="177">
        <v>5.8102999999999998</v>
      </c>
      <c r="J930" s="177">
        <v>3.5306999999999999</v>
      </c>
      <c r="K930" s="177">
        <v>8.2220999999999993</v>
      </c>
      <c r="L930" s="177">
        <v>20.923999999999999</v>
      </c>
      <c r="M930" s="177">
        <v>-8.1784999999999997</v>
      </c>
      <c r="N930" s="177">
        <v>0.50060000000000004</v>
      </c>
      <c r="O930" s="177">
        <v>0.26860000000000001</v>
      </c>
      <c r="P930" s="177">
        <v>5.3710000000000004</v>
      </c>
      <c r="Q930" s="177">
        <v>9.0352999999999994</v>
      </c>
      <c r="R930" s="177">
        <v>1.5676000000000001</v>
      </c>
      <c r="S930" s="118" t="s">
        <v>1883</v>
      </c>
    </row>
    <row r="931" spans="1:19" x14ac:dyDescent="0.3">
      <c r="A931" s="173" t="s">
        <v>972</v>
      </c>
      <c r="B931" s="173" t="s">
        <v>991</v>
      </c>
      <c r="C931" s="173">
        <v>102000</v>
      </c>
      <c r="D931" s="176">
        <v>44118</v>
      </c>
      <c r="E931" s="177">
        <v>538.97748486707997</v>
      </c>
      <c r="F931" s="177">
        <v>7.4499999999999997E-2</v>
      </c>
      <c r="G931" s="177">
        <v>-0.48659999999999998</v>
      </c>
      <c r="H931" s="177">
        <v>1.2965</v>
      </c>
      <c r="I931" s="177">
        <v>4.1119000000000003</v>
      </c>
      <c r="J931" s="177">
        <v>0.81130000000000002</v>
      </c>
      <c r="K931" s="177">
        <v>7.3215000000000003</v>
      </c>
      <c r="L931" s="177">
        <v>21.9285</v>
      </c>
      <c r="M931" s="177">
        <v>-13.343299999999999</v>
      </c>
      <c r="N931" s="177">
        <v>-6.0136000000000003</v>
      </c>
      <c r="O931" s="177">
        <v>0.2417</v>
      </c>
      <c r="P931" s="177">
        <v>5.9166999999999996</v>
      </c>
      <c r="Q931" s="177">
        <v>17.9679</v>
      </c>
      <c r="R931" s="177">
        <v>-0.35770000000000002</v>
      </c>
      <c r="S931" s="118" t="s">
        <v>1883</v>
      </c>
    </row>
    <row r="932" spans="1:19" x14ac:dyDescent="0.3">
      <c r="A932" s="173" t="s">
        <v>972</v>
      </c>
      <c r="B932" s="173" t="s">
        <v>992</v>
      </c>
      <c r="C932" s="173">
        <v>119018</v>
      </c>
      <c r="D932" s="176">
        <v>44118</v>
      </c>
      <c r="E932" s="177">
        <v>462.16899999999998</v>
      </c>
      <c r="F932" s="177">
        <v>7.6200000000000004E-2</v>
      </c>
      <c r="G932" s="177">
        <v>-0.47889999999999999</v>
      </c>
      <c r="H932" s="177">
        <v>1.3075000000000001</v>
      </c>
      <c r="I932" s="177">
        <v>4.1341000000000001</v>
      </c>
      <c r="J932" s="177">
        <v>0.85699999999999998</v>
      </c>
      <c r="K932" s="177">
        <v>7.4774000000000003</v>
      </c>
      <c r="L932" s="177">
        <v>22.278600000000001</v>
      </c>
      <c r="M932" s="177">
        <v>-12.9642</v>
      </c>
      <c r="N932" s="177">
        <v>-5.4653</v>
      </c>
      <c r="O932" s="177">
        <v>0.89829999999999999</v>
      </c>
      <c r="P932" s="177">
        <v>6.6360000000000001</v>
      </c>
      <c r="Q932" s="177">
        <v>9.6012000000000004</v>
      </c>
      <c r="R932" s="177">
        <v>0.2235</v>
      </c>
      <c r="S932" s="118" t="s">
        <v>1883</v>
      </c>
    </row>
    <row r="933" spans="1:19" x14ac:dyDescent="0.3">
      <c r="A933" s="173" t="s">
        <v>972</v>
      </c>
      <c r="B933" s="173" t="s">
        <v>993</v>
      </c>
      <c r="C933" s="173">
        <v>101594</v>
      </c>
      <c r="D933" s="176">
        <v>44118</v>
      </c>
      <c r="E933" s="177">
        <v>223.36760000000001</v>
      </c>
      <c r="F933" s="177">
        <v>0.45590000000000003</v>
      </c>
      <c r="G933" s="177">
        <v>0.57440000000000002</v>
      </c>
      <c r="H933" s="177">
        <v>2.3147000000000002</v>
      </c>
      <c r="I933" s="177">
        <v>6.7630999999999997</v>
      </c>
      <c r="J933" s="177">
        <v>5.7165999999999997</v>
      </c>
      <c r="K933" s="177">
        <v>11.7506</v>
      </c>
      <c r="L933" s="177">
        <v>28.9754</v>
      </c>
      <c r="M933" s="177">
        <v>-3.1511999999999998</v>
      </c>
      <c r="N933" s="177">
        <v>6.1115000000000004</v>
      </c>
      <c r="O933" s="177">
        <v>4.2765000000000004</v>
      </c>
      <c r="P933" s="177">
        <v>9.0862999999999996</v>
      </c>
      <c r="Q933" s="177">
        <v>18.998999999999999</v>
      </c>
      <c r="R933" s="177">
        <v>7.8253000000000004</v>
      </c>
      <c r="S933" s="118" t="s">
        <v>1875</v>
      </c>
    </row>
    <row r="934" spans="1:19" x14ac:dyDescent="0.3">
      <c r="A934" s="173" t="s">
        <v>972</v>
      </c>
      <c r="B934" s="173" t="s">
        <v>994</v>
      </c>
      <c r="C934" s="173">
        <v>120030</v>
      </c>
      <c r="D934" s="176">
        <v>44118</v>
      </c>
      <c r="E934" s="177">
        <v>237.2587</v>
      </c>
      <c r="F934" s="177">
        <v>0.45850000000000002</v>
      </c>
      <c r="G934" s="177">
        <v>0.58730000000000004</v>
      </c>
      <c r="H934" s="177">
        <v>2.3329</v>
      </c>
      <c r="I934" s="177">
        <v>6.8011999999999997</v>
      </c>
      <c r="J934" s="177">
        <v>5.7983000000000002</v>
      </c>
      <c r="K934" s="177">
        <v>12.02</v>
      </c>
      <c r="L934" s="177">
        <v>29.5898</v>
      </c>
      <c r="M934" s="177">
        <v>-2.4605999999999999</v>
      </c>
      <c r="N934" s="177">
        <v>7.1212</v>
      </c>
      <c r="O934" s="177">
        <v>5.1493000000000002</v>
      </c>
      <c r="P934" s="177">
        <v>9.9461999999999993</v>
      </c>
      <c r="Q934" s="177">
        <v>10.738200000000001</v>
      </c>
      <c r="R934" s="177">
        <v>8.7861999999999991</v>
      </c>
      <c r="S934" s="118" t="s">
        <v>1875</v>
      </c>
    </row>
    <row r="935" spans="1:19" x14ac:dyDescent="0.3">
      <c r="A935" s="173" t="s">
        <v>972</v>
      </c>
      <c r="B935" s="173" t="s">
        <v>995</v>
      </c>
      <c r="C935" s="173">
        <v>108466</v>
      </c>
      <c r="D935" s="176">
        <v>44118</v>
      </c>
      <c r="E935" s="177">
        <v>42.52</v>
      </c>
      <c r="F935" s="177">
        <v>9.4200000000000006E-2</v>
      </c>
      <c r="G935" s="177">
        <v>-0.44490000000000002</v>
      </c>
      <c r="H935" s="177">
        <v>1.0936999999999999</v>
      </c>
      <c r="I935" s="177">
        <v>4.1391</v>
      </c>
      <c r="J935" s="177">
        <v>1.9419999999999999</v>
      </c>
      <c r="K935" s="177">
        <v>9.3058999999999994</v>
      </c>
      <c r="L935" s="177">
        <v>26.284500000000001</v>
      </c>
      <c r="M935" s="177">
        <v>-5.9291999999999998</v>
      </c>
      <c r="N935" s="177">
        <v>1.6738</v>
      </c>
      <c r="O935" s="177">
        <v>3.1638999999999999</v>
      </c>
      <c r="P935" s="177">
        <v>8.2223000000000006</v>
      </c>
      <c r="Q935" s="177">
        <v>12.3781</v>
      </c>
      <c r="R935" s="177">
        <v>4.4903000000000004</v>
      </c>
      <c r="S935" s="118" t="s">
        <v>1883</v>
      </c>
    </row>
    <row r="936" spans="1:19" x14ac:dyDescent="0.3">
      <c r="A936" s="173" t="s">
        <v>972</v>
      </c>
      <c r="B936" s="173" t="s">
        <v>996</v>
      </c>
      <c r="C936" s="173">
        <v>120586</v>
      </c>
      <c r="D936" s="176">
        <v>44118</v>
      </c>
      <c r="E936" s="177">
        <v>45.4</v>
      </c>
      <c r="F936" s="177">
        <v>0.1103</v>
      </c>
      <c r="G936" s="177">
        <v>-0.4168</v>
      </c>
      <c r="H936" s="177">
        <v>1.1135999999999999</v>
      </c>
      <c r="I936" s="177">
        <v>4.1761999999999997</v>
      </c>
      <c r="J936" s="177">
        <v>2.0225</v>
      </c>
      <c r="K936" s="177">
        <v>9.5030999999999999</v>
      </c>
      <c r="L936" s="177">
        <v>26.744800000000001</v>
      </c>
      <c r="M936" s="177">
        <v>-5.4756999999999998</v>
      </c>
      <c r="N936" s="177">
        <v>2.3445</v>
      </c>
      <c r="O936" s="177">
        <v>3.9929000000000001</v>
      </c>
      <c r="P936" s="177">
        <v>9.1578999999999997</v>
      </c>
      <c r="Q936" s="177">
        <v>12.177300000000001</v>
      </c>
      <c r="R936" s="177">
        <v>5.2072000000000003</v>
      </c>
      <c r="S936" s="118" t="s">
        <v>1883</v>
      </c>
    </row>
    <row r="937" spans="1:19" x14ac:dyDescent="0.3">
      <c r="A937" s="173" t="s">
        <v>972</v>
      </c>
      <c r="B937" s="173" t="s">
        <v>997</v>
      </c>
      <c r="C937" s="173">
        <v>117311</v>
      </c>
      <c r="D937" s="176">
        <v>44118</v>
      </c>
      <c r="E937" s="177">
        <v>25.95</v>
      </c>
      <c r="F937" s="177">
        <v>0.58140000000000003</v>
      </c>
      <c r="G937" s="177">
        <v>0.50349999999999995</v>
      </c>
      <c r="H937" s="177">
        <v>1.4861</v>
      </c>
      <c r="I937" s="177">
        <v>4.9756999999999998</v>
      </c>
      <c r="J937" s="177">
        <v>4.3845999999999998</v>
      </c>
      <c r="K937" s="177">
        <v>11.5649</v>
      </c>
      <c r="L937" s="177">
        <v>27.4558</v>
      </c>
      <c r="M937" s="177">
        <v>-0.95420000000000005</v>
      </c>
      <c r="N937" s="177">
        <v>6.2653999999999996</v>
      </c>
      <c r="O937" s="177">
        <v>2.5905999999999998</v>
      </c>
      <c r="P937" s="177">
        <v>6.3254000000000001</v>
      </c>
      <c r="Q937" s="177">
        <v>11.9886</v>
      </c>
      <c r="R937" s="177">
        <v>9.1898</v>
      </c>
      <c r="S937" s="118" t="s">
        <v>1883</v>
      </c>
    </row>
    <row r="938" spans="1:19" x14ac:dyDescent="0.3">
      <c r="A938" s="173" t="s">
        <v>972</v>
      </c>
      <c r="B938" s="173" t="s">
        <v>998</v>
      </c>
      <c r="C938" s="173">
        <v>118344</v>
      </c>
      <c r="D938" s="176">
        <v>44118</v>
      </c>
      <c r="E938" s="177">
        <v>28.23</v>
      </c>
      <c r="F938" s="177">
        <v>0.56999999999999995</v>
      </c>
      <c r="G938" s="177">
        <v>0.49840000000000001</v>
      </c>
      <c r="H938" s="177">
        <v>1.4738</v>
      </c>
      <c r="I938" s="177">
        <v>4.9832999999999998</v>
      </c>
      <c r="J938" s="177">
        <v>4.4782000000000002</v>
      </c>
      <c r="K938" s="177">
        <v>11.846299999999999</v>
      </c>
      <c r="L938" s="177">
        <v>28.027200000000001</v>
      </c>
      <c r="M938" s="177">
        <v>-0.21210000000000001</v>
      </c>
      <c r="N938" s="177">
        <v>7.3792</v>
      </c>
      <c r="O938" s="177">
        <v>4.1395999999999997</v>
      </c>
      <c r="P938" s="177">
        <v>7.7930999999999999</v>
      </c>
      <c r="Q938" s="177">
        <v>11.4429</v>
      </c>
      <c r="R938" s="177">
        <v>10.621600000000001</v>
      </c>
      <c r="S938" s="118" t="s">
        <v>1883</v>
      </c>
    </row>
    <row r="939" spans="1:19" x14ac:dyDescent="0.3">
      <c r="A939" s="173" t="s">
        <v>972</v>
      </c>
      <c r="B939" s="173" t="s">
        <v>999</v>
      </c>
      <c r="C939" s="173">
        <v>118479</v>
      </c>
      <c r="D939" s="176">
        <v>44118</v>
      </c>
      <c r="E939" s="177">
        <v>38.31</v>
      </c>
      <c r="F939" s="177">
        <v>0.15690000000000001</v>
      </c>
      <c r="G939" s="177">
        <v>0.13070000000000001</v>
      </c>
      <c r="H939" s="177">
        <v>1.4834000000000001</v>
      </c>
      <c r="I939" s="177">
        <v>5.0452000000000004</v>
      </c>
      <c r="J939" s="177">
        <v>4.0750000000000002</v>
      </c>
      <c r="K939" s="177">
        <v>14.1197</v>
      </c>
      <c r="L939" s="177">
        <v>32.331600000000002</v>
      </c>
      <c r="M939" s="177">
        <v>2.8456000000000001</v>
      </c>
      <c r="N939" s="177">
        <v>11.3987</v>
      </c>
      <c r="O939" s="177">
        <v>5.7535999999999996</v>
      </c>
      <c r="P939" s="177">
        <v>10.3066</v>
      </c>
      <c r="Q939" s="177">
        <v>10.8239</v>
      </c>
      <c r="R939" s="177">
        <v>9.4098000000000006</v>
      </c>
      <c r="S939" s="118" t="s">
        <v>1894</v>
      </c>
    </row>
    <row r="940" spans="1:19" x14ac:dyDescent="0.3">
      <c r="A940" s="173" t="s">
        <v>972</v>
      </c>
      <c r="B940" s="173" t="s">
        <v>1000</v>
      </c>
      <c r="C940" s="173">
        <v>108799</v>
      </c>
      <c r="D940" s="176">
        <v>44118</v>
      </c>
      <c r="E940" s="177">
        <v>35.33</v>
      </c>
      <c r="F940" s="177">
        <v>0.1701</v>
      </c>
      <c r="G940" s="177">
        <v>0.1133</v>
      </c>
      <c r="H940" s="177">
        <v>1.4646999999999999</v>
      </c>
      <c r="I940" s="177">
        <v>4.9926000000000004</v>
      </c>
      <c r="J940" s="177">
        <v>4.0034999999999998</v>
      </c>
      <c r="K940" s="177">
        <v>13.8209</v>
      </c>
      <c r="L940" s="177">
        <v>31.631900000000002</v>
      </c>
      <c r="M940" s="177">
        <v>2.0508000000000002</v>
      </c>
      <c r="N940" s="177">
        <v>10.3028</v>
      </c>
      <c r="O940" s="177">
        <v>4.7515000000000001</v>
      </c>
      <c r="P940" s="177">
        <v>9.0091000000000001</v>
      </c>
      <c r="Q940" s="177">
        <v>9.1879000000000008</v>
      </c>
      <c r="R940" s="177">
        <v>8.3582000000000001</v>
      </c>
      <c r="S940" s="118" t="s">
        <v>1894</v>
      </c>
    </row>
    <row r="941" spans="1:19" x14ac:dyDescent="0.3">
      <c r="A941" s="173" t="s">
        <v>972</v>
      </c>
      <c r="B941" s="173" t="s">
        <v>1001</v>
      </c>
      <c r="C941" s="173">
        <v>116547</v>
      </c>
      <c r="D941" s="176">
        <v>44118</v>
      </c>
      <c r="E941" s="177">
        <v>21.08</v>
      </c>
      <c r="F941" s="177">
        <v>0.95789999999999997</v>
      </c>
      <c r="G941" s="177">
        <v>0.23780000000000001</v>
      </c>
      <c r="H941" s="177">
        <v>1.5414000000000001</v>
      </c>
      <c r="I941" s="177">
        <v>5.2946999999999997</v>
      </c>
      <c r="J941" s="177">
        <v>3.3332999999999999</v>
      </c>
      <c r="K941" s="177">
        <v>10.888999999999999</v>
      </c>
      <c r="L941" s="177">
        <v>26.378900000000002</v>
      </c>
      <c r="M941" s="177">
        <v>-7.4626999999999999</v>
      </c>
      <c r="N941" s="177">
        <v>0.81299999999999994</v>
      </c>
      <c r="O941" s="177">
        <v>3.0676999999999999</v>
      </c>
      <c r="P941" s="177">
        <v>7.0343999999999998</v>
      </c>
      <c r="Q941" s="177">
        <v>8.9689999999999994</v>
      </c>
      <c r="R941" s="177">
        <v>4.8703000000000003</v>
      </c>
      <c r="S941" s="118" t="s">
        <v>1875</v>
      </c>
    </row>
    <row r="942" spans="1:19" x14ac:dyDescent="0.3">
      <c r="A942" s="173" t="s">
        <v>972</v>
      </c>
      <c r="B942" s="173" t="s">
        <v>1002</v>
      </c>
      <c r="C942" s="173">
        <v>119133</v>
      </c>
      <c r="D942" s="176">
        <v>44118</v>
      </c>
      <c r="E942" s="177">
        <v>23.69</v>
      </c>
      <c r="F942" s="177">
        <v>0.93740000000000001</v>
      </c>
      <c r="G942" s="177">
        <v>0.21149999999999999</v>
      </c>
      <c r="H942" s="177">
        <v>1.5430999999999999</v>
      </c>
      <c r="I942" s="177">
        <v>5.3357000000000001</v>
      </c>
      <c r="J942" s="177">
        <v>3.4498000000000002</v>
      </c>
      <c r="K942" s="177">
        <v>11.2729</v>
      </c>
      <c r="L942" s="177">
        <v>27.434100000000001</v>
      </c>
      <c r="M942" s="177">
        <v>-6.4005999999999998</v>
      </c>
      <c r="N942" s="177">
        <v>2.2884000000000002</v>
      </c>
      <c r="O942" s="177">
        <v>4.6082000000000001</v>
      </c>
      <c r="P942" s="177">
        <v>8.7605000000000004</v>
      </c>
      <c r="Q942" s="177">
        <v>10.729699999999999</v>
      </c>
      <c r="R942" s="177">
        <v>6.3875999999999999</v>
      </c>
      <c r="S942" s="118" t="s">
        <v>1875</v>
      </c>
    </row>
    <row r="943" spans="1:19" x14ac:dyDescent="0.3">
      <c r="A943" s="173" t="s">
        <v>972</v>
      </c>
      <c r="B943" s="173" t="s">
        <v>1003</v>
      </c>
      <c r="C943" s="173">
        <v>112098</v>
      </c>
      <c r="D943" s="176">
        <v>44118</v>
      </c>
      <c r="E943" s="177">
        <v>30.35</v>
      </c>
      <c r="F943" s="177">
        <v>0.16500000000000001</v>
      </c>
      <c r="G943" s="177">
        <v>0.49669999999999997</v>
      </c>
      <c r="H943" s="177">
        <v>1.7432000000000001</v>
      </c>
      <c r="I943" s="177">
        <v>4.6191000000000004</v>
      </c>
      <c r="J943" s="177">
        <v>3.8317000000000001</v>
      </c>
      <c r="K943" s="177">
        <v>11.376099999999999</v>
      </c>
      <c r="L943" s="177">
        <v>29.479500000000002</v>
      </c>
      <c r="M943" s="177">
        <v>-0.13159999999999999</v>
      </c>
      <c r="N943" s="177">
        <v>8.2767999999999997</v>
      </c>
      <c r="O943" s="177">
        <v>5.0540000000000003</v>
      </c>
      <c r="P943" s="177">
        <v>8.0596999999999994</v>
      </c>
      <c r="Q943" s="177">
        <v>10.4636</v>
      </c>
      <c r="R943" s="177">
        <v>7.4740000000000002</v>
      </c>
      <c r="S943" s="118" t="s">
        <v>1875</v>
      </c>
    </row>
    <row r="944" spans="1:19" x14ac:dyDescent="0.3">
      <c r="A944" s="173" t="s">
        <v>972</v>
      </c>
      <c r="B944" s="173" t="s">
        <v>1004</v>
      </c>
      <c r="C944" s="173">
        <v>120392</v>
      </c>
      <c r="D944" s="176">
        <v>44118</v>
      </c>
      <c r="E944" s="177">
        <v>34.049999999999997</v>
      </c>
      <c r="F944" s="177">
        <v>0.17649999999999999</v>
      </c>
      <c r="G944" s="177">
        <v>0.50180000000000002</v>
      </c>
      <c r="H944" s="177">
        <v>1.7633000000000001</v>
      </c>
      <c r="I944" s="177">
        <v>4.6726000000000001</v>
      </c>
      <c r="J944" s="177">
        <v>3.9060000000000001</v>
      </c>
      <c r="K944" s="177">
        <v>11.7126</v>
      </c>
      <c r="L944" s="177">
        <v>30.260100000000001</v>
      </c>
      <c r="M944" s="177">
        <v>0.76949999999999996</v>
      </c>
      <c r="N944" s="177">
        <v>9.5559999999999992</v>
      </c>
      <c r="O944" s="177">
        <v>6.6620999999999997</v>
      </c>
      <c r="P944" s="177">
        <v>9.7944999999999993</v>
      </c>
      <c r="Q944" s="177">
        <v>13.136200000000001</v>
      </c>
      <c r="R944" s="177">
        <v>8.9789999999999992</v>
      </c>
      <c r="S944" s="118" t="s">
        <v>1875</v>
      </c>
    </row>
    <row r="945" spans="1:19" x14ac:dyDescent="0.3">
      <c r="A945" s="173" t="s">
        <v>972</v>
      </c>
      <c r="B945" s="173" t="s">
        <v>1005</v>
      </c>
      <c r="C945" s="173">
        <v>100219</v>
      </c>
      <c r="D945" s="176">
        <v>44118</v>
      </c>
      <c r="E945" s="177">
        <v>72.539100000000005</v>
      </c>
      <c r="F945" s="177">
        <v>0.23569999999999999</v>
      </c>
      <c r="G945" s="177">
        <v>0.32200000000000001</v>
      </c>
      <c r="H945" s="177">
        <v>1.3180000000000001</v>
      </c>
      <c r="I945" s="177">
        <v>4.1768999999999998</v>
      </c>
      <c r="J945" s="177">
        <v>3.0453999999999999</v>
      </c>
      <c r="K945" s="177">
        <v>8.2589000000000006</v>
      </c>
      <c r="L945" s="177">
        <v>18.661100000000001</v>
      </c>
      <c r="M945" s="177">
        <v>5.6096000000000004</v>
      </c>
      <c r="N945" s="177">
        <v>9.3781999999999996</v>
      </c>
      <c r="O945" s="177">
        <v>4.5618999999999996</v>
      </c>
      <c r="P945" s="177">
        <v>6.2099000000000002</v>
      </c>
      <c r="Q945" s="177">
        <v>8.0622000000000007</v>
      </c>
      <c r="R945" s="177">
        <v>6.3613</v>
      </c>
      <c r="S945" s="118" t="s">
        <v>1889</v>
      </c>
    </row>
    <row r="946" spans="1:19" x14ac:dyDescent="0.3">
      <c r="A946" s="173" t="s">
        <v>972</v>
      </c>
      <c r="B946" s="173" t="s">
        <v>1006</v>
      </c>
      <c r="C946" s="173">
        <v>120490</v>
      </c>
      <c r="D946" s="176">
        <v>44118</v>
      </c>
      <c r="E946" s="177">
        <v>78.833600000000004</v>
      </c>
      <c r="F946" s="177">
        <v>0.2387</v>
      </c>
      <c r="G946" s="177">
        <v>0.33700000000000002</v>
      </c>
      <c r="H946" s="177">
        <v>1.3391999999999999</v>
      </c>
      <c r="I946" s="177">
        <v>4.2206999999999999</v>
      </c>
      <c r="J946" s="177">
        <v>3.1385000000000001</v>
      </c>
      <c r="K946" s="177">
        <v>8.5593000000000004</v>
      </c>
      <c r="L946" s="177">
        <v>19.320799999999998</v>
      </c>
      <c r="M946" s="177">
        <v>6.4573999999999998</v>
      </c>
      <c r="N946" s="177">
        <v>10.4841</v>
      </c>
      <c r="O946" s="177">
        <v>5.6428000000000003</v>
      </c>
      <c r="P946" s="177">
        <v>7.4977</v>
      </c>
      <c r="Q946" s="177">
        <v>10.511100000000001</v>
      </c>
      <c r="R946" s="177">
        <v>7.4313000000000002</v>
      </c>
      <c r="S946" s="118" t="s">
        <v>1889</v>
      </c>
    </row>
    <row r="947" spans="1:19" x14ac:dyDescent="0.3">
      <c r="A947" s="173" t="s">
        <v>972</v>
      </c>
      <c r="B947" s="173" t="s">
        <v>1007</v>
      </c>
      <c r="C947" s="173">
        <v>114457</v>
      </c>
      <c r="D947" s="176">
        <v>44118</v>
      </c>
      <c r="E947" s="177">
        <v>340.496946750973</v>
      </c>
      <c r="F947" s="177">
        <v>0.51890000000000003</v>
      </c>
      <c r="G947" s="177">
        <v>0.3982</v>
      </c>
      <c r="H947" s="177">
        <v>1.9415</v>
      </c>
      <c r="I947" s="177">
        <v>5.4627999999999997</v>
      </c>
      <c r="J947" s="177">
        <v>4.2824</v>
      </c>
      <c r="K947" s="177">
        <v>13.386699999999999</v>
      </c>
      <c r="L947" s="177">
        <v>34.001600000000003</v>
      </c>
      <c r="M947" s="177">
        <v>-0.55969999999999998</v>
      </c>
      <c r="N947" s="177">
        <v>8.3458000000000006</v>
      </c>
      <c r="O947" s="177">
        <v>5.375</v>
      </c>
      <c r="P947" s="177">
        <v>7.8814000000000002</v>
      </c>
      <c r="Q947" s="177">
        <v>17.558499999999999</v>
      </c>
      <c r="R947" s="177">
        <v>9.2896000000000001</v>
      </c>
      <c r="S947" s="118" t="s">
        <v>1875</v>
      </c>
    </row>
    <row r="948" spans="1:19" x14ac:dyDescent="0.3">
      <c r="A948" s="173" t="s">
        <v>972</v>
      </c>
      <c r="B948" s="173" t="s">
        <v>1008</v>
      </c>
      <c r="C948" s="173">
        <v>120153</v>
      </c>
      <c r="D948" s="176">
        <v>44118</v>
      </c>
      <c r="E948" s="177">
        <v>76.213692517955096</v>
      </c>
      <c r="F948" s="177">
        <v>0.52439999999999998</v>
      </c>
      <c r="G948" s="177">
        <v>0.4133</v>
      </c>
      <c r="H948" s="177">
        <v>1.9645999999999999</v>
      </c>
      <c r="I948" s="177">
        <v>5.5095000000000001</v>
      </c>
      <c r="J948" s="177">
        <v>4.3807</v>
      </c>
      <c r="K948" s="177">
        <v>13.7151</v>
      </c>
      <c r="L948" s="177">
        <v>34.774799999999999</v>
      </c>
      <c r="M948" s="177">
        <v>0.29970000000000002</v>
      </c>
      <c r="N948" s="177">
        <v>9.5639000000000003</v>
      </c>
      <c r="O948" s="177">
        <v>6.6001000000000003</v>
      </c>
      <c r="P948" s="177">
        <v>9.2108000000000008</v>
      </c>
      <c r="Q948" s="177">
        <v>11.9391</v>
      </c>
      <c r="R948" s="177">
        <v>10.506500000000001</v>
      </c>
      <c r="S948" s="118" t="s">
        <v>1875</v>
      </c>
    </row>
    <row r="949" spans="1:19" x14ac:dyDescent="0.3">
      <c r="A949" s="173" t="s">
        <v>972</v>
      </c>
      <c r="B949" s="173" t="s">
        <v>1009</v>
      </c>
      <c r="C949" s="173">
        <v>119308</v>
      </c>
      <c r="D949" s="176">
        <v>44118</v>
      </c>
      <c r="E949" s="177">
        <v>30.055</v>
      </c>
      <c r="F949" s="177">
        <v>0.33050000000000002</v>
      </c>
      <c r="G949" s="177">
        <v>0.37069999999999997</v>
      </c>
      <c r="H949" s="177">
        <v>1.6641999999999999</v>
      </c>
      <c r="I949" s="177">
        <v>5.0579999999999998</v>
      </c>
      <c r="J949" s="177">
        <v>3.6522000000000001</v>
      </c>
      <c r="K949" s="177">
        <v>12.2796</v>
      </c>
      <c r="L949" s="177">
        <v>28.610600000000002</v>
      </c>
      <c r="M949" s="177">
        <v>-3.0670999999999999</v>
      </c>
      <c r="N949" s="177">
        <v>4.5137</v>
      </c>
      <c r="O949" s="177">
        <v>5.0831999999999997</v>
      </c>
      <c r="P949" s="177">
        <v>7.7114000000000003</v>
      </c>
      <c r="Q949" s="177">
        <v>11.3896</v>
      </c>
      <c r="R949" s="177">
        <v>8.3864000000000001</v>
      </c>
      <c r="S949" s="118" t="s">
        <v>1894</v>
      </c>
    </row>
    <row r="950" spans="1:19" x14ac:dyDescent="0.3">
      <c r="A950" s="173" t="s">
        <v>972</v>
      </c>
      <c r="B950" s="173" t="s">
        <v>1010</v>
      </c>
      <c r="C950" s="173">
        <v>118069</v>
      </c>
      <c r="D950" s="176">
        <v>44118</v>
      </c>
      <c r="E950" s="177">
        <v>28.361000000000001</v>
      </c>
      <c r="F950" s="177">
        <v>0.32540000000000002</v>
      </c>
      <c r="G950" s="177">
        <v>0.3609</v>
      </c>
      <c r="H950" s="177">
        <v>1.6487000000000001</v>
      </c>
      <c r="I950" s="177">
        <v>5.0213000000000001</v>
      </c>
      <c r="J950" s="177">
        <v>3.5752999999999999</v>
      </c>
      <c r="K950" s="177">
        <v>12.0191</v>
      </c>
      <c r="L950" s="177">
        <v>28.017499999999998</v>
      </c>
      <c r="M950" s="177">
        <v>-3.7336999999999998</v>
      </c>
      <c r="N950" s="177">
        <v>3.5829</v>
      </c>
      <c r="O950" s="177">
        <v>4.1976000000000004</v>
      </c>
      <c r="P950" s="177">
        <v>6.8520000000000003</v>
      </c>
      <c r="Q950" s="177">
        <v>8.3581000000000003</v>
      </c>
      <c r="R950" s="177">
        <v>7.4588000000000001</v>
      </c>
      <c r="S950" s="118" t="s">
        <v>1894</v>
      </c>
    </row>
    <row r="951" spans="1:19" x14ac:dyDescent="0.3">
      <c r="A951" s="173" t="s">
        <v>972</v>
      </c>
      <c r="B951" s="173" t="s">
        <v>1011</v>
      </c>
      <c r="C951" s="173">
        <v>106871</v>
      </c>
      <c r="D951" s="176">
        <v>44118</v>
      </c>
      <c r="E951" s="177">
        <v>31.066748292241599</v>
      </c>
      <c r="F951" s="177">
        <v>0.52769999999999995</v>
      </c>
      <c r="G951" s="177">
        <v>0.28349999999999997</v>
      </c>
      <c r="H951" s="177">
        <v>1.5432999999999999</v>
      </c>
      <c r="I951" s="177">
        <v>5.1378000000000004</v>
      </c>
      <c r="J951" s="177">
        <v>3.6976</v>
      </c>
      <c r="K951" s="177">
        <v>9.4100999999999999</v>
      </c>
      <c r="L951" s="177">
        <v>21.105399999999999</v>
      </c>
      <c r="M951" s="177">
        <v>-6.0807000000000002</v>
      </c>
      <c r="N951" s="177">
        <v>2.1147</v>
      </c>
      <c r="O951" s="177">
        <v>4.1856999999999998</v>
      </c>
      <c r="P951" s="177">
        <v>6.7328999999999999</v>
      </c>
      <c r="Q951" s="177">
        <v>9.3000000000000007</v>
      </c>
      <c r="R951" s="177">
        <v>8.0498999999999992</v>
      </c>
      <c r="S951" s="118" t="s">
        <v>1883</v>
      </c>
    </row>
    <row r="952" spans="1:19" x14ac:dyDescent="0.3">
      <c r="A952" s="173" t="s">
        <v>972</v>
      </c>
      <c r="B952" s="173" t="s">
        <v>1012</v>
      </c>
      <c r="C952" s="173">
        <v>120267</v>
      </c>
      <c r="D952" s="176">
        <v>44118</v>
      </c>
      <c r="E952" s="177">
        <v>29.9526</v>
      </c>
      <c r="F952" s="177">
        <v>0.53029999999999999</v>
      </c>
      <c r="G952" s="177">
        <v>0.29730000000000001</v>
      </c>
      <c r="H952" s="177">
        <v>1.5631999999999999</v>
      </c>
      <c r="I952" s="177">
        <v>5.1791</v>
      </c>
      <c r="J952" s="177">
        <v>3.7850999999999999</v>
      </c>
      <c r="K952" s="177">
        <v>9.6943999999999999</v>
      </c>
      <c r="L952" s="177">
        <v>21.738199999999999</v>
      </c>
      <c r="M952" s="177">
        <v>-5.3456999999999999</v>
      </c>
      <c r="N952" s="177">
        <v>3.0514000000000001</v>
      </c>
      <c r="O952" s="177">
        <v>5.2862</v>
      </c>
      <c r="P952" s="177">
        <v>7.8407999999999998</v>
      </c>
      <c r="Q952" s="177">
        <v>10.8589</v>
      </c>
      <c r="R952" s="177">
        <v>9.1089000000000002</v>
      </c>
      <c r="S952" s="118" t="s">
        <v>1883</v>
      </c>
    </row>
    <row r="953" spans="1:19" x14ac:dyDescent="0.3">
      <c r="A953" s="173" t="s">
        <v>972</v>
      </c>
      <c r="B953" s="173" t="s">
        <v>1013</v>
      </c>
      <c r="C953" s="173">
        <v>146549</v>
      </c>
      <c r="D953" s="176">
        <v>44118</v>
      </c>
      <c r="E953" s="177">
        <v>10.603</v>
      </c>
      <c r="F953" s="177">
        <v>0.44330000000000003</v>
      </c>
      <c r="G953" s="177">
        <v>0.2344</v>
      </c>
      <c r="H953" s="177">
        <v>2.1326000000000001</v>
      </c>
      <c r="I953" s="177">
        <v>6.3192000000000004</v>
      </c>
      <c r="J953" s="177">
        <v>4.2884000000000002</v>
      </c>
      <c r="K953" s="177">
        <v>10.1828</v>
      </c>
      <c r="L953" s="177">
        <v>25.019200000000001</v>
      </c>
      <c r="M953" s="177">
        <v>-4.3775000000000004</v>
      </c>
      <c r="N953" s="177">
        <v>2.9426999999999999</v>
      </c>
      <c r="O953" s="177"/>
      <c r="P953" s="177"/>
      <c r="Q953" s="177">
        <v>3.7601</v>
      </c>
      <c r="R953" s="177"/>
      <c r="S953" s="118" t="s">
        <v>1875</v>
      </c>
    </row>
    <row r="954" spans="1:19" x14ac:dyDescent="0.3">
      <c r="A954" s="173" t="s">
        <v>972</v>
      </c>
      <c r="B954" s="173" t="s">
        <v>1014</v>
      </c>
      <c r="C954" s="173">
        <v>146551</v>
      </c>
      <c r="D954" s="176">
        <v>44118</v>
      </c>
      <c r="E954" s="177">
        <v>10.276300000000001</v>
      </c>
      <c r="F954" s="177">
        <v>0.43790000000000001</v>
      </c>
      <c r="G954" s="177">
        <v>0.2087</v>
      </c>
      <c r="H954" s="177">
        <v>2.0962999999999998</v>
      </c>
      <c r="I954" s="177">
        <v>6.2446000000000002</v>
      </c>
      <c r="J954" s="177">
        <v>4.1313000000000004</v>
      </c>
      <c r="K954" s="177">
        <v>9.6547999999999998</v>
      </c>
      <c r="L954" s="177">
        <v>23.8795</v>
      </c>
      <c r="M954" s="177">
        <v>-5.7020999999999997</v>
      </c>
      <c r="N954" s="177">
        <v>0.99360000000000004</v>
      </c>
      <c r="O954" s="177"/>
      <c r="P954" s="177"/>
      <c r="Q954" s="177">
        <v>1.7330000000000001</v>
      </c>
      <c r="R954" s="177"/>
      <c r="S954" s="118" t="s">
        <v>1875</v>
      </c>
    </row>
    <row r="955" spans="1:19" x14ac:dyDescent="0.3">
      <c r="A955" s="173" t="s">
        <v>972</v>
      </c>
      <c r="B955" s="173" t="s">
        <v>1015</v>
      </c>
      <c r="C955" s="173">
        <v>118825</v>
      </c>
      <c r="D955" s="176">
        <v>44118</v>
      </c>
      <c r="E955" s="177">
        <v>57.691000000000003</v>
      </c>
      <c r="F955" s="177">
        <v>0.37409999999999999</v>
      </c>
      <c r="G955" s="177">
        <v>0.15620000000000001</v>
      </c>
      <c r="H955" s="177">
        <v>1.4758</v>
      </c>
      <c r="I955" s="177">
        <v>4.4974999999999996</v>
      </c>
      <c r="J955" s="177">
        <v>2.8140000000000001</v>
      </c>
      <c r="K955" s="177">
        <v>12.8408</v>
      </c>
      <c r="L955" s="177">
        <v>32.751199999999997</v>
      </c>
      <c r="M955" s="177">
        <v>-1.6888000000000001</v>
      </c>
      <c r="N955" s="177">
        <v>8.4050999999999991</v>
      </c>
      <c r="O955" s="177">
        <v>6.5415999999999999</v>
      </c>
      <c r="P955" s="177">
        <v>11.672599999999999</v>
      </c>
      <c r="Q955" s="177">
        <v>15.4726</v>
      </c>
      <c r="R955" s="177">
        <v>9.2288999999999994</v>
      </c>
      <c r="S955" s="118" t="s">
        <v>1883</v>
      </c>
    </row>
    <row r="956" spans="1:19" x14ac:dyDescent="0.3">
      <c r="A956" s="173" t="s">
        <v>972</v>
      </c>
      <c r="B956" s="173" t="s">
        <v>1016</v>
      </c>
      <c r="C956" s="173">
        <v>107578</v>
      </c>
      <c r="D956" s="176">
        <v>44118</v>
      </c>
      <c r="E956" s="177">
        <v>53.731999999999999</v>
      </c>
      <c r="F956" s="177">
        <v>0.37169999999999997</v>
      </c>
      <c r="G956" s="177">
        <v>0.1416</v>
      </c>
      <c r="H956" s="177">
        <v>1.4539</v>
      </c>
      <c r="I956" s="177">
        <v>4.4535999999999998</v>
      </c>
      <c r="J956" s="177">
        <v>2.7223000000000002</v>
      </c>
      <c r="K956" s="177">
        <v>12.534800000000001</v>
      </c>
      <c r="L956" s="177">
        <v>32.0261</v>
      </c>
      <c r="M956" s="177">
        <v>-2.4950999999999999</v>
      </c>
      <c r="N956" s="177">
        <v>7.2217000000000002</v>
      </c>
      <c r="O956" s="177">
        <v>5.4904000000000002</v>
      </c>
      <c r="P956" s="177">
        <v>10.676600000000001</v>
      </c>
      <c r="Q956" s="177">
        <v>14.3527</v>
      </c>
      <c r="R956" s="177">
        <v>8.032</v>
      </c>
      <c r="S956" s="118" t="s">
        <v>1883</v>
      </c>
    </row>
    <row r="957" spans="1:19" x14ac:dyDescent="0.3">
      <c r="A957" s="173" t="s">
        <v>972</v>
      </c>
      <c r="B957" s="173" t="s">
        <v>1017</v>
      </c>
      <c r="C957" s="173">
        <v>106235</v>
      </c>
      <c r="D957" s="176">
        <v>44118</v>
      </c>
      <c r="E957" s="177">
        <v>30.736499999999999</v>
      </c>
      <c r="F957" s="177">
        <v>8.3400000000000002E-2</v>
      </c>
      <c r="G957" s="177">
        <v>-0.29549999999999998</v>
      </c>
      <c r="H957" s="177">
        <v>1.0723</v>
      </c>
      <c r="I957" s="177">
        <v>3.8580999999999999</v>
      </c>
      <c r="J957" s="177">
        <v>-0.66410000000000002</v>
      </c>
      <c r="K957" s="177">
        <v>7.7592999999999996</v>
      </c>
      <c r="L957" s="177">
        <v>20.9694</v>
      </c>
      <c r="M957" s="177">
        <v>-15.1584</v>
      </c>
      <c r="N957" s="177">
        <v>-6.6668000000000003</v>
      </c>
      <c r="O957" s="177">
        <v>-9.5500000000000002E-2</v>
      </c>
      <c r="P957" s="177">
        <v>5.6174999999999997</v>
      </c>
      <c r="Q957" s="177">
        <v>8.8826999999999998</v>
      </c>
      <c r="R957" s="177">
        <v>-0.74970000000000003</v>
      </c>
      <c r="S957" s="118" t="s">
        <v>1894</v>
      </c>
    </row>
    <row r="958" spans="1:19" x14ac:dyDescent="0.3">
      <c r="A958" s="173" t="s">
        <v>972</v>
      </c>
      <c r="B958" s="173" t="s">
        <v>1018</v>
      </c>
      <c r="C958" s="173">
        <v>118632</v>
      </c>
      <c r="D958" s="176">
        <v>44118</v>
      </c>
      <c r="E958" s="177">
        <v>32.938000000000002</v>
      </c>
      <c r="F958" s="177">
        <v>8.5999999999999993E-2</v>
      </c>
      <c r="G958" s="177">
        <v>-0.28370000000000001</v>
      </c>
      <c r="H958" s="177">
        <v>1.0886</v>
      </c>
      <c r="I958" s="177">
        <v>3.8906000000000001</v>
      </c>
      <c r="J958" s="177">
        <v>-0.59750000000000003</v>
      </c>
      <c r="K958" s="177">
        <v>7.9903000000000004</v>
      </c>
      <c r="L958" s="177">
        <v>21.5016</v>
      </c>
      <c r="M958" s="177">
        <v>-14.5679</v>
      </c>
      <c r="N958" s="177">
        <v>-5.8324999999999996</v>
      </c>
      <c r="O958" s="177">
        <v>0.85899999999999999</v>
      </c>
      <c r="P958" s="177">
        <v>6.6891999999999996</v>
      </c>
      <c r="Q958" s="177">
        <v>11.0284</v>
      </c>
      <c r="R958" s="177">
        <v>0.13070000000000001</v>
      </c>
      <c r="S958" s="118" t="s">
        <v>1894</v>
      </c>
    </row>
    <row r="959" spans="1:19" x14ac:dyDescent="0.3">
      <c r="A959" s="173" t="s">
        <v>972</v>
      </c>
      <c r="B959" s="173" t="s">
        <v>1019</v>
      </c>
      <c r="C959" s="173">
        <v>138308</v>
      </c>
      <c r="D959" s="176">
        <v>44118</v>
      </c>
      <c r="E959" s="177">
        <v>175.87</v>
      </c>
      <c r="F959" s="177">
        <v>0.24510000000000001</v>
      </c>
      <c r="G959" s="177">
        <v>0.56610000000000005</v>
      </c>
      <c r="H959" s="177">
        <v>2.0068000000000001</v>
      </c>
      <c r="I959" s="177">
        <v>5.3997000000000002</v>
      </c>
      <c r="J959" s="177">
        <v>4.3677000000000001</v>
      </c>
      <c r="K959" s="177">
        <v>13.1579</v>
      </c>
      <c r="L959" s="177">
        <v>29.630700000000001</v>
      </c>
      <c r="M959" s="177">
        <v>-3.2033</v>
      </c>
      <c r="N959" s="177">
        <v>5.3491999999999997</v>
      </c>
      <c r="O959" s="177">
        <v>3.7783000000000002</v>
      </c>
      <c r="P959" s="177">
        <v>7.0027999999999997</v>
      </c>
      <c r="Q959" s="177">
        <v>17.565300000000001</v>
      </c>
      <c r="R959" s="177">
        <v>7.1378000000000004</v>
      </c>
      <c r="S959" s="118" t="s">
        <v>1875</v>
      </c>
    </row>
    <row r="960" spans="1:19" x14ac:dyDescent="0.3">
      <c r="A960" s="173" t="s">
        <v>972</v>
      </c>
      <c r="B960" s="173" t="s">
        <v>1020</v>
      </c>
      <c r="C960" s="173">
        <v>138312</v>
      </c>
      <c r="D960" s="176">
        <v>44118</v>
      </c>
      <c r="E960" s="177">
        <v>194.18</v>
      </c>
      <c r="F960" s="177">
        <v>0.253</v>
      </c>
      <c r="G960" s="177">
        <v>0.58530000000000004</v>
      </c>
      <c r="H960" s="177">
        <v>2.0335000000000001</v>
      </c>
      <c r="I960" s="177">
        <v>5.4581</v>
      </c>
      <c r="J960" s="177">
        <v>4.4934000000000003</v>
      </c>
      <c r="K960" s="177">
        <v>13.582100000000001</v>
      </c>
      <c r="L960" s="177">
        <v>30.602599999999999</v>
      </c>
      <c r="M960" s="177">
        <v>-2.1516999999999999</v>
      </c>
      <c r="N960" s="177">
        <v>6.8507999999999996</v>
      </c>
      <c r="O960" s="177">
        <v>5.2565</v>
      </c>
      <c r="P960" s="177">
        <v>8.5843000000000007</v>
      </c>
      <c r="Q960" s="177">
        <v>12.4451</v>
      </c>
      <c r="R960" s="177">
        <v>8.5808999999999997</v>
      </c>
      <c r="S960" s="118" t="s">
        <v>1875</v>
      </c>
    </row>
    <row r="961" spans="1:19" x14ac:dyDescent="0.3">
      <c r="A961" s="173" t="s">
        <v>972</v>
      </c>
      <c r="B961" s="173" t="s">
        <v>1021</v>
      </c>
      <c r="C961" s="173">
        <v>119598</v>
      </c>
      <c r="D961" s="176">
        <v>44118</v>
      </c>
      <c r="E961" s="177">
        <v>42.953899999999997</v>
      </c>
      <c r="F961" s="177">
        <v>0.43890000000000001</v>
      </c>
      <c r="G961" s="177">
        <v>-0.1084</v>
      </c>
      <c r="H961" s="177">
        <v>1.4217</v>
      </c>
      <c r="I961" s="177">
        <v>4.7053000000000003</v>
      </c>
      <c r="J961" s="177">
        <v>3.0811000000000002</v>
      </c>
      <c r="K961" s="177">
        <v>10.9458</v>
      </c>
      <c r="L961" s="177">
        <v>28.965900000000001</v>
      </c>
      <c r="M961" s="177">
        <v>-4.3342999999999998</v>
      </c>
      <c r="N961" s="177">
        <v>2.8508</v>
      </c>
      <c r="O961" s="177">
        <v>3.6850000000000001</v>
      </c>
      <c r="P961" s="177">
        <v>8.4974000000000007</v>
      </c>
      <c r="Q961" s="177">
        <v>12.877700000000001</v>
      </c>
      <c r="R961" s="177">
        <v>7.524</v>
      </c>
      <c r="S961" s="118" t="s">
        <v>1894</v>
      </c>
    </row>
    <row r="962" spans="1:19" x14ac:dyDescent="0.3">
      <c r="A962" s="173" t="s">
        <v>972</v>
      </c>
      <c r="B962" s="173" t="s">
        <v>1022</v>
      </c>
      <c r="C962" s="173">
        <v>103504</v>
      </c>
      <c r="D962" s="176">
        <v>44118</v>
      </c>
      <c r="E962" s="177">
        <v>40.122300000000003</v>
      </c>
      <c r="F962" s="177">
        <v>0.43680000000000002</v>
      </c>
      <c r="G962" s="177">
        <v>-0.1182</v>
      </c>
      <c r="H962" s="177">
        <v>1.4077999999999999</v>
      </c>
      <c r="I962" s="177">
        <v>4.6779000000000002</v>
      </c>
      <c r="J962" s="177">
        <v>3.0246</v>
      </c>
      <c r="K962" s="177">
        <v>10.7601</v>
      </c>
      <c r="L962" s="177">
        <v>28.4785</v>
      </c>
      <c r="M962" s="177">
        <v>-4.891</v>
      </c>
      <c r="N962" s="177">
        <v>2.0436000000000001</v>
      </c>
      <c r="O962" s="177">
        <v>2.7764000000000002</v>
      </c>
      <c r="P962" s="177">
        <v>7.4126000000000003</v>
      </c>
      <c r="Q962" s="177">
        <v>9.8825000000000003</v>
      </c>
      <c r="R962" s="177">
        <v>6.7046999999999999</v>
      </c>
      <c r="S962" s="118" t="s">
        <v>1894</v>
      </c>
    </row>
    <row r="963" spans="1:19" x14ac:dyDescent="0.3">
      <c r="A963" s="173" t="s">
        <v>972</v>
      </c>
      <c r="B963" s="173" t="s">
        <v>1023</v>
      </c>
      <c r="C963" s="173">
        <v>100475</v>
      </c>
      <c r="D963" s="176">
        <v>44118</v>
      </c>
      <c r="E963" s="177">
        <v>473.42141468367402</v>
      </c>
      <c r="F963" s="177">
        <v>0.24759999999999999</v>
      </c>
      <c r="G963" s="177">
        <v>0.16439999999999999</v>
      </c>
      <c r="H963" s="177">
        <v>2.2021999999999999</v>
      </c>
      <c r="I963" s="177">
        <v>5.8094999999999999</v>
      </c>
      <c r="J963" s="177">
        <v>3.6467999999999998</v>
      </c>
      <c r="K963" s="177">
        <v>10.7051</v>
      </c>
      <c r="L963" s="177">
        <v>27.1844</v>
      </c>
      <c r="M963" s="177">
        <v>-7.5652999999999997</v>
      </c>
      <c r="N963" s="177">
        <v>-0.58819999999999995</v>
      </c>
      <c r="O963" s="177">
        <v>1.9392</v>
      </c>
      <c r="P963" s="177">
        <v>5.9135</v>
      </c>
      <c r="Q963" s="177">
        <v>18.7423</v>
      </c>
      <c r="R963" s="177">
        <v>4.8955000000000002</v>
      </c>
      <c r="S963" s="118" t="s">
        <v>1889</v>
      </c>
    </row>
    <row r="964" spans="1:19" x14ac:dyDescent="0.3">
      <c r="A964" s="173" t="s">
        <v>972</v>
      </c>
      <c r="B964" s="173" t="s">
        <v>1024</v>
      </c>
      <c r="C964" s="173">
        <v>119160</v>
      </c>
      <c r="D964" s="176">
        <v>44118</v>
      </c>
      <c r="E964" s="177">
        <v>236.63220000000001</v>
      </c>
      <c r="F964" s="177">
        <v>0.24990000000000001</v>
      </c>
      <c r="G964" s="177">
        <v>0.1749</v>
      </c>
      <c r="H964" s="177">
        <v>2.2174999999999998</v>
      </c>
      <c r="I964" s="177">
        <v>5.8409000000000004</v>
      </c>
      <c r="J964" s="177">
        <v>3.7130000000000001</v>
      </c>
      <c r="K964" s="177">
        <v>10.9313</v>
      </c>
      <c r="L964" s="177">
        <v>27.7088</v>
      </c>
      <c r="M964" s="177">
        <v>-6.9927999999999999</v>
      </c>
      <c r="N964" s="177">
        <v>0.21060000000000001</v>
      </c>
      <c r="O964" s="177">
        <v>3.0945999999999998</v>
      </c>
      <c r="P964" s="177">
        <v>7.3343999999999996</v>
      </c>
      <c r="Q964" s="177">
        <v>10.517200000000001</v>
      </c>
      <c r="R964" s="177">
        <v>5.8071999999999999</v>
      </c>
      <c r="S964" s="118" t="s">
        <v>1889</v>
      </c>
    </row>
    <row r="965" spans="1:19" x14ac:dyDescent="0.3">
      <c r="A965" s="173" t="s">
        <v>972</v>
      </c>
      <c r="B965" s="173" t="s">
        <v>1025</v>
      </c>
      <c r="C965" s="173">
        <v>118870</v>
      </c>
      <c r="D965" s="176">
        <v>44118</v>
      </c>
      <c r="E965" s="177">
        <v>79.33</v>
      </c>
      <c r="F965" s="177">
        <v>0.1515</v>
      </c>
      <c r="G965" s="177">
        <v>0.27810000000000001</v>
      </c>
      <c r="H965" s="177">
        <v>1.8095000000000001</v>
      </c>
      <c r="I965" s="177">
        <v>6.0702999999999996</v>
      </c>
      <c r="J965" s="177">
        <v>5.1006999999999998</v>
      </c>
      <c r="K965" s="177">
        <v>12.764699999999999</v>
      </c>
      <c r="L965" s="177">
        <v>28.7407</v>
      </c>
      <c r="M965" s="177">
        <v>-3.6086999999999998</v>
      </c>
      <c r="N965" s="177">
        <v>3.5369000000000002</v>
      </c>
      <c r="O965" s="177">
        <v>1.1499999999999999</v>
      </c>
      <c r="P965" s="177">
        <v>4.7988</v>
      </c>
      <c r="Q965" s="177">
        <v>7.7858000000000001</v>
      </c>
      <c r="R965" s="177">
        <v>4.4345999999999997</v>
      </c>
      <c r="S965" s="118" t="s">
        <v>1894</v>
      </c>
    </row>
    <row r="966" spans="1:19" x14ac:dyDescent="0.3">
      <c r="A966" s="173" t="s">
        <v>972</v>
      </c>
      <c r="B966" s="173" t="s">
        <v>1026</v>
      </c>
      <c r="C966" s="173">
        <v>101209</v>
      </c>
      <c r="D966" s="176">
        <v>44118</v>
      </c>
      <c r="E966" s="177">
        <v>100.466666666667</v>
      </c>
      <c r="F966" s="177">
        <v>0.1595</v>
      </c>
      <c r="G966" s="177">
        <v>0.27950000000000003</v>
      </c>
      <c r="H966" s="177">
        <v>1.8106</v>
      </c>
      <c r="I966" s="177">
        <v>6.0670000000000002</v>
      </c>
      <c r="J966" s="177">
        <v>5.0907</v>
      </c>
      <c r="K966" s="177">
        <v>12.748799999999999</v>
      </c>
      <c r="L966" s="177">
        <v>28.671399999999998</v>
      </c>
      <c r="M966" s="177">
        <v>-3.7183999999999999</v>
      </c>
      <c r="N966" s="177">
        <v>3.3323999999999998</v>
      </c>
      <c r="O966" s="177">
        <v>0.73029999999999995</v>
      </c>
      <c r="P966" s="177">
        <v>4.0366</v>
      </c>
      <c r="Q966" s="177">
        <v>9.4144000000000005</v>
      </c>
      <c r="R966" s="177">
        <v>4.1512000000000002</v>
      </c>
      <c r="S966" s="118" t="s">
        <v>1894</v>
      </c>
    </row>
    <row r="967" spans="1:19" x14ac:dyDescent="0.3">
      <c r="A967" s="173" t="s">
        <v>972</v>
      </c>
      <c r="B967" s="173" t="s">
        <v>1027</v>
      </c>
      <c r="C967" s="173">
        <v>141248</v>
      </c>
      <c r="D967" s="176">
        <v>44118</v>
      </c>
      <c r="E967" s="177">
        <v>11.45</v>
      </c>
      <c r="F967" s="177">
        <v>0.35060000000000002</v>
      </c>
      <c r="G967" s="177">
        <v>0.43859999999999999</v>
      </c>
      <c r="H967" s="177">
        <v>1.7778</v>
      </c>
      <c r="I967" s="177">
        <v>5.7248000000000001</v>
      </c>
      <c r="J967" s="177">
        <v>3.8077999999999999</v>
      </c>
      <c r="K967" s="177">
        <v>11.0572</v>
      </c>
      <c r="L967" s="177">
        <v>28.796399999999998</v>
      </c>
      <c r="M967" s="177">
        <v>-2.5531999999999999</v>
      </c>
      <c r="N967" s="177">
        <v>5.4328000000000003</v>
      </c>
      <c r="O967" s="177">
        <v>2.7288999999999999</v>
      </c>
      <c r="P967" s="177"/>
      <c r="Q967" s="177">
        <v>4.0263999999999998</v>
      </c>
      <c r="R967" s="177">
        <v>7.2423999999999999</v>
      </c>
      <c r="S967" s="118" t="s">
        <v>1894</v>
      </c>
    </row>
    <row r="968" spans="1:19" x14ac:dyDescent="0.3">
      <c r="A968" s="173" t="s">
        <v>972</v>
      </c>
      <c r="B968" s="173" t="s">
        <v>1028</v>
      </c>
      <c r="C968" s="173">
        <v>141247</v>
      </c>
      <c r="D968" s="176">
        <v>44118</v>
      </c>
      <c r="E968" s="177">
        <v>11.17</v>
      </c>
      <c r="F968" s="177">
        <v>0.26929999999999998</v>
      </c>
      <c r="G968" s="177">
        <v>0.3594</v>
      </c>
      <c r="H968" s="177">
        <v>1.7303999999999999</v>
      </c>
      <c r="I968" s="177">
        <v>5.6764000000000001</v>
      </c>
      <c r="J968" s="177">
        <v>3.714</v>
      </c>
      <c r="K968" s="177">
        <v>10.813499999999999</v>
      </c>
      <c r="L968" s="177">
        <v>28.243400000000001</v>
      </c>
      <c r="M968" s="177">
        <v>-3.0381999999999998</v>
      </c>
      <c r="N968" s="177">
        <v>4.7842000000000002</v>
      </c>
      <c r="O968" s="177">
        <v>2.1118000000000001</v>
      </c>
      <c r="P968" s="177"/>
      <c r="Q968" s="177">
        <v>3.2783000000000002</v>
      </c>
      <c r="R968" s="177">
        <v>6.6242999999999999</v>
      </c>
      <c r="S968" s="118" t="s">
        <v>1894</v>
      </c>
    </row>
    <row r="969" spans="1:19" x14ac:dyDescent="0.3">
      <c r="A969" s="173" t="s">
        <v>972</v>
      </c>
      <c r="B969" s="173" t="s">
        <v>1029</v>
      </c>
      <c r="C969" s="173">
        <v>120657</v>
      </c>
      <c r="D969" s="176">
        <v>44118</v>
      </c>
      <c r="E969" s="177">
        <v>61.116380415913397</v>
      </c>
      <c r="F969" s="177">
        <v>0.27650000000000002</v>
      </c>
      <c r="G969" s="177">
        <v>1.3100000000000001E-2</v>
      </c>
      <c r="H969" s="177">
        <v>1.3243</v>
      </c>
      <c r="I969" s="177">
        <v>5.3048999999999999</v>
      </c>
      <c r="J969" s="177">
        <v>4.1441999999999997</v>
      </c>
      <c r="K969" s="177">
        <v>12.6119</v>
      </c>
      <c r="L969" s="177">
        <v>29.299900000000001</v>
      </c>
      <c r="M969" s="177">
        <v>-0.70199999999999996</v>
      </c>
      <c r="N969" s="177">
        <v>8.5115999999999996</v>
      </c>
      <c r="O969" s="177">
        <v>6.1007999999999996</v>
      </c>
      <c r="P969" s="177">
        <v>8.3554999999999993</v>
      </c>
      <c r="Q969" s="177">
        <v>11.389900000000001</v>
      </c>
      <c r="R969" s="177">
        <v>7.8503999999999996</v>
      </c>
      <c r="S969" s="118" t="s">
        <v>1894</v>
      </c>
    </row>
    <row r="970" spans="1:19" x14ac:dyDescent="0.3">
      <c r="A970" s="173" t="s">
        <v>972</v>
      </c>
      <c r="B970" s="173" t="s">
        <v>1030</v>
      </c>
      <c r="C970" s="173">
        <v>100650</v>
      </c>
      <c r="D970" s="176">
        <v>44118</v>
      </c>
      <c r="E970" s="177">
        <v>637.483018396636</v>
      </c>
      <c r="F970" s="177">
        <v>0.2737</v>
      </c>
      <c r="G970" s="177">
        <v>1.2999999999999999E-3</v>
      </c>
      <c r="H970" s="177">
        <v>1.3065</v>
      </c>
      <c r="I970" s="177">
        <v>5.2693000000000003</v>
      </c>
      <c r="J970" s="177">
        <v>4.0670000000000002</v>
      </c>
      <c r="K970" s="177">
        <v>12.3119</v>
      </c>
      <c r="L970" s="177">
        <v>28.588200000000001</v>
      </c>
      <c r="M970" s="177">
        <v>-1.4436</v>
      </c>
      <c r="N970" s="177">
        <v>7.0475000000000003</v>
      </c>
      <c r="O970" s="177">
        <v>5.0110000000000001</v>
      </c>
      <c r="P970" s="177">
        <v>7.4234999999999998</v>
      </c>
      <c r="Q970" s="177">
        <v>12.989599999999999</v>
      </c>
      <c r="R970" s="177">
        <v>6.6700999999999997</v>
      </c>
      <c r="S970" s="118" t="s">
        <v>1894</v>
      </c>
    </row>
    <row r="971" spans="1:19" x14ac:dyDescent="0.3">
      <c r="A971" s="178" t="s">
        <v>27</v>
      </c>
      <c r="B971" s="173"/>
      <c r="C971" s="173"/>
      <c r="D971" s="173"/>
      <c r="E971" s="173"/>
      <c r="F971" s="179">
        <v>0.3348362068965518</v>
      </c>
      <c r="G971" s="179">
        <v>0.20689310344827594</v>
      </c>
      <c r="H971" s="179">
        <v>1.7116086206896552</v>
      </c>
      <c r="I971" s="179">
        <v>5.1900258620689623</v>
      </c>
      <c r="J971" s="179">
        <v>3.6323431034482749</v>
      </c>
      <c r="K971" s="179">
        <v>10.927870689655169</v>
      </c>
      <c r="L971" s="179">
        <v>27.018063793103444</v>
      </c>
      <c r="M971" s="179">
        <v>-3.4786103448275867</v>
      </c>
      <c r="N971" s="179">
        <v>4.4878982758620687</v>
      </c>
      <c r="O971" s="179">
        <v>4.1581785714285724</v>
      </c>
      <c r="P971" s="179">
        <v>7.944320370370372</v>
      </c>
      <c r="Q971" s="179">
        <v>11.491141379310344</v>
      </c>
      <c r="R971" s="179">
        <v>7.1410999999999998</v>
      </c>
      <c r="S971" s="118"/>
    </row>
    <row r="972" spans="1:19" x14ac:dyDescent="0.3">
      <c r="A972" s="178" t="s">
        <v>409</v>
      </c>
      <c r="B972" s="173"/>
      <c r="C972" s="173"/>
      <c r="D972" s="173"/>
      <c r="E972" s="173"/>
      <c r="F972" s="179">
        <v>0.32120000000000004</v>
      </c>
      <c r="G972" s="179">
        <v>0.23499999999999999</v>
      </c>
      <c r="H972" s="179">
        <v>1.6874500000000001</v>
      </c>
      <c r="I972" s="179">
        <v>5.2140000000000004</v>
      </c>
      <c r="J972" s="179">
        <v>3.83765</v>
      </c>
      <c r="K972" s="179">
        <v>10.938549999999999</v>
      </c>
      <c r="L972" s="179">
        <v>28.022349999999999</v>
      </c>
      <c r="M972" s="179">
        <v>-3.1091499999999996</v>
      </c>
      <c r="N972" s="179">
        <v>4.7499500000000001</v>
      </c>
      <c r="O972" s="179">
        <v>4.1916500000000001</v>
      </c>
      <c r="P972" s="179">
        <v>7.8169500000000003</v>
      </c>
      <c r="Q972" s="179">
        <v>11.209</v>
      </c>
      <c r="R972" s="179">
        <v>7.4664000000000001</v>
      </c>
      <c r="S972" s="118"/>
    </row>
    <row r="973" spans="1:19" x14ac:dyDescent="0.3">
      <c r="A973" s="167"/>
      <c r="B973" s="167"/>
      <c r="C973" s="167"/>
      <c r="D973" s="169"/>
      <c r="E973" s="170"/>
      <c r="F973" s="170"/>
      <c r="G973" s="170"/>
      <c r="H973" s="170"/>
      <c r="I973" s="170"/>
      <c r="J973" s="170"/>
      <c r="K973" s="170"/>
      <c r="L973" s="170"/>
      <c r="M973" s="170"/>
      <c r="N973" s="170"/>
      <c r="O973" s="170"/>
      <c r="P973" s="170"/>
      <c r="Q973" s="170"/>
      <c r="R973" s="170"/>
      <c r="S973" s="118"/>
    </row>
    <row r="974" spans="1:19" x14ac:dyDescent="0.3">
      <c r="A974" s="175" t="s">
        <v>385</v>
      </c>
      <c r="B974" s="175"/>
      <c r="C974" s="175"/>
      <c r="D974" s="175"/>
      <c r="E974" s="175"/>
      <c r="F974" s="175"/>
      <c r="G974" s="175"/>
      <c r="H974" s="175"/>
      <c r="I974" s="175"/>
      <c r="J974" s="175"/>
      <c r="K974" s="175"/>
      <c r="L974" s="175"/>
      <c r="M974" s="175"/>
      <c r="N974" s="175"/>
      <c r="O974" s="175"/>
      <c r="P974" s="175"/>
      <c r="Q974" s="175"/>
      <c r="R974" s="175"/>
      <c r="S974" s="120"/>
    </row>
    <row r="975" spans="1:19" x14ac:dyDescent="0.3">
      <c r="A975" s="173" t="s">
        <v>376</v>
      </c>
      <c r="B975" s="173" t="s">
        <v>411</v>
      </c>
      <c r="C975" s="173">
        <v>112014</v>
      </c>
      <c r="D975" s="176">
        <v>44118</v>
      </c>
      <c r="E975" s="177">
        <v>218.46353913623699</v>
      </c>
      <c r="F975" s="177">
        <v>3.0417000000000001</v>
      </c>
      <c r="G975" s="177">
        <v>3.2986</v>
      </c>
      <c r="H975" s="177">
        <v>3.1556000000000002</v>
      </c>
      <c r="I975" s="177">
        <v>3.4291</v>
      </c>
      <c r="J975" s="177">
        <v>3.5615000000000001</v>
      </c>
      <c r="K975" s="177">
        <v>3.1261999999999999</v>
      </c>
      <c r="L975" s="177">
        <v>3.7061999999999999</v>
      </c>
      <c r="M975" s="177">
        <v>4.3834</v>
      </c>
      <c r="N975" s="177">
        <v>4.6687000000000003</v>
      </c>
      <c r="O975" s="177">
        <v>6.4107000000000003</v>
      </c>
      <c r="P975" s="177">
        <v>6.8071999999999999</v>
      </c>
      <c r="Q975" s="177">
        <v>7.1475</v>
      </c>
      <c r="R975" s="177">
        <v>5.9020999999999999</v>
      </c>
      <c r="S975" s="118" t="s">
        <v>1877</v>
      </c>
    </row>
    <row r="976" spans="1:19" x14ac:dyDescent="0.3">
      <c r="A976" s="173" t="s">
        <v>376</v>
      </c>
      <c r="B976" s="173" t="s">
        <v>227</v>
      </c>
      <c r="C976" s="173">
        <v>100047</v>
      </c>
      <c r="D976" s="176">
        <v>44118</v>
      </c>
      <c r="E976" s="177">
        <v>324.72730000000001</v>
      </c>
      <c r="F976" s="177">
        <v>3.7321</v>
      </c>
      <c r="G976" s="177">
        <v>3.5829</v>
      </c>
      <c r="H976" s="177">
        <v>3.3807</v>
      </c>
      <c r="I976" s="177">
        <v>3.3330000000000002</v>
      </c>
      <c r="J976" s="177">
        <v>3.3738999999999999</v>
      </c>
      <c r="K976" s="177">
        <v>3.2633999999999999</v>
      </c>
      <c r="L976" s="177">
        <v>4.0030999999999999</v>
      </c>
      <c r="M976" s="177">
        <v>4.5688000000000004</v>
      </c>
      <c r="N976" s="177">
        <v>4.7676999999999996</v>
      </c>
      <c r="O976" s="177">
        <v>6.3727999999999998</v>
      </c>
      <c r="P976" s="177">
        <v>6.7427999999999999</v>
      </c>
      <c r="Q976" s="177">
        <v>7.3737000000000004</v>
      </c>
      <c r="R976" s="177">
        <v>5.9847000000000001</v>
      </c>
      <c r="S976" s="118" t="s">
        <v>1877</v>
      </c>
    </row>
    <row r="977" spans="1:19" x14ac:dyDescent="0.3">
      <c r="A977" s="173" t="s">
        <v>376</v>
      </c>
      <c r="B977" s="173" t="s">
        <v>118</v>
      </c>
      <c r="C977" s="173">
        <v>119568</v>
      </c>
      <c r="D977" s="176">
        <v>44118</v>
      </c>
      <c r="E977" s="177">
        <v>326.7604</v>
      </c>
      <c r="F977" s="177">
        <v>3.843</v>
      </c>
      <c r="G977" s="177">
        <v>3.6836000000000002</v>
      </c>
      <c r="H977" s="177">
        <v>3.4811000000000001</v>
      </c>
      <c r="I977" s="177">
        <v>3.4329999999999998</v>
      </c>
      <c r="J977" s="177">
        <v>3.4742000000000002</v>
      </c>
      <c r="K977" s="177">
        <v>3.3643000000000001</v>
      </c>
      <c r="L977" s="177">
        <v>4.1079999999999997</v>
      </c>
      <c r="M977" s="177">
        <v>4.6726999999999999</v>
      </c>
      <c r="N977" s="177">
        <v>4.8701999999999996</v>
      </c>
      <c r="O977" s="177">
        <v>6.4706999999999999</v>
      </c>
      <c r="P977" s="177">
        <v>6.8365</v>
      </c>
      <c r="Q977" s="177">
        <v>7.6510999999999996</v>
      </c>
      <c r="R977" s="177">
        <v>6.0842000000000001</v>
      </c>
      <c r="S977" s="118" t="s">
        <v>1877</v>
      </c>
    </row>
    <row r="978" spans="1:19" x14ac:dyDescent="0.3">
      <c r="A978" s="173" t="s">
        <v>376</v>
      </c>
      <c r="B978" s="173" t="s">
        <v>412</v>
      </c>
      <c r="C978" s="173">
        <v>100043</v>
      </c>
      <c r="D978" s="176">
        <v>44118</v>
      </c>
      <c r="E978" s="177">
        <v>540.77250000000004</v>
      </c>
      <c r="F978" s="177">
        <v>3.7328999999999999</v>
      </c>
      <c r="G978" s="177">
        <v>3.5828000000000002</v>
      </c>
      <c r="H978" s="177">
        <v>3.3807999999999998</v>
      </c>
      <c r="I978" s="177">
        <v>3.3328000000000002</v>
      </c>
      <c r="J978" s="177">
        <v>3.3738000000000001</v>
      </c>
      <c r="K978" s="177">
        <v>3.2633999999999999</v>
      </c>
      <c r="L978" s="177">
        <v>4.0030999999999999</v>
      </c>
      <c r="M978" s="177">
        <v>4.5686999999999998</v>
      </c>
      <c r="N978" s="177">
        <v>4.7676999999999996</v>
      </c>
      <c r="O978" s="177">
        <v>6.3731</v>
      </c>
      <c r="P978" s="177">
        <v>6.7430000000000003</v>
      </c>
      <c r="Q978" s="177">
        <v>7.0788000000000002</v>
      </c>
      <c r="R978" s="177">
        <v>5.9850000000000003</v>
      </c>
      <c r="S978" s="118" t="s">
        <v>1877</v>
      </c>
    </row>
    <row r="979" spans="1:19" x14ac:dyDescent="0.3">
      <c r="A979" s="173" t="s">
        <v>376</v>
      </c>
      <c r="B979" s="173" t="s">
        <v>413</v>
      </c>
      <c r="C979" s="173">
        <v>100042</v>
      </c>
      <c r="D979" s="176">
        <v>44118</v>
      </c>
      <c r="E979" s="177">
        <v>526.96259999999995</v>
      </c>
      <c r="F979" s="177">
        <v>3.7338</v>
      </c>
      <c r="G979" s="177">
        <v>3.5844</v>
      </c>
      <c r="H979" s="177">
        <v>3.3803000000000001</v>
      </c>
      <c r="I979" s="177">
        <v>3.3329</v>
      </c>
      <c r="J979" s="177">
        <v>3.3738000000000001</v>
      </c>
      <c r="K979" s="177">
        <v>3.2633999999999999</v>
      </c>
      <c r="L979" s="177">
        <v>4.0030999999999999</v>
      </c>
      <c r="M979" s="177">
        <v>4.5686999999999998</v>
      </c>
      <c r="N979" s="177">
        <v>4.7676999999999996</v>
      </c>
      <c r="O979" s="177">
        <v>6.3731</v>
      </c>
      <c r="P979" s="177">
        <v>6.7430000000000003</v>
      </c>
      <c r="Q979" s="177">
        <v>7.3785999999999996</v>
      </c>
      <c r="R979" s="177">
        <v>5.9850000000000003</v>
      </c>
      <c r="S979" s="118" t="s">
        <v>1877</v>
      </c>
    </row>
    <row r="980" spans="1:19" x14ac:dyDescent="0.3">
      <c r="A980" s="173" t="s">
        <v>376</v>
      </c>
      <c r="B980" s="173" t="s">
        <v>119</v>
      </c>
      <c r="C980" s="173">
        <v>120389</v>
      </c>
      <c r="D980" s="176">
        <v>44118</v>
      </c>
      <c r="E980" s="177">
        <v>2251.9456</v>
      </c>
      <c r="F980" s="177">
        <v>3.8481999999999998</v>
      </c>
      <c r="G980" s="177">
        <v>3.6242000000000001</v>
      </c>
      <c r="H980" s="177">
        <v>3.4579</v>
      </c>
      <c r="I980" s="177">
        <v>3.3873000000000002</v>
      </c>
      <c r="J980" s="177">
        <v>3.5156999999999998</v>
      </c>
      <c r="K980" s="177">
        <v>3.3254999999999999</v>
      </c>
      <c r="L980" s="177">
        <v>3.9064999999999999</v>
      </c>
      <c r="M980" s="177">
        <v>4.5998000000000001</v>
      </c>
      <c r="N980" s="177">
        <v>4.8177000000000003</v>
      </c>
      <c r="O980" s="177">
        <v>6.4215999999999998</v>
      </c>
      <c r="P980" s="177">
        <v>6.8006000000000002</v>
      </c>
      <c r="Q980" s="177">
        <v>7.5957999999999997</v>
      </c>
      <c r="R980" s="177">
        <v>6.0052000000000003</v>
      </c>
      <c r="S980" s="118"/>
    </row>
    <row r="981" spans="1:19" x14ac:dyDescent="0.3">
      <c r="A981" s="173" t="s">
        <v>376</v>
      </c>
      <c r="B981" s="173" t="s">
        <v>228</v>
      </c>
      <c r="C981" s="173">
        <v>112210</v>
      </c>
      <c r="D981" s="176">
        <v>44118</v>
      </c>
      <c r="E981" s="177">
        <v>2240.7873</v>
      </c>
      <c r="F981" s="177">
        <v>3.7745000000000002</v>
      </c>
      <c r="G981" s="177">
        <v>3.552</v>
      </c>
      <c r="H981" s="177">
        <v>3.3854000000000002</v>
      </c>
      <c r="I981" s="177">
        <v>3.3149000000000002</v>
      </c>
      <c r="J981" s="177">
        <v>3.4432999999999998</v>
      </c>
      <c r="K981" s="177">
        <v>3.2530999999999999</v>
      </c>
      <c r="L981" s="177">
        <v>3.8382000000000001</v>
      </c>
      <c r="M981" s="177">
        <v>4.5350999999999999</v>
      </c>
      <c r="N981" s="177">
        <v>4.7542999999999997</v>
      </c>
      <c r="O981" s="177">
        <v>6.3617999999999997</v>
      </c>
      <c r="P981" s="177">
        <v>6.7320000000000002</v>
      </c>
      <c r="Q981" s="177">
        <v>7.5948000000000002</v>
      </c>
      <c r="R981" s="177">
        <v>5.9451999999999998</v>
      </c>
      <c r="S981" s="118"/>
    </row>
    <row r="982" spans="1:19" x14ac:dyDescent="0.3">
      <c r="A982" s="173" t="s">
        <v>376</v>
      </c>
      <c r="B982" s="173" t="s">
        <v>414</v>
      </c>
      <c r="C982" s="173">
        <v>112713</v>
      </c>
      <c r="D982" s="176">
        <v>44118</v>
      </c>
      <c r="E982" s="177">
        <v>2100.7471</v>
      </c>
      <c r="F982" s="177">
        <v>3.2753999999999999</v>
      </c>
      <c r="G982" s="177">
        <v>3.0518000000000001</v>
      </c>
      <c r="H982" s="177">
        <v>2.8845999999999998</v>
      </c>
      <c r="I982" s="177">
        <v>2.8140000000000001</v>
      </c>
      <c r="J982" s="177">
        <v>2.9419</v>
      </c>
      <c r="K982" s="177">
        <v>2.7492999999999999</v>
      </c>
      <c r="L982" s="177">
        <v>3.3292000000000002</v>
      </c>
      <c r="M982" s="177">
        <v>4.0835999999999997</v>
      </c>
      <c r="N982" s="177">
        <v>4.2840999999999996</v>
      </c>
      <c r="O982" s="177">
        <v>5.8205999999999998</v>
      </c>
      <c r="P982" s="177">
        <v>6.1797000000000004</v>
      </c>
      <c r="Q982" s="177">
        <v>7.2324999999999999</v>
      </c>
      <c r="R982" s="177">
        <v>5.4428000000000001</v>
      </c>
      <c r="S982" s="118"/>
    </row>
    <row r="983" spans="1:19" x14ac:dyDescent="0.3">
      <c r="A983" s="173" t="s">
        <v>376</v>
      </c>
      <c r="B983" s="173" t="s">
        <v>229</v>
      </c>
      <c r="C983" s="173">
        <v>111704</v>
      </c>
      <c r="D983" s="176">
        <v>44118</v>
      </c>
      <c r="E983" s="177">
        <v>2317.3485999999998</v>
      </c>
      <c r="F983" s="177">
        <v>3.5143</v>
      </c>
      <c r="G983" s="177">
        <v>3.2839</v>
      </c>
      <c r="H983" s="177">
        <v>3.2696999999999998</v>
      </c>
      <c r="I983" s="177">
        <v>3.3182</v>
      </c>
      <c r="J983" s="177">
        <v>3.4222999999999999</v>
      </c>
      <c r="K983" s="177">
        <v>3.2141000000000002</v>
      </c>
      <c r="L983" s="177">
        <v>3.4643999999999999</v>
      </c>
      <c r="M983" s="177">
        <v>4.3510999999999997</v>
      </c>
      <c r="N983" s="177">
        <v>4.6178999999999997</v>
      </c>
      <c r="O983" s="177">
        <v>6.3090000000000002</v>
      </c>
      <c r="P983" s="177">
        <v>6.7245999999999997</v>
      </c>
      <c r="Q983" s="177">
        <v>7.4500999999999999</v>
      </c>
      <c r="R983" s="177">
        <v>5.8615000000000004</v>
      </c>
      <c r="S983" s="118" t="s">
        <v>1877</v>
      </c>
    </row>
    <row r="984" spans="1:19" x14ac:dyDescent="0.3">
      <c r="A984" s="173" t="s">
        <v>376</v>
      </c>
      <c r="B984" s="173" t="s">
        <v>120</v>
      </c>
      <c r="C984" s="173">
        <v>119415</v>
      </c>
      <c r="D984" s="176">
        <v>44118</v>
      </c>
      <c r="E984" s="177">
        <v>2334.6529999999998</v>
      </c>
      <c r="F984" s="177">
        <v>3.6133999999999999</v>
      </c>
      <c r="G984" s="177">
        <v>3.3835999999999999</v>
      </c>
      <c r="H984" s="177">
        <v>3.3694999999999999</v>
      </c>
      <c r="I984" s="177">
        <v>3.4182999999999999</v>
      </c>
      <c r="J984" s="177">
        <v>3.5226000000000002</v>
      </c>
      <c r="K984" s="177">
        <v>3.3149999999999999</v>
      </c>
      <c r="L984" s="177">
        <v>3.5661999999999998</v>
      </c>
      <c r="M984" s="177">
        <v>4.4542999999999999</v>
      </c>
      <c r="N984" s="177">
        <v>4.7225000000000001</v>
      </c>
      <c r="O984" s="177">
        <v>6.4146999999999998</v>
      </c>
      <c r="P984" s="177">
        <v>6.8330000000000002</v>
      </c>
      <c r="Q984" s="177">
        <v>7.6329000000000002</v>
      </c>
      <c r="R984" s="177">
        <v>5.9653</v>
      </c>
      <c r="S984" s="118" t="s">
        <v>1877</v>
      </c>
    </row>
    <row r="985" spans="1:19" x14ac:dyDescent="0.3">
      <c r="A985" s="173" t="s">
        <v>376</v>
      </c>
      <c r="B985" s="173" t="s">
        <v>415</v>
      </c>
      <c r="C985" s="173">
        <v>101408</v>
      </c>
      <c r="D985" s="176">
        <v>44118</v>
      </c>
      <c r="E985" s="177">
        <v>3409.9688999999998</v>
      </c>
      <c r="F985" s="177">
        <v>3.5144000000000002</v>
      </c>
      <c r="G985" s="177">
        <v>3.2841</v>
      </c>
      <c r="H985" s="177">
        <v>3.2698</v>
      </c>
      <c r="I985" s="177">
        <v>3.3182999999999998</v>
      </c>
      <c r="J985" s="177">
        <v>3.4224000000000001</v>
      </c>
      <c r="K985" s="177">
        <v>3.2141999999999999</v>
      </c>
      <c r="L985" s="177">
        <v>3.4643999999999999</v>
      </c>
      <c r="M985" s="177">
        <v>4.3510999999999997</v>
      </c>
      <c r="N985" s="177">
        <v>4.6178999999999997</v>
      </c>
      <c r="O985" s="177">
        <v>6.3090000000000002</v>
      </c>
      <c r="P985" s="177">
        <v>6.4991000000000003</v>
      </c>
      <c r="Q985" s="177">
        <v>6.7948000000000004</v>
      </c>
      <c r="R985" s="177">
        <v>5.8615000000000004</v>
      </c>
      <c r="S985" s="118" t="s">
        <v>1877</v>
      </c>
    </row>
    <row r="986" spans="1:19" x14ac:dyDescent="0.3">
      <c r="A986" s="173" t="s">
        <v>376</v>
      </c>
      <c r="B986" s="173" t="s">
        <v>230</v>
      </c>
      <c r="C986" s="173">
        <v>130472</v>
      </c>
      <c r="D986" s="176">
        <v>44118</v>
      </c>
      <c r="E986" s="177">
        <v>3095.9555999999998</v>
      </c>
      <c r="F986" s="177">
        <v>3.4157999999999999</v>
      </c>
      <c r="G986" s="177">
        <v>3.3927999999999998</v>
      </c>
      <c r="H986" s="177">
        <v>3.3498999999999999</v>
      </c>
      <c r="I986" s="177">
        <v>3.2616000000000001</v>
      </c>
      <c r="J986" s="177">
        <v>3.4426000000000001</v>
      </c>
      <c r="K986" s="177">
        <v>3.2412999999999998</v>
      </c>
      <c r="L986" s="177">
        <v>3.5579000000000001</v>
      </c>
      <c r="M986" s="177">
        <v>4.3478000000000003</v>
      </c>
      <c r="N986" s="177">
        <v>4.6260000000000003</v>
      </c>
      <c r="O986" s="177">
        <v>6.2912999999999997</v>
      </c>
      <c r="P986" s="177">
        <v>6.6565000000000003</v>
      </c>
      <c r="Q986" s="177">
        <v>7.2592999999999996</v>
      </c>
      <c r="R986" s="177">
        <v>5.8815</v>
      </c>
      <c r="S986" s="118" t="s">
        <v>1877</v>
      </c>
    </row>
    <row r="987" spans="1:19" x14ac:dyDescent="0.3">
      <c r="A987" s="173" t="s">
        <v>376</v>
      </c>
      <c r="B987" s="173" t="s">
        <v>121</v>
      </c>
      <c r="C987" s="173">
        <v>130479</v>
      </c>
      <c r="D987" s="176">
        <v>44118</v>
      </c>
      <c r="E987" s="177">
        <v>3119.7170000000001</v>
      </c>
      <c r="F987" s="177">
        <v>3.5173000000000001</v>
      </c>
      <c r="G987" s="177">
        <v>3.4933999999999998</v>
      </c>
      <c r="H987" s="177">
        <v>3.4502000000000002</v>
      </c>
      <c r="I987" s="177">
        <v>3.3620000000000001</v>
      </c>
      <c r="J987" s="177">
        <v>3.5430999999999999</v>
      </c>
      <c r="K987" s="177">
        <v>3.3426</v>
      </c>
      <c r="L987" s="177">
        <v>3.6602000000000001</v>
      </c>
      <c r="M987" s="177">
        <v>4.4523999999999999</v>
      </c>
      <c r="N987" s="177">
        <v>4.7385000000000002</v>
      </c>
      <c r="O987" s="177">
        <v>6.4233000000000002</v>
      </c>
      <c r="P987" s="177">
        <v>6.7643000000000004</v>
      </c>
      <c r="Q987" s="177">
        <v>7.5660999999999996</v>
      </c>
      <c r="R987" s="177">
        <v>6.0053999999999998</v>
      </c>
      <c r="S987" s="118" t="s">
        <v>1877</v>
      </c>
    </row>
    <row r="988" spans="1:19" x14ac:dyDescent="0.3">
      <c r="A988" s="173" t="s">
        <v>376</v>
      </c>
      <c r="B988" s="173" t="s">
        <v>416</v>
      </c>
      <c r="C988" s="173">
        <v>130459</v>
      </c>
      <c r="D988" s="176">
        <v>44118</v>
      </c>
      <c r="E988" s="177">
        <v>2926.7867000000001</v>
      </c>
      <c r="F988" s="177">
        <v>3.3812000000000002</v>
      </c>
      <c r="G988" s="177">
        <v>3.3573</v>
      </c>
      <c r="H988" s="177">
        <v>3.3142</v>
      </c>
      <c r="I988" s="177">
        <v>3.2261000000000002</v>
      </c>
      <c r="J988" s="177">
        <v>3.407</v>
      </c>
      <c r="K988" s="177">
        <v>3.2057000000000002</v>
      </c>
      <c r="L988" s="177">
        <v>3.5219</v>
      </c>
      <c r="M988" s="177">
        <v>4.3124000000000002</v>
      </c>
      <c r="N988" s="177">
        <v>4.5968</v>
      </c>
      <c r="O988" s="177">
        <v>6.2434000000000003</v>
      </c>
      <c r="P988" s="177">
        <v>6.6074000000000002</v>
      </c>
      <c r="Q988" s="177">
        <v>6.8861999999999997</v>
      </c>
      <c r="R988" s="177">
        <v>5.8468999999999998</v>
      </c>
      <c r="S988" s="118" t="s">
        <v>1877</v>
      </c>
    </row>
    <row r="989" spans="1:19" x14ac:dyDescent="0.3">
      <c r="A989" s="173" t="s">
        <v>376</v>
      </c>
      <c r="B989" s="173" t="s">
        <v>122</v>
      </c>
      <c r="C989" s="173">
        <v>119369</v>
      </c>
      <c r="D989" s="176">
        <v>44118</v>
      </c>
      <c r="E989" s="177">
        <v>2333.2024000000001</v>
      </c>
      <c r="F989" s="177">
        <v>4.6029999999999998</v>
      </c>
      <c r="G989" s="177">
        <v>3.8856000000000002</v>
      </c>
      <c r="H989" s="177">
        <v>3.5325000000000002</v>
      </c>
      <c r="I989" s="177">
        <v>3.3769999999999998</v>
      </c>
      <c r="J989" s="177">
        <v>3.4127999999999998</v>
      </c>
      <c r="K989" s="177">
        <v>3.2025999999999999</v>
      </c>
      <c r="L989" s="177">
        <v>3.8654000000000002</v>
      </c>
      <c r="M989" s="177">
        <v>4.4219999999999997</v>
      </c>
      <c r="N989" s="177">
        <v>4.6234000000000002</v>
      </c>
      <c r="O989" s="177">
        <v>6.319</v>
      </c>
      <c r="P989" s="177">
        <v>6.7356999999999996</v>
      </c>
      <c r="Q989" s="177">
        <v>7.5622999999999996</v>
      </c>
      <c r="R989" s="177">
        <v>5.8342999999999998</v>
      </c>
      <c r="S989" s="118" t="s">
        <v>1877</v>
      </c>
    </row>
    <row r="990" spans="1:19" x14ac:dyDescent="0.3">
      <c r="A990" s="173" t="s">
        <v>376</v>
      </c>
      <c r="B990" s="173" t="s">
        <v>231</v>
      </c>
      <c r="C990" s="173">
        <v>109254</v>
      </c>
      <c r="D990" s="176">
        <v>44118</v>
      </c>
      <c r="E990" s="177">
        <v>2316.0962</v>
      </c>
      <c r="F990" s="177">
        <v>4.5186999999999999</v>
      </c>
      <c r="G990" s="177">
        <v>3.8018000000000001</v>
      </c>
      <c r="H990" s="177">
        <v>3.4493</v>
      </c>
      <c r="I990" s="177">
        <v>3.294</v>
      </c>
      <c r="J990" s="177">
        <v>3.3296000000000001</v>
      </c>
      <c r="K990" s="177">
        <v>3.1196000000000002</v>
      </c>
      <c r="L990" s="177">
        <v>3.7810999999999999</v>
      </c>
      <c r="M990" s="177">
        <v>4.3365</v>
      </c>
      <c r="N990" s="177">
        <v>4.5368000000000004</v>
      </c>
      <c r="O990" s="177">
        <v>6.2270000000000003</v>
      </c>
      <c r="P990" s="177">
        <v>6.6375999999999999</v>
      </c>
      <c r="Q990" s="177">
        <v>7.0937999999999999</v>
      </c>
      <c r="R990" s="177">
        <v>5.7462</v>
      </c>
      <c r="S990" s="118" t="s">
        <v>1877</v>
      </c>
    </row>
    <row r="991" spans="1:19" x14ac:dyDescent="0.3">
      <c r="A991" s="173" t="s">
        <v>376</v>
      </c>
      <c r="B991" s="173" t="s">
        <v>123</v>
      </c>
      <c r="C991" s="173">
        <v>118305</v>
      </c>
      <c r="D991" s="176">
        <v>44118</v>
      </c>
      <c r="E991" s="177">
        <v>2432.3253</v>
      </c>
      <c r="F991" s="177">
        <v>3.3092000000000001</v>
      </c>
      <c r="G991" s="177">
        <v>3.2376999999999998</v>
      </c>
      <c r="H991" s="177">
        <v>3.2685</v>
      </c>
      <c r="I991" s="177">
        <v>3.1459000000000001</v>
      </c>
      <c r="J991" s="177">
        <v>3.3054999999999999</v>
      </c>
      <c r="K991" s="177">
        <v>3.1562999999999999</v>
      </c>
      <c r="L991" s="177">
        <v>3.2446999999999999</v>
      </c>
      <c r="M991" s="177">
        <v>3.7890000000000001</v>
      </c>
      <c r="N991" s="177">
        <v>4.1421999999999999</v>
      </c>
      <c r="O991" s="177">
        <v>6.0627000000000004</v>
      </c>
      <c r="P991" s="177">
        <v>6.4970999999999997</v>
      </c>
      <c r="Q991" s="177">
        <v>7.3777999999999997</v>
      </c>
      <c r="R991" s="177">
        <v>5.5118</v>
      </c>
      <c r="S991" s="118" t="s">
        <v>1877</v>
      </c>
    </row>
    <row r="992" spans="1:19" x14ac:dyDescent="0.3">
      <c r="A992" s="173" t="s">
        <v>376</v>
      </c>
      <c r="B992" s="173" t="s">
        <v>232</v>
      </c>
      <c r="C992" s="173">
        <v>109353</v>
      </c>
      <c r="D992" s="176">
        <v>44118</v>
      </c>
      <c r="E992" s="177">
        <v>2425.1071999999999</v>
      </c>
      <c r="F992" s="177">
        <v>3.2888999999999999</v>
      </c>
      <c r="G992" s="177">
        <v>3.2172000000000001</v>
      </c>
      <c r="H992" s="177">
        <v>3.2479</v>
      </c>
      <c r="I992" s="177">
        <v>3.1255999999999999</v>
      </c>
      <c r="J992" s="177">
        <v>3.2848999999999999</v>
      </c>
      <c r="K992" s="177">
        <v>3.1328</v>
      </c>
      <c r="L992" s="177">
        <v>3.2227000000000001</v>
      </c>
      <c r="M992" s="177">
        <v>3.7692000000000001</v>
      </c>
      <c r="N992" s="177">
        <v>4.1219000000000001</v>
      </c>
      <c r="O992" s="177">
        <v>6.0277000000000003</v>
      </c>
      <c r="P992" s="177">
        <v>6.4638</v>
      </c>
      <c r="Q992" s="177">
        <v>7.4566999999999997</v>
      </c>
      <c r="R992" s="177">
        <v>5.4867999999999997</v>
      </c>
      <c r="S992" s="118" t="s">
        <v>1877</v>
      </c>
    </row>
    <row r="993" spans="1:19" x14ac:dyDescent="0.3">
      <c r="A993" s="173" t="s">
        <v>376</v>
      </c>
      <c r="B993" s="173" t="s">
        <v>1031</v>
      </c>
      <c r="C993" s="173">
        <v>142589</v>
      </c>
      <c r="D993" s="176">
        <v>44118</v>
      </c>
      <c r="E993" s="177">
        <v>1098.3672254513899</v>
      </c>
      <c r="F993" s="177">
        <v>2.6343999999999999</v>
      </c>
      <c r="G993" s="177">
        <v>2.6398999999999999</v>
      </c>
      <c r="H993" s="177">
        <v>2.6547000000000001</v>
      </c>
      <c r="I993" s="177">
        <v>2.6562999999999999</v>
      </c>
      <c r="J993" s="177">
        <v>2.6558000000000002</v>
      </c>
      <c r="K993" s="177">
        <v>2.5329999999999999</v>
      </c>
      <c r="L993" s="177">
        <v>2.5423</v>
      </c>
      <c r="M993" s="177">
        <v>2.8551000000000002</v>
      </c>
      <c r="N993" s="177">
        <v>2.9285000000000001</v>
      </c>
      <c r="O993" s="177"/>
      <c r="P993" s="177"/>
      <c r="Q993" s="177">
        <v>3.6903999999999999</v>
      </c>
      <c r="R993" s="177">
        <v>3.4657</v>
      </c>
      <c r="S993" s="118" t="s">
        <v>1909</v>
      </c>
    </row>
    <row r="994" spans="1:19" x14ac:dyDescent="0.3">
      <c r="A994" s="173" t="s">
        <v>376</v>
      </c>
      <c r="B994" s="173" t="s">
        <v>124</v>
      </c>
      <c r="C994" s="173">
        <v>119125</v>
      </c>
      <c r="D994" s="176">
        <v>44118</v>
      </c>
      <c r="E994" s="177">
        <v>2898.9893999999999</v>
      </c>
      <c r="F994" s="177">
        <v>3.9904000000000002</v>
      </c>
      <c r="G994" s="177">
        <v>3.6825999999999999</v>
      </c>
      <c r="H994" s="177">
        <v>3.4552999999999998</v>
      </c>
      <c r="I994" s="177">
        <v>3.3963000000000001</v>
      </c>
      <c r="J994" s="177">
        <v>3.4719000000000002</v>
      </c>
      <c r="K994" s="177">
        <v>3.2545999999999999</v>
      </c>
      <c r="L994" s="177">
        <v>3.7040000000000002</v>
      </c>
      <c r="M994" s="177">
        <v>4.4955999999999996</v>
      </c>
      <c r="N994" s="177">
        <v>4.6927000000000003</v>
      </c>
      <c r="O994" s="177">
        <v>6.3586</v>
      </c>
      <c r="P994" s="177">
        <v>6.7512999999999996</v>
      </c>
      <c r="Q994" s="177">
        <v>7.5542999999999996</v>
      </c>
      <c r="R994" s="177">
        <v>5.9135</v>
      </c>
      <c r="S994" s="118" t="s">
        <v>1877</v>
      </c>
    </row>
    <row r="995" spans="1:19" x14ac:dyDescent="0.3">
      <c r="A995" s="173" t="s">
        <v>376</v>
      </c>
      <c r="B995" s="173" t="s">
        <v>233</v>
      </c>
      <c r="C995" s="173">
        <v>103347</v>
      </c>
      <c r="D995" s="176">
        <v>44118</v>
      </c>
      <c r="E995" s="177">
        <v>2878.9198999999999</v>
      </c>
      <c r="F995" s="177">
        <v>3.9319999999999999</v>
      </c>
      <c r="G995" s="177">
        <v>3.6223999999999998</v>
      </c>
      <c r="H995" s="177">
        <v>3.3955000000000002</v>
      </c>
      <c r="I995" s="177">
        <v>3.3363</v>
      </c>
      <c r="J995" s="177">
        <v>3.4117000000000002</v>
      </c>
      <c r="K995" s="177">
        <v>3.1897000000000002</v>
      </c>
      <c r="L995" s="177">
        <v>3.6305999999999998</v>
      </c>
      <c r="M995" s="177">
        <v>4.4128999999999996</v>
      </c>
      <c r="N995" s="177">
        <v>4.6037999999999997</v>
      </c>
      <c r="O995" s="177">
        <v>6.2580999999999998</v>
      </c>
      <c r="P995" s="177">
        <v>6.6421000000000001</v>
      </c>
      <c r="Q995" s="177">
        <v>7.3525</v>
      </c>
      <c r="R995" s="177">
        <v>5.8163999999999998</v>
      </c>
      <c r="S995" s="118" t="s">
        <v>1877</v>
      </c>
    </row>
    <row r="996" spans="1:19" x14ac:dyDescent="0.3">
      <c r="A996" s="173" t="s">
        <v>376</v>
      </c>
      <c r="B996" s="173" t="s">
        <v>125</v>
      </c>
      <c r="C996" s="173">
        <v>140196</v>
      </c>
      <c r="D996" s="176">
        <v>44118</v>
      </c>
      <c r="E996" s="177">
        <v>2613.7674999999999</v>
      </c>
      <c r="F996" s="177">
        <v>3.6701999999999999</v>
      </c>
      <c r="G996" s="177">
        <v>3.4758</v>
      </c>
      <c r="H996" s="177">
        <v>3.4542999999999999</v>
      </c>
      <c r="I996" s="177">
        <v>3.5674000000000001</v>
      </c>
      <c r="J996" s="177">
        <v>3.6617999999999999</v>
      </c>
      <c r="K996" s="177">
        <v>3.3525</v>
      </c>
      <c r="L996" s="177">
        <v>3.9481000000000002</v>
      </c>
      <c r="M996" s="177">
        <v>4.6314000000000002</v>
      </c>
      <c r="N996" s="177">
        <v>4.8733000000000004</v>
      </c>
      <c r="O996" s="177">
        <v>6.4734999999999996</v>
      </c>
      <c r="P996" s="177">
        <v>6.6280999999999999</v>
      </c>
      <c r="Q996" s="177">
        <v>7.4884000000000004</v>
      </c>
      <c r="R996" s="177">
        <v>6.0719000000000003</v>
      </c>
      <c r="S996" s="118"/>
    </row>
    <row r="997" spans="1:19" x14ac:dyDescent="0.3">
      <c r="A997" s="173" t="s">
        <v>376</v>
      </c>
      <c r="B997" s="173" t="s">
        <v>234</v>
      </c>
      <c r="C997" s="173">
        <v>140182</v>
      </c>
      <c r="D997" s="176">
        <v>44118</v>
      </c>
      <c r="E997" s="177">
        <v>2586.9931999999999</v>
      </c>
      <c r="F997" s="177">
        <v>3.4203999999999999</v>
      </c>
      <c r="G997" s="177">
        <v>3.2256999999999998</v>
      </c>
      <c r="H997" s="177">
        <v>3.2040999999999999</v>
      </c>
      <c r="I997" s="177">
        <v>3.3170000000000002</v>
      </c>
      <c r="J997" s="177">
        <v>3.411</v>
      </c>
      <c r="K997" s="177">
        <v>3.1004999999999998</v>
      </c>
      <c r="L997" s="177">
        <v>3.6932</v>
      </c>
      <c r="M997" s="177">
        <v>4.3661000000000003</v>
      </c>
      <c r="N997" s="177">
        <v>4.6037999999999997</v>
      </c>
      <c r="O997" s="177">
        <v>6.2864000000000004</v>
      </c>
      <c r="P997" s="177">
        <v>6.4787999999999997</v>
      </c>
      <c r="Q997" s="177">
        <v>7.4668000000000001</v>
      </c>
      <c r="R997" s="177">
        <v>5.8555000000000001</v>
      </c>
      <c r="S997" s="118"/>
    </row>
    <row r="998" spans="1:19" x14ac:dyDescent="0.3">
      <c r="A998" s="173" t="s">
        <v>376</v>
      </c>
      <c r="B998" s="173" t="s">
        <v>417</v>
      </c>
      <c r="C998" s="173">
        <v>140176</v>
      </c>
      <c r="D998" s="176">
        <v>44118</v>
      </c>
      <c r="E998" s="177">
        <v>2352.6817000000001</v>
      </c>
      <c r="F998" s="177">
        <v>3.4211999999999998</v>
      </c>
      <c r="G998" s="177">
        <v>3.2263000000000002</v>
      </c>
      <c r="H998" s="177">
        <v>3.2042999999999999</v>
      </c>
      <c r="I998" s="177">
        <v>3.3174000000000001</v>
      </c>
      <c r="J998" s="177">
        <v>3.4114</v>
      </c>
      <c r="K998" s="177">
        <v>3.1006999999999998</v>
      </c>
      <c r="L998" s="177">
        <v>3.6934999999999998</v>
      </c>
      <c r="M998" s="177">
        <v>4.3651</v>
      </c>
      <c r="N998" s="177">
        <v>4.6031000000000004</v>
      </c>
      <c r="O998" s="177">
        <v>6.2831999999999999</v>
      </c>
      <c r="P998" s="177">
        <v>6.4554</v>
      </c>
      <c r="Q998" s="177">
        <v>6.7628000000000004</v>
      </c>
      <c r="R998" s="177">
        <v>5.8552</v>
      </c>
      <c r="S998" s="118"/>
    </row>
    <row r="999" spans="1:19" x14ac:dyDescent="0.3">
      <c r="A999" s="173" t="s">
        <v>376</v>
      </c>
      <c r="B999" s="173" t="s">
        <v>126</v>
      </c>
      <c r="C999" s="173">
        <v>119164</v>
      </c>
      <c r="D999" s="176">
        <v>44118</v>
      </c>
      <c r="E999" s="177">
        <v>2218.0209</v>
      </c>
      <c r="F999" s="177">
        <v>3.4428999999999998</v>
      </c>
      <c r="G999" s="177">
        <v>3.1625999999999999</v>
      </c>
      <c r="H999" s="177">
        <v>3.2075999999999998</v>
      </c>
      <c r="I999" s="177">
        <v>3.1223999999999998</v>
      </c>
      <c r="J999" s="177">
        <v>3.1440000000000001</v>
      </c>
      <c r="K999" s="177">
        <v>3.0432000000000001</v>
      </c>
      <c r="L999" s="177">
        <v>3.2008000000000001</v>
      </c>
      <c r="M999" s="177">
        <v>3.8671000000000002</v>
      </c>
      <c r="N999" s="177">
        <v>4.1223000000000001</v>
      </c>
      <c r="O999" s="177">
        <v>6.1144999999999996</v>
      </c>
      <c r="P999" s="177">
        <v>6.6744000000000003</v>
      </c>
      <c r="Q999" s="177">
        <v>7.5675999999999997</v>
      </c>
      <c r="R999" s="177">
        <v>5.5395000000000003</v>
      </c>
      <c r="S999" s="118" t="s">
        <v>1877</v>
      </c>
    </row>
    <row r="1000" spans="1:19" x14ac:dyDescent="0.3">
      <c r="A1000" s="173" t="s">
        <v>376</v>
      </c>
      <c r="B1000" s="173" t="s">
        <v>235</v>
      </c>
      <c r="C1000" s="173">
        <v>112636</v>
      </c>
      <c r="D1000" s="176">
        <v>44118</v>
      </c>
      <c r="E1000" s="177">
        <v>2203.2397000000001</v>
      </c>
      <c r="F1000" s="177">
        <v>3.3915000000000002</v>
      </c>
      <c r="G1000" s="177">
        <v>3.1114000000000002</v>
      </c>
      <c r="H1000" s="177">
        <v>3.1568999999999998</v>
      </c>
      <c r="I1000" s="177">
        <v>3.0720000000000001</v>
      </c>
      <c r="J1000" s="177">
        <v>3.0937000000000001</v>
      </c>
      <c r="K1000" s="177">
        <v>2.9929000000000001</v>
      </c>
      <c r="L1000" s="177">
        <v>3.1503999999999999</v>
      </c>
      <c r="M1000" s="177">
        <v>3.8157000000000001</v>
      </c>
      <c r="N1000" s="177">
        <v>4.0697000000000001</v>
      </c>
      <c r="O1000" s="177">
        <v>6.0180999999999996</v>
      </c>
      <c r="P1000" s="177">
        <v>6.5708000000000002</v>
      </c>
      <c r="Q1000" s="177">
        <v>7.6935000000000002</v>
      </c>
      <c r="R1000" s="177">
        <v>5.4538000000000002</v>
      </c>
      <c r="S1000" s="118" t="s">
        <v>1877</v>
      </c>
    </row>
    <row r="1001" spans="1:19" x14ac:dyDescent="0.3">
      <c r="A1001" s="173" t="s">
        <v>376</v>
      </c>
      <c r="B1001" s="173" t="s">
        <v>418</v>
      </c>
      <c r="C1001" s="173">
        <v>102441</v>
      </c>
      <c r="D1001" s="176"/>
      <c r="E1001" s="177"/>
      <c r="F1001" s="177"/>
      <c r="G1001" s="177"/>
      <c r="H1001" s="177"/>
      <c r="I1001" s="177"/>
      <c r="J1001" s="177"/>
      <c r="K1001" s="177"/>
      <c r="L1001" s="177"/>
      <c r="M1001" s="177"/>
      <c r="N1001" s="177"/>
      <c r="O1001" s="177"/>
      <c r="P1001" s="177"/>
      <c r="Q1001" s="177"/>
      <c r="R1001" s="177"/>
      <c r="S1001" s="118" t="s">
        <v>1877</v>
      </c>
    </row>
    <row r="1002" spans="1:19" x14ac:dyDescent="0.3">
      <c r="A1002" s="173" t="s">
        <v>376</v>
      </c>
      <c r="B1002" s="173" t="s">
        <v>419</v>
      </c>
      <c r="C1002" s="173">
        <v>100538</v>
      </c>
      <c r="D1002" s="176">
        <v>44118</v>
      </c>
      <c r="E1002" s="177">
        <v>4706.7816999999995</v>
      </c>
      <c r="F1002" s="177">
        <v>3.0703999999999998</v>
      </c>
      <c r="G1002" s="177">
        <v>2.8252000000000002</v>
      </c>
      <c r="H1002" s="177">
        <v>2.6635</v>
      </c>
      <c r="I1002" s="177">
        <v>2.6206</v>
      </c>
      <c r="J1002" s="177">
        <v>2.7134</v>
      </c>
      <c r="K1002" s="177">
        <v>2.5121000000000002</v>
      </c>
      <c r="L1002" s="177">
        <v>3.0973000000000002</v>
      </c>
      <c r="M1002" s="177">
        <v>3.9249000000000001</v>
      </c>
      <c r="N1002" s="177">
        <v>4.1981000000000002</v>
      </c>
      <c r="O1002" s="177">
        <v>5.7478999999999996</v>
      </c>
      <c r="P1002" s="177">
        <v>6.0955000000000004</v>
      </c>
      <c r="Q1002" s="177">
        <v>7.1345999999999998</v>
      </c>
      <c r="R1002" s="177">
        <v>5.4099000000000004</v>
      </c>
      <c r="S1002" s="118" t="s">
        <v>1877</v>
      </c>
    </row>
    <row r="1003" spans="1:19" x14ac:dyDescent="0.3">
      <c r="A1003" s="173" t="s">
        <v>376</v>
      </c>
      <c r="B1003" s="173" t="s">
        <v>420</v>
      </c>
      <c r="C1003" s="173">
        <v>100546</v>
      </c>
      <c r="D1003" s="176">
        <v>44118</v>
      </c>
      <c r="E1003" s="177">
        <v>3033.0826999999999</v>
      </c>
      <c r="F1003" s="177">
        <v>3.7429000000000001</v>
      </c>
      <c r="G1003" s="177">
        <v>3.4977</v>
      </c>
      <c r="H1003" s="177">
        <v>3.3361000000000001</v>
      </c>
      <c r="I1003" s="177">
        <v>3.2934999999999999</v>
      </c>
      <c r="J1003" s="177">
        <v>3.3858999999999999</v>
      </c>
      <c r="K1003" s="177">
        <v>3.1871999999999998</v>
      </c>
      <c r="L1003" s="177">
        <v>3.7789999999999999</v>
      </c>
      <c r="M1003" s="177">
        <v>4.6196000000000002</v>
      </c>
      <c r="N1003" s="177">
        <v>4.9020000000000001</v>
      </c>
      <c r="O1003" s="177">
        <v>6.4683999999999999</v>
      </c>
      <c r="P1003" s="177">
        <v>6.8109999999999999</v>
      </c>
      <c r="Q1003" s="177">
        <v>7.6113</v>
      </c>
      <c r="R1003" s="177">
        <v>6.1280999999999999</v>
      </c>
      <c r="S1003" s="118" t="s">
        <v>1877</v>
      </c>
    </row>
    <row r="1004" spans="1:19" x14ac:dyDescent="0.3">
      <c r="A1004" s="173" t="s">
        <v>376</v>
      </c>
      <c r="B1004" s="173" t="s">
        <v>127</v>
      </c>
      <c r="C1004" s="173">
        <v>118577</v>
      </c>
      <c r="D1004" s="176">
        <v>44118</v>
      </c>
      <c r="E1004" s="177">
        <v>3047.6628999999998</v>
      </c>
      <c r="F1004" s="177">
        <v>3.8292999999999999</v>
      </c>
      <c r="G1004" s="177">
        <v>3.5836000000000001</v>
      </c>
      <c r="H1004" s="177">
        <v>3.4222000000000001</v>
      </c>
      <c r="I1004" s="177">
        <v>3.3793000000000002</v>
      </c>
      <c r="J1004" s="177">
        <v>3.4735999999999998</v>
      </c>
      <c r="K1004" s="177">
        <v>3.2761</v>
      </c>
      <c r="L1004" s="177">
        <v>3.8662000000000001</v>
      </c>
      <c r="M1004" s="177">
        <v>4.7012</v>
      </c>
      <c r="N1004" s="177">
        <v>4.9817</v>
      </c>
      <c r="O1004" s="177">
        <v>6.5373000000000001</v>
      </c>
      <c r="P1004" s="177">
        <v>6.8806000000000003</v>
      </c>
      <c r="Q1004" s="177">
        <v>7.7023999999999999</v>
      </c>
      <c r="R1004" s="177">
        <v>6.1994999999999996</v>
      </c>
      <c r="S1004" s="118" t="s">
        <v>1877</v>
      </c>
    </row>
    <row r="1005" spans="1:19" x14ac:dyDescent="0.3">
      <c r="A1005" s="173" t="s">
        <v>376</v>
      </c>
      <c r="B1005" s="173" t="s">
        <v>236</v>
      </c>
      <c r="C1005" s="173">
        <v>100868</v>
      </c>
      <c r="D1005" s="176">
        <v>44118</v>
      </c>
      <c r="E1005" s="177">
        <v>3963.1406999999999</v>
      </c>
      <c r="F1005" s="177">
        <v>4.0895999999999999</v>
      </c>
      <c r="G1005" s="177">
        <v>3.8849999999999998</v>
      </c>
      <c r="H1005" s="177">
        <v>3.4956</v>
      </c>
      <c r="I1005" s="177">
        <v>3.3694999999999999</v>
      </c>
      <c r="J1005" s="177">
        <v>3.3218999999999999</v>
      </c>
      <c r="K1005" s="177">
        <v>3.1579000000000002</v>
      </c>
      <c r="L1005" s="177">
        <v>3.7023999999999999</v>
      </c>
      <c r="M1005" s="177">
        <v>4.3529</v>
      </c>
      <c r="N1005" s="177">
        <v>4.5697000000000001</v>
      </c>
      <c r="O1005" s="177">
        <v>6.1814</v>
      </c>
      <c r="P1005" s="177">
        <v>6.5862999999999996</v>
      </c>
      <c r="Q1005" s="177">
        <v>7.1257000000000001</v>
      </c>
      <c r="R1005" s="177">
        <v>5.798</v>
      </c>
      <c r="S1005" s="118" t="s">
        <v>1877</v>
      </c>
    </row>
    <row r="1006" spans="1:19" x14ac:dyDescent="0.3">
      <c r="A1006" s="173" t="s">
        <v>376</v>
      </c>
      <c r="B1006" s="173" t="s">
        <v>128</v>
      </c>
      <c r="C1006" s="173">
        <v>119091</v>
      </c>
      <c r="D1006" s="176">
        <v>44118</v>
      </c>
      <c r="E1006" s="177">
        <v>3988.7701999999999</v>
      </c>
      <c r="F1006" s="177">
        <v>4.1897000000000002</v>
      </c>
      <c r="G1006" s="177">
        <v>3.9851999999999999</v>
      </c>
      <c r="H1006" s="177">
        <v>3.5958000000000001</v>
      </c>
      <c r="I1006" s="177">
        <v>3.4697</v>
      </c>
      <c r="J1006" s="177">
        <v>3.4222999999999999</v>
      </c>
      <c r="K1006" s="177">
        <v>3.2587000000000002</v>
      </c>
      <c r="L1006" s="177">
        <v>3.8048000000000002</v>
      </c>
      <c r="M1006" s="177">
        <v>4.4566999999999997</v>
      </c>
      <c r="N1006" s="177">
        <v>4.6746999999999996</v>
      </c>
      <c r="O1006" s="177">
        <v>6.2878999999999996</v>
      </c>
      <c r="P1006" s="177">
        <v>6.6896000000000004</v>
      </c>
      <c r="Q1006" s="177">
        <v>7.532</v>
      </c>
      <c r="R1006" s="177">
        <v>5.9040999999999997</v>
      </c>
      <c r="S1006" s="118" t="s">
        <v>1877</v>
      </c>
    </row>
    <row r="1007" spans="1:19" x14ac:dyDescent="0.3">
      <c r="A1007" s="173" t="s">
        <v>376</v>
      </c>
      <c r="B1007" s="173" t="s">
        <v>237</v>
      </c>
      <c r="C1007" s="173">
        <v>118902</v>
      </c>
      <c r="D1007" s="176">
        <v>44118</v>
      </c>
      <c r="E1007" s="177">
        <v>2010.2479000000001</v>
      </c>
      <c r="F1007" s="177">
        <v>4.4672000000000001</v>
      </c>
      <c r="G1007" s="177">
        <v>3.8910999999999998</v>
      </c>
      <c r="H1007" s="177">
        <v>3.5131000000000001</v>
      </c>
      <c r="I1007" s="177">
        <v>3.3801000000000001</v>
      </c>
      <c r="J1007" s="177">
        <v>3.3993000000000002</v>
      </c>
      <c r="K1007" s="177">
        <v>3.1930999999999998</v>
      </c>
      <c r="L1007" s="177">
        <v>3.7305999999999999</v>
      </c>
      <c r="M1007" s="177">
        <v>4.2034000000000002</v>
      </c>
      <c r="N1007" s="177">
        <v>4.5159000000000002</v>
      </c>
      <c r="O1007" s="177">
        <v>6.2774999999999999</v>
      </c>
      <c r="P1007" s="177">
        <v>6.6565000000000003</v>
      </c>
      <c r="Q1007" s="177">
        <v>4.3548</v>
      </c>
      <c r="R1007" s="177">
        <v>5.8239999999999998</v>
      </c>
      <c r="S1007" s="118" t="s">
        <v>1877</v>
      </c>
    </row>
    <row r="1008" spans="1:19" x14ac:dyDescent="0.3">
      <c r="A1008" s="173" t="s">
        <v>376</v>
      </c>
      <c r="B1008" s="173" t="s">
        <v>129</v>
      </c>
      <c r="C1008" s="173">
        <v>120038</v>
      </c>
      <c r="D1008" s="176">
        <v>44118</v>
      </c>
      <c r="E1008" s="177">
        <v>2019.5710999999999</v>
      </c>
      <c r="F1008" s="177">
        <v>4.5677000000000003</v>
      </c>
      <c r="G1008" s="177">
        <v>3.9906999999999999</v>
      </c>
      <c r="H1008" s="177">
        <v>3.6126999999999998</v>
      </c>
      <c r="I1008" s="177">
        <v>3.4796999999999998</v>
      </c>
      <c r="J1008" s="177">
        <v>3.4986000000000002</v>
      </c>
      <c r="K1008" s="177">
        <v>3.2930000000000001</v>
      </c>
      <c r="L1008" s="177">
        <v>3.8315000000000001</v>
      </c>
      <c r="M1008" s="177">
        <v>4.3076999999999996</v>
      </c>
      <c r="N1008" s="177">
        <v>4.6211000000000002</v>
      </c>
      <c r="O1008" s="177">
        <v>6.3597000000000001</v>
      </c>
      <c r="P1008" s="177">
        <v>6.7309999999999999</v>
      </c>
      <c r="Q1008" s="177">
        <v>7.5491000000000001</v>
      </c>
      <c r="R1008" s="177">
        <v>5.915</v>
      </c>
      <c r="S1008" s="118" t="s">
        <v>1877</v>
      </c>
    </row>
    <row r="1009" spans="1:19" x14ac:dyDescent="0.3">
      <c r="A1009" s="173" t="s">
        <v>376</v>
      </c>
      <c r="B1009" s="173" t="s">
        <v>421</v>
      </c>
      <c r="C1009" s="173">
        <v>118907</v>
      </c>
      <c r="D1009" s="176">
        <v>44118</v>
      </c>
      <c r="E1009" s="177">
        <v>2948.8193999999999</v>
      </c>
      <c r="F1009" s="177">
        <v>3.6753</v>
      </c>
      <c r="G1009" s="177">
        <v>3.0981000000000001</v>
      </c>
      <c r="H1009" s="177">
        <v>2.7198000000000002</v>
      </c>
      <c r="I1009" s="177">
        <v>2.5863999999999998</v>
      </c>
      <c r="J1009" s="177">
        <v>2.6044999999999998</v>
      </c>
      <c r="K1009" s="177">
        <v>2.3948999999999998</v>
      </c>
      <c r="L1009" s="177">
        <v>2.9247000000000001</v>
      </c>
      <c r="M1009" s="177">
        <v>3.3904999999999998</v>
      </c>
      <c r="N1009" s="177">
        <v>3.6930999999999998</v>
      </c>
      <c r="O1009" s="177">
        <v>5.4001000000000001</v>
      </c>
      <c r="P1009" s="177">
        <v>5.7546999999999997</v>
      </c>
      <c r="Q1009" s="177">
        <v>6.2369000000000003</v>
      </c>
      <c r="R1009" s="177">
        <v>4.9671000000000003</v>
      </c>
      <c r="S1009" s="118" t="s">
        <v>1877</v>
      </c>
    </row>
    <row r="1010" spans="1:19" x14ac:dyDescent="0.3">
      <c r="A1010" s="173" t="s">
        <v>376</v>
      </c>
      <c r="B1010" s="173" t="s">
        <v>1032</v>
      </c>
      <c r="C1010" s="173">
        <v>144947</v>
      </c>
      <c r="D1010" s="176">
        <v>44118</v>
      </c>
      <c r="E1010" s="177">
        <v>1071.05624101488</v>
      </c>
      <c r="F1010" s="177">
        <v>2.5129999999999999</v>
      </c>
      <c r="G1010" s="177">
        <v>2.5148000000000001</v>
      </c>
      <c r="H1010" s="177">
        <v>2.5358999999999998</v>
      </c>
      <c r="I1010" s="177">
        <v>2.5571999999999999</v>
      </c>
      <c r="J1010" s="177">
        <v>2.5608</v>
      </c>
      <c r="K1010" s="177">
        <v>2.5362</v>
      </c>
      <c r="L1010" s="177">
        <v>2.5030999999999999</v>
      </c>
      <c r="M1010" s="177">
        <v>2.5903999999999998</v>
      </c>
      <c r="N1010" s="177">
        <v>2.7353999999999998</v>
      </c>
      <c r="O1010" s="177"/>
      <c r="P1010" s="177"/>
      <c r="Q1010" s="177">
        <v>3.3860000000000001</v>
      </c>
      <c r="R1010" s="177">
        <v>3.3694000000000002</v>
      </c>
      <c r="S1010" s="118"/>
    </row>
    <row r="1011" spans="1:19" x14ac:dyDescent="0.3">
      <c r="A1011" s="173" t="s">
        <v>376</v>
      </c>
      <c r="B1011" s="173" t="s">
        <v>238</v>
      </c>
      <c r="C1011" s="173">
        <v>103340</v>
      </c>
      <c r="D1011" s="176">
        <v>44118</v>
      </c>
      <c r="E1011" s="177">
        <v>298.8152</v>
      </c>
      <c r="F1011" s="177">
        <v>3.9336000000000002</v>
      </c>
      <c r="G1011" s="177">
        <v>3.8571</v>
      </c>
      <c r="H1011" s="177">
        <v>3.4906000000000001</v>
      </c>
      <c r="I1011" s="177">
        <v>3.3599000000000001</v>
      </c>
      <c r="J1011" s="177">
        <v>3.3860000000000001</v>
      </c>
      <c r="K1011" s="177">
        <v>3.2338</v>
      </c>
      <c r="L1011" s="177">
        <v>3.9148000000000001</v>
      </c>
      <c r="M1011" s="177">
        <v>4.5462999999999996</v>
      </c>
      <c r="N1011" s="177">
        <v>4.7441000000000004</v>
      </c>
      <c r="O1011" s="177">
        <v>6.3201000000000001</v>
      </c>
      <c r="P1011" s="177">
        <v>6.6993999999999998</v>
      </c>
      <c r="Q1011" s="177">
        <v>7.6138000000000003</v>
      </c>
      <c r="R1011" s="177">
        <v>5.9261999999999997</v>
      </c>
      <c r="S1011" s="118" t="s">
        <v>1877</v>
      </c>
    </row>
    <row r="1012" spans="1:19" x14ac:dyDescent="0.3">
      <c r="A1012" s="173" t="s">
        <v>376</v>
      </c>
      <c r="B1012" s="173" t="s">
        <v>130</v>
      </c>
      <c r="C1012" s="173">
        <v>120197</v>
      </c>
      <c r="D1012" s="176">
        <v>44118</v>
      </c>
      <c r="E1012" s="177">
        <v>300.31880000000001</v>
      </c>
      <c r="F1012" s="177">
        <v>4.0476000000000001</v>
      </c>
      <c r="G1012" s="177">
        <v>3.9756</v>
      </c>
      <c r="H1012" s="177">
        <v>3.6103999999999998</v>
      </c>
      <c r="I1012" s="177">
        <v>3.4796999999999998</v>
      </c>
      <c r="J1012" s="177">
        <v>3.5063</v>
      </c>
      <c r="K1012" s="177">
        <v>3.3548</v>
      </c>
      <c r="L1012" s="177">
        <v>4.0372000000000003</v>
      </c>
      <c r="M1012" s="177">
        <v>4.6634000000000002</v>
      </c>
      <c r="N1012" s="177">
        <v>4.8513000000000002</v>
      </c>
      <c r="O1012" s="177">
        <v>6.4061000000000003</v>
      </c>
      <c r="P1012" s="177">
        <v>6.7709000000000001</v>
      </c>
      <c r="Q1012" s="177">
        <v>7.5873999999999997</v>
      </c>
      <c r="R1012" s="177">
        <v>6.0175000000000001</v>
      </c>
      <c r="S1012" s="118" t="s">
        <v>1877</v>
      </c>
    </row>
    <row r="1013" spans="1:19" x14ac:dyDescent="0.3">
      <c r="A1013" s="173" t="s">
        <v>376</v>
      </c>
      <c r="B1013" s="173" t="s">
        <v>239</v>
      </c>
      <c r="C1013" s="173">
        <v>113096</v>
      </c>
      <c r="D1013" s="176">
        <v>44118</v>
      </c>
      <c r="E1013" s="177">
        <v>2163.7231999999999</v>
      </c>
      <c r="F1013" s="177">
        <v>3.6778</v>
      </c>
      <c r="G1013" s="177">
        <v>3.7736999999999998</v>
      </c>
      <c r="H1013" s="177">
        <v>3.5196000000000001</v>
      </c>
      <c r="I1013" s="177">
        <v>3.512</v>
      </c>
      <c r="J1013" s="177">
        <v>3.5939999999999999</v>
      </c>
      <c r="K1013" s="177">
        <v>3.5573999999999999</v>
      </c>
      <c r="L1013" s="177">
        <v>4.1505000000000001</v>
      </c>
      <c r="M1013" s="177">
        <v>4.8121999999999998</v>
      </c>
      <c r="N1013" s="177">
        <v>4.9893999999999998</v>
      </c>
      <c r="O1013" s="177">
        <v>6.4195000000000002</v>
      </c>
      <c r="P1013" s="177">
        <v>6.7244999999999999</v>
      </c>
      <c r="Q1013" s="177">
        <v>7.8018999999999998</v>
      </c>
      <c r="R1013" s="177">
        <v>6.0586000000000002</v>
      </c>
      <c r="S1013" s="118" t="s">
        <v>1877</v>
      </c>
    </row>
    <row r="1014" spans="1:19" x14ac:dyDescent="0.3">
      <c r="A1014" s="173" t="s">
        <v>376</v>
      </c>
      <c r="B1014" s="173" t="s">
        <v>131</v>
      </c>
      <c r="C1014" s="173">
        <v>118345</v>
      </c>
      <c r="D1014" s="176">
        <v>44118</v>
      </c>
      <c r="E1014" s="177">
        <v>2180.0823999999998</v>
      </c>
      <c r="F1014" s="177">
        <v>3.7189000000000001</v>
      </c>
      <c r="G1014" s="177">
        <v>3.8134999999999999</v>
      </c>
      <c r="H1014" s="177">
        <v>3.5596999999999999</v>
      </c>
      <c r="I1014" s="177">
        <v>3.5520999999999998</v>
      </c>
      <c r="J1014" s="177">
        <v>3.6341000000000001</v>
      </c>
      <c r="K1014" s="177">
        <v>3.5977999999999999</v>
      </c>
      <c r="L1014" s="177">
        <v>4.1913999999999998</v>
      </c>
      <c r="M1014" s="177">
        <v>4.8536999999999999</v>
      </c>
      <c r="N1014" s="177">
        <v>5.0323000000000002</v>
      </c>
      <c r="O1014" s="177">
        <v>6.5167999999999999</v>
      </c>
      <c r="P1014" s="177">
        <v>6.8284000000000002</v>
      </c>
      <c r="Q1014" s="177">
        <v>7.5918999999999999</v>
      </c>
      <c r="R1014" s="177">
        <v>6.1395</v>
      </c>
      <c r="S1014" s="118" t="s">
        <v>1877</v>
      </c>
    </row>
    <row r="1015" spans="1:19" x14ac:dyDescent="0.3">
      <c r="A1015" s="173" t="s">
        <v>376</v>
      </c>
      <c r="B1015" s="173" t="s">
        <v>132</v>
      </c>
      <c r="C1015" s="173">
        <v>118364</v>
      </c>
      <c r="D1015" s="176">
        <v>44118</v>
      </c>
      <c r="E1015" s="177">
        <v>2451.0342999999998</v>
      </c>
      <c r="F1015" s="177">
        <v>4.2028999999999996</v>
      </c>
      <c r="G1015" s="177">
        <v>3.7374999999999998</v>
      </c>
      <c r="H1015" s="177">
        <v>3.4780000000000002</v>
      </c>
      <c r="I1015" s="177">
        <v>3.3694999999999999</v>
      </c>
      <c r="J1015" s="177">
        <v>3.4165000000000001</v>
      </c>
      <c r="K1015" s="177">
        <v>3.1913</v>
      </c>
      <c r="L1015" s="177">
        <v>3.6949000000000001</v>
      </c>
      <c r="M1015" s="177">
        <v>4.3064999999999998</v>
      </c>
      <c r="N1015" s="177">
        <v>4.5197000000000003</v>
      </c>
      <c r="O1015" s="177">
        <v>6.2030000000000003</v>
      </c>
      <c r="P1015" s="177">
        <v>6.6430999999999996</v>
      </c>
      <c r="Q1015" s="177">
        <v>7.4866000000000001</v>
      </c>
      <c r="R1015" s="177">
        <v>5.7039999999999997</v>
      </c>
      <c r="S1015" s="118" t="s">
        <v>1877</v>
      </c>
    </row>
    <row r="1016" spans="1:19" x14ac:dyDescent="0.3">
      <c r="A1016" s="173" t="s">
        <v>376</v>
      </c>
      <c r="B1016" s="173" t="s">
        <v>240</v>
      </c>
      <c r="C1016" s="173">
        <v>108690</v>
      </c>
      <c r="D1016" s="176">
        <v>44118</v>
      </c>
      <c r="E1016" s="177">
        <v>2439.2611999999999</v>
      </c>
      <c r="F1016" s="177">
        <v>4.1528999999999998</v>
      </c>
      <c r="G1016" s="177">
        <v>3.6876000000000002</v>
      </c>
      <c r="H1016" s="177">
        <v>3.4279999999999999</v>
      </c>
      <c r="I1016" s="177">
        <v>3.3193999999999999</v>
      </c>
      <c r="J1016" s="177">
        <v>3.3664000000000001</v>
      </c>
      <c r="K1016" s="177">
        <v>3.1408999999999998</v>
      </c>
      <c r="L1016" s="177">
        <v>3.6429999999999998</v>
      </c>
      <c r="M1016" s="177">
        <v>4.2534000000000001</v>
      </c>
      <c r="N1016" s="177">
        <v>4.4656000000000002</v>
      </c>
      <c r="O1016" s="177">
        <v>6.1338999999999997</v>
      </c>
      <c r="P1016" s="177">
        <v>6.5673000000000004</v>
      </c>
      <c r="Q1016" s="177">
        <v>5.5365000000000002</v>
      </c>
      <c r="R1016" s="177">
        <v>5.6448999999999998</v>
      </c>
      <c r="S1016" s="118" t="s">
        <v>1877</v>
      </c>
    </row>
    <row r="1017" spans="1:19" x14ac:dyDescent="0.3">
      <c r="A1017" s="173" t="s">
        <v>376</v>
      </c>
      <c r="B1017" s="173" t="s">
        <v>133</v>
      </c>
      <c r="C1017" s="173">
        <v>125345</v>
      </c>
      <c r="D1017" s="176">
        <v>44118</v>
      </c>
      <c r="E1017" s="177">
        <v>1570.0854999999999</v>
      </c>
      <c r="F1017" s="177">
        <v>2.8852000000000002</v>
      </c>
      <c r="G1017" s="177">
        <v>2.9321999999999999</v>
      </c>
      <c r="H1017" s="177">
        <v>2.9807000000000001</v>
      </c>
      <c r="I1017" s="177">
        <v>2.9525999999999999</v>
      </c>
      <c r="J1017" s="177">
        <v>2.9927000000000001</v>
      </c>
      <c r="K1017" s="177">
        <v>2.9411</v>
      </c>
      <c r="L1017" s="177">
        <v>3.1631999999999998</v>
      </c>
      <c r="M1017" s="177">
        <v>3.6263000000000001</v>
      </c>
      <c r="N1017" s="177">
        <v>3.9251999999999998</v>
      </c>
      <c r="O1017" s="177">
        <v>5.6825000000000001</v>
      </c>
      <c r="P1017" s="177">
        <v>6.1516999999999999</v>
      </c>
      <c r="Q1017" s="177">
        <v>6.7294999999999998</v>
      </c>
      <c r="R1017" s="177">
        <v>5.1417999999999999</v>
      </c>
      <c r="S1017" s="118" t="s">
        <v>1877</v>
      </c>
    </row>
    <row r="1018" spans="1:19" x14ac:dyDescent="0.3">
      <c r="A1018" s="173" t="s">
        <v>376</v>
      </c>
      <c r="B1018" s="173" t="s">
        <v>241</v>
      </c>
      <c r="C1018" s="173">
        <v>125259</v>
      </c>
      <c r="D1018" s="176">
        <v>44118</v>
      </c>
      <c r="E1018" s="177">
        <v>1564.6541999999999</v>
      </c>
      <c r="F1018" s="177">
        <v>2.8346</v>
      </c>
      <c r="G1018" s="177">
        <v>2.8824000000000001</v>
      </c>
      <c r="H1018" s="177">
        <v>2.9306000000000001</v>
      </c>
      <c r="I1018" s="177">
        <v>2.9024999999999999</v>
      </c>
      <c r="J1018" s="177">
        <v>2.9426999999999999</v>
      </c>
      <c r="K1018" s="177">
        <v>2.8908999999999998</v>
      </c>
      <c r="L1018" s="177">
        <v>3.1126999999999998</v>
      </c>
      <c r="M1018" s="177">
        <v>3.5752000000000002</v>
      </c>
      <c r="N1018" s="177">
        <v>3.8734000000000002</v>
      </c>
      <c r="O1018" s="177">
        <v>5.6296999999999997</v>
      </c>
      <c r="P1018" s="177">
        <v>6.0987</v>
      </c>
      <c r="Q1018" s="177">
        <v>6.6760999999999999</v>
      </c>
      <c r="R1018" s="177">
        <v>5.0894000000000004</v>
      </c>
      <c r="S1018" s="118" t="s">
        <v>1877</v>
      </c>
    </row>
    <row r="1019" spans="1:19" x14ac:dyDescent="0.3">
      <c r="A1019" s="173" t="s">
        <v>376</v>
      </c>
      <c r="B1019" s="173" t="s">
        <v>242</v>
      </c>
      <c r="C1019" s="173">
        <v>115991</v>
      </c>
      <c r="D1019" s="176">
        <v>44118</v>
      </c>
      <c r="E1019" s="177">
        <v>1960.7538</v>
      </c>
      <c r="F1019" s="177">
        <v>3.4125000000000001</v>
      </c>
      <c r="G1019" s="177">
        <v>3.2734000000000001</v>
      </c>
      <c r="H1019" s="177">
        <v>3.2155</v>
      </c>
      <c r="I1019" s="177">
        <v>3.0926999999999998</v>
      </c>
      <c r="J1019" s="177">
        <v>3.2025000000000001</v>
      </c>
      <c r="K1019" s="177">
        <v>3.0066999999999999</v>
      </c>
      <c r="L1019" s="177">
        <v>3.2848999999999999</v>
      </c>
      <c r="M1019" s="177">
        <v>4.0358999999999998</v>
      </c>
      <c r="N1019" s="177">
        <v>4.3638000000000003</v>
      </c>
      <c r="O1019" s="177">
        <v>6.157</v>
      </c>
      <c r="P1019" s="177">
        <v>6.6600999999999999</v>
      </c>
      <c r="Q1019" s="177">
        <v>7.7881</v>
      </c>
      <c r="R1019" s="177">
        <v>5.6867999999999999</v>
      </c>
      <c r="S1019" s="118" t="s">
        <v>1877</v>
      </c>
    </row>
    <row r="1020" spans="1:19" x14ac:dyDescent="0.3">
      <c r="A1020" s="173" t="s">
        <v>376</v>
      </c>
      <c r="B1020" s="173" t="s">
        <v>134</v>
      </c>
      <c r="C1020" s="173">
        <v>119135</v>
      </c>
      <c r="D1020" s="176">
        <v>44118</v>
      </c>
      <c r="E1020" s="177">
        <v>1975.7384</v>
      </c>
      <c r="F1020" s="177">
        <v>3.5123000000000002</v>
      </c>
      <c r="G1020" s="177">
        <v>3.3742999999999999</v>
      </c>
      <c r="H1020" s="177">
        <v>3.3157999999999999</v>
      </c>
      <c r="I1020" s="177">
        <v>3.1926999999999999</v>
      </c>
      <c r="J1020" s="177">
        <v>3.3027000000000002</v>
      </c>
      <c r="K1020" s="177">
        <v>3.1076999999999999</v>
      </c>
      <c r="L1020" s="177">
        <v>3.3866000000000001</v>
      </c>
      <c r="M1020" s="177">
        <v>4.1387999999999998</v>
      </c>
      <c r="N1020" s="177">
        <v>4.4680999999999997</v>
      </c>
      <c r="O1020" s="177">
        <v>6.2633000000000001</v>
      </c>
      <c r="P1020" s="177">
        <v>6.7671999999999999</v>
      </c>
      <c r="Q1020" s="177">
        <v>7.5922000000000001</v>
      </c>
      <c r="R1020" s="177">
        <v>5.7925000000000004</v>
      </c>
      <c r="S1020" s="118" t="s">
        <v>1877</v>
      </c>
    </row>
    <row r="1021" spans="1:19" x14ac:dyDescent="0.3">
      <c r="A1021" s="173" t="s">
        <v>376</v>
      </c>
      <c r="B1021" s="173" t="s">
        <v>135</v>
      </c>
      <c r="C1021" s="173">
        <v>147938</v>
      </c>
      <c r="D1021" s="176">
        <v>44118</v>
      </c>
      <c r="E1021" s="177">
        <v>1971.7293</v>
      </c>
      <c r="F1021" s="177">
        <v>4.1749000000000001</v>
      </c>
      <c r="G1021" s="177">
        <v>3.7126999999999999</v>
      </c>
      <c r="H1021" s="177">
        <v>3.3824000000000001</v>
      </c>
      <c r="I1021" s="177">
        <v>2.8862999999999999</v>
      </c>
      <c r="J1021" s="177">
        <v>3.0232000000000001</v>
      </c>
      <c r="K1021" s="177">
        <v>2.742</v>
      </c>
      <c r="L1021" s="177">
        <v>3.0501999999999998</v>
      </c>
      <c r="M1021" s="177"/>
      <c r="N1021" s="177"/>
      <c r="O1021" s="177"/>
      <c r="P1021" s="177"/>
      <c r="Q1021" s="177">
        <v>3.8157999999999999</v>
      </c>
      <c r="R1021" s="177"/>
      <c r="S1021" s="118" t="s">
        <v>1877</v>
      </c>
    </row>
    <row r="1022" spans="1:19" x14ac:dyDescent="0.3">
      <c r="A1022" s="173" t="s">
        <v>376</v>
      </c>
      <c r="B1022" s="173" t="s">
        <v>136</v>
      </c>
      <c r="C1022" s="173">
        <v>147940</v>
      </c>
      <c r="D1022" s="176">
        <v>44118</v>
      </c>
      <c r="E1022" s="177">
        <v>1976.2248</v>
      </c>
      <c r="F1022" s="177">
        <v>3.6055999999999999</v>
      </c>
      <c r="G1022" s="177">
        <v>3.44</v>
      </c>
      <c r="H1022" s="177">
        <v>3.3224</v>
      </c>
      <c r="I1022" s="177">
        <v>3.2178</v>
      </c>
      <c r="J1022" s="177">
        <v>3.2734999999999999</v>
      </c>
      <c r="K1022" s="177">
        <v>3.0535999999999999</v>
      </c>
      <c r="L1022" s="177">
        <v>3.3873000000000002</v>
      </c>
      <c r="M1022" s="177"/>
      <c r="N1022" s="177"/>
      <c r="O1022" s="177"/>
      <c r="P1022" s="177"/>
      <c r="Q1022" s="177">
        <v>4.1119000000000003</v>
      </c>
      <c r="R1022" s="177"/>
      <c r="S1022" s="118" t="s">
        <v>1877</v>
      </c>
    </row>
    <row r="1023" spans="1:19" x14ac:dyDescent="0.3">
      <c r="A1023" s="173" t="s">
        <v>376</v>
      </c>
      <c r="B1023" s="173" t="s">
        <v>137</v>
      </c>
      <c r="C1023" s="173">
        <v>147937</v>
      </c>
      <c r="D1023" s="176">
        <v>44118</v>
      </c>
      <c r="E1023" s="177">
        <v>1976.1068</v>
      </c>
      <c r="F1023" s="177">
        <v>3.5947</v>
      </c>
      <c r="G1023" s="177">
        <v>3.4007999999999998</v>
      </c>
      <c r="H1023" s="177">
        <v>3.3287</v>
      </c>
      <c r="I1023" s="177">
        <v>3.1955</v>
      </c>
      <c r="J1023" s="177">
        <v>3.3039000000000001</v>
      </c>
      <c r="K1023" s="177">
        <v>3.1086</v>
      </c>
      <c r="L1023" s="177">
        <v>3.3872</v>
      </c>
      <c r="M1023" s="177"/>
      <c r="N1023" s="177"/>
      <c r="O1023" s="177"/>
      <c r="P1023" s="177"/>
      <c r="Q1023" s="177">
        <v>4.1060999999999996</v>
      </c>
      <c r="R1023" s="177"/>
      <c r="S1023" s="118" t="s">
        <v>1877</v>
      </c>
    </row>
    <row r="1024" spans="1:19" x14ac:dyDescent="0.3">
      <c r="A1024" s="173" t="s">
        <v>376</v>
      </c>
      <c r="B1024" s="173" t="s">
        <v>138</v>
      </c>
      <c r="C1024" s="173">
        <v>147939</v>
      </c>
      <c r="D1024" s="176">
        <v>44118</v>
      </c>
      <c r="E1024" s="177">
        <v>1975.9484</v>
      </c>
      <c r="F1024" s="177">
        <v>3.6873999999999998</v>
      </c>
      <c r="G1024" s="177">
        <v>3.4331</v>
      </c>
      <c r="H1024" s="177">
        <v>3.2951000000000001</v>
      </c>
      <c r="I1024" s="177">
        <v>3.1762000000000001</v>
      </c>
      <c r="J1024" s="177">
        <v>3.2513000000000001</v>
      </c>
      <c r="K1024" s="177">
        <v>3.0568</v>
      </c>
      <c r="L1024" s="177">
        <v>3.355</v>
      </c>
      <c r="M1024" s="177"/>
      <c r="N1024" s="177"/>
      <c r="O1024" s="177"/>
      <c r="P1024" s="177"/>
      <c r="Q1024" s="177">
        <v>4.0902000000000003</v>
      </c>
      <c r="R1024" s="177"/>
      <c r="S1024" s="118" t="s">
        <v>1877</v>
      </c>
    </row>
    <row r="1025" spans="1:19" x14ac:dyDescent="0.3">
      <c r="A1025" s="173" t="s">
        <v>376</v>
      </c>
      <c r="B1025" s="173" t="s">
        <v>243</v>
      </c>
      <c r="C1025" s="173">
        <v>104486</v>
      </c>
      <c r="D1025" s="176">
        <v>44118</v>
      </c>
      <c r="E1025" s="177">
        <v>2770.8928999999998</v>
      </c>
      <c r="F1025" s="177">
        <v>3.7980999999999998</v>
      </c>
      <c r="G1025" s="177">
        <v>3.5941000000000001</v>
      </c>
      <c r="H1025" s="177">
        <v>3.3934000000000002</v>
      </c>
      <c r="I1025" s="177">
        <v>3.3264999999999998</v>
      </c>
      <c r="J1025" s="177">
        <v>3.3776000000000002</v>
      </c>
      <c r="K1025" s="177">
        <v>3.1741000000000001</v>
      </c>
      <c r="L1025" s="177">
        <v>3.734</v>
      </c>
      <c r="M1025" s="177">
        <v>4.2938999999999998</v>
      </c>
      <c r="N1025" s="177">
        <v>4.5278</v>
      </c>
      <c r="O1025" s="177">
        <v>6.2211999999999996</v>
      </c>
      <c r="P1025" s="177">
        <v>6.6483999999999996</v>
      </c>
      <c r="Q1025" s="177">
        <v>7.5975999999999999</v>
      </c>
      <c r="R1025" s="177">
        <v>5.7576999999999998</v>
      </c>
      <c r="S1025" s="118" t="s">
        <v>1877</v>
      </c>
    </row>
    <row r="1026" spans="1:19" x14ac:dyDescent="0.3">
      <c r="A1026" s="173" t="s">
        <v>376</v>
      </c>
      <c r="B1026" s="173" t="s">
        <v>139</v>
      </c>
      <c r="C1026" s="173">
        <v>120537</v>
      </c>
      <c r="D1026" s="176">
        <v>44118</v>
      </c>
      <c r="E1026" s="177">
        <v>2785.5967000000001</v>
      </c>
      <c r="F1026" s="177">
        <v>3.8671000000000002</v>
      </c>
      <c r="G1026" s="177">
        <v>3.6638999999999999</v>
      </c>
      <c r="H1026" s="177">
        <v>3.4636</v>
      </c>
      <c r="I1026" s="177">
        <v>3.3967000000000001</v>
      </c>
      <c r="J1026" s="177">
        <v>3.4478</v>
      </c>
      <c r="K1026" s="177">
        <v>3.2450000000000001</v>
      </c>
      <c r="L1026" s="177">
        <v>3.8056000000000001</v>
      </c>
      <c r="M1026" s="177">
        <v>4.3663999999999996</v>
      </c>
      <c r="N1026" s="177">
        <v>4.6010999999999997</v>
      </c>
      <c r="O1026" s="177">
        <v>6.2957000000000001</v>
      </c>
      <c r="P1026" s="177">
        <v>6.7230999999999996</v>
      </c>
      <c r="Q1026" s="177">
        <v>7.5564999999999998</v>
      </c>
      <c r="R1026" s="177">
        <v>5.8318000000000003</v>
      </c>
      <c r="S1026" s="118" t="s">
        <v>1877</v>
      </c>
    </row>
    <row r="1027" spans="1:19" x14ac:dyDescent="0.3">
      <c r="A1027" s="173" t="s">
        <v>376</v>
      </c>
      <c r="B1027" s="173" t="s">
        <v>422</v>
      </c>
      <c r="C1027" s="173">
        <v>104488</v>
      </c>
      <c r="D1027" s="176">
        <v>44118</v>
      </c>
      <c r="E1027" s="177">
        <v>2515.6968999999999</v>
      </c>
      <c r="F1027" s="177">
        <v>3.2662</v>
      </c>
      <c r="G1027" s="177">
        <v>3.0636000000000001</v>
      </c>
      <c r="H1027" s="177">
        <v>2.8628999999999998</v>
      </c>
      <c r="I1027" s="177">
        <v>2.7959000000000001</v>
      </c>
      <c r="J1027" s="177">
        <v>2.8460999999999999</v>
      </c>
      <c r="K1027" s="177">
        <v>2.6402000000000001</v>
      </c>
      <c r="L1027" s="177">
        <v>3.1949000000000001</v>
      </c>
      <c r="M1027" s="177">
        <v>3.7490000000000001</v>
      </c>
      <c r="N1027" s="177">
        <v>3.9803000000000002</v>
      </c>
      <c r="O1027" s="177">
        <v>5.6528</v>
      </c>
      <c r="P1027" s="177">
        <v>6.0456000000000003</v>
      </c>
      <c r="Q1027" s="177">
        <v>6.8532000000000002</v>
      </c>
      <c r="R1027" s="177">
        <v>5.2016999999999998</v>
      </c>
      <c r="S1027" s="118" t="s">
        <v>1877</v>
      </c>
    </row>
    <row r="1028" spans="1:19" x14ac:dyDescent="0.3">
      <c r="A1028" s="173" t="s">
        <v>376</v>
      </c>
      <c r="B1028" s="173" t="s">
        <v>140</v>
      </c>
      <c r="C1028" s="173">
        <v>147157</v>
      </c>
      <c r="D1028" s="176">
        <v>44118</v>
      </c>
      <c r="E1028" s="177">
        <v>1065.6183000000001</v>
      </c>
      <c r="F1028" s="177">
        <v>3.2610999999999999</v>
      </c>
      <c r="G1028" s="177">
        <v>3.1703000000000001</v>
      </c>
      <c r="H1028" s="177">
        <v>3.1286</v>
      </c>
      <c r="I1028" s="177">
        <v>3.1267999999999998</v>
      </c>
      <c r="J1028" s="177">
        <v>3.1533000000000002</v>
      </c>
      <c r="K1028" s="177">
        <v>3.0196000000000001</v>
      </c>
      <c r="L1028" s="177">
        <v>2.9457</v>
      </c>
      <c r="M1028" s="177">
        <v>3.3896999999999999</v>
      </c>
      <c r="N1028" s="177">
        <v>3.7181999999999999</v>
      </c>
      <c r="O1028" s="177"/>
      <c r="P1028" s="177"/>
      <c r="Q1028" s="177">
        <v>4.3916000000000004</v>
      </c>
      <c r="R1028" s="177"/>
      <c r="S1028" s="118" t="s">
        <v>1877</v>
      </c>
    </row>
    <row r="1029" spans="1:19" x14ac:dyDescent="0.3">
      <c r="A1029" s="173" t="s">
        <v>376</v>
      </c>
      <c r="B1029" s="173" t="s">
        <v>244</v>
      </c>
      <c r="C1029" s="173">
        <v>147153</v>
      </c>
      <c r="D1029" s="176">
        <v>44118</v>
      </c>
      <c r="E1029" s="177">
        <v>1063.8892000000001</v>
      </c>
      <c r="F1029" s="177">
        <v>3.1497999999999999</v>
      </c>
      <c r="G1029" s="177">
        <v>3.0598999999999998</v>
      </c>
      <c r="H1029" s="177">
        <v>3.0184000000000002</v>
      </c>
      <c r="I1029" s="177">
        <v>3.0165000000000002</v>
      </c>
      <c r="J1029" s="177">
        <v>3.0430999999999999</v>
      </c>
      <c r="K1029" s="177">
        <v>2.9087999999999998</v>
      </c>
      <c r="L1029" s="177">
        <v>2.8340999999999998</v>
      </c>
      <c r="M1029" s="177">
        <v>3.2772000000000001</v>
      </c>
      <c r="N1029" s="177">
        <v>3.6044</v>
      </c>
      <c r="O1029" s="177"/>
      <c r="P1029" s="177"/>
      <c r="Q1029" s="177">
        <v>4.2770999999999999</v>
      </c>
      <c r="R1029" s="177"/>
      <c r="S1029" s="118" t="s">
        <v>1877</v>
      </c>
    </row>
    <row r="1030" spans="1:19" x14ac:dyDescent="0.3">
      <c r="A1030" s="173" t="s">
        <v>376</v>
      </c>
      <c r="B1030" s="173" t="s">
        <v>245</v>
      </c>
      <c r="C1030" s="173">
        <v>100234</v>
      </c>
      <c r="D1030" s="176">
        <v>44118</v>
      </c>
      <c r="E1030" s="177">
        <v>55.096299999999999</v>
      </c>
      <c r="F1030" s="177">
        <v>3.4451999999999998</v>
      </c>
      <c r="G1030" s="177">
        <v>3.2911999999999999</v>
      </c>
      <c r="H1030" s="177">
        <v>3.2482000000000002</v>
      </c>
      <c r="I1030" s="177">
        <v>3.3544999999999998</v>
      </c>
      <c r="J1030" s="177">
        <v>3.3081</v>
      </c>
      <c r="K1030" s="177">
        <v>3.1756000000000002</v>
      </c>
      <c r="L1030" s="177">
        <v>3.589</v>
      </c>
      <c r="M1030" s="177">
        <v>4.1729000000000003</v>
      </c>
      <c r="N1030" s="177">
        <v>4.4302999999999999</v>
      </c>
      <c r="O1030" s="177">
        <v>6.2294</v>
      </c>
      <c r="P1030" s="177">
        <v>6.6825999999999999</v>
      </c>
      <c r="Q1030" s="177">
        <v>7.7709000000000001</v>
      </c>
      <c r="R1030" s="177">
        <v>5.7732999999999999</v>
      </c>
      <c r="S1030" s="118" t="s">
        <v>1877</v>
      </c>
    </row>
    <row r="1031" spans="1:19" x14ac:dyDescent="0.3">
      <c r="A1031" s="173" t="s">
        <v>376</v>
      </c>
      <c r="B1031" s="173" t="s">
        <v>141</v>
      </c>
      <c r="C1031" s="173">
        <v>120406</v>
      </c>
      <c r="D1031" s="176">
        <v>44118</v>
      </c>
      <c r="E1031" s="177">
        <v>55.4375</v>
      </c>
      <c r="F1031" s="177">
        <v>3.4897999999999998</v>
      </c>
      <c r="G1031" s="177">
        <v>3.3588</v>
      </c>
      <c r="H1031" s="177">
        <v>3.3222999999999998</v>
      </c>
      <c r="I1031" s="177">
        <v>3.4329000000000001</v>
      </c>
      <c r="J1031" s="177">
        <v>3.3892000000000002</v>
      </c>
      <c r="K1031" s="177">
        <v>3.2562000000000002</v>
      </c>
      <c r="L1031" s="177">
        <v>3.6705999999999999</v>
      </c>
      <c r="M1031" s="177">
        <v>4.2553999999999998</v>
      </c>
      <c r="N1031" s="177">
        <v>4.5137</v>
      </c>
      <c r="O1031" s="177">
        <v>6.3144999999999998</v>
      </c>
      <c r="P1031" s="177">
        <v>6.7664999999999997</v>
      </c>
      <c r="Q1031" s="177">
        <v>7.6063999999999998</v>
      </c>
      <c r="R1031" s="177">
        <v>5.8578000000000001</v>
      </c>
      <c r="S1031" s="118" t="s">
        <v>1877</v>
      </c>
    </row>
    <row r="1032" spans="1:19" x14ac:dyDescent="0.3">
      <c r="A1032" s="173" t="s">
        <v>376</v>
      </c>
      <c r="B1032" s="173" t="s">
        <v>423</v>
      </c>
      <c r="C1032" s="173">
        <v>100247</v>
      </c>
      <c r="D1032" s="176">
        <v>44118</v>
      </c>
      <c r="E1032" s="177">
        <v>31.681699999999999</v>
      </c>
      <c r="F1032" s="177">
        <v>3.4565999999999999</v>
      </c>
      <c r="G1032" s="177">
        <v>3.3035000000000001</v>
      </c>
      <c r="H1032" s="177">
        <v>3.2443</v>
      </c>
      <c r="I1032" s="177">
        <v>3.3536000000000001</v>
      </c>
      <c r="J1032" s="177">
        <v>3.3115999999999999</v>
      </c>
      <c r="K1032" s="177">
        <v>3.1772</v>
      </c>
      <c r="L1032" s="177">
        <v>3.5895999999999999</v>
      </c>
      <c r="M1032" s="177">
        <v>4.1734</v>
      </c>
      <c r="N1032" s="177">
        <v>4.4310999999999998</v>
      </c>
      <c r="O1032" s="177">
        <v>6.2295999999999996</v>
      </c>
      <c r="P1032" s="177">
        <v>6.6826999999999996</v>
      </c>
      <c r="Q1032" s="177">
        <v>7.2770000000000001</v>
      </c>
      <c r="R1032" s="177">
        <v>5.7736000000000001</v>
      </c>
      <c r="S1032" s="118" t="s">
        <v>1877</v>
      </c>
    </row>
    <row r="1033" spans="1:19" x14ac:dyDescent="0.3">
      <c r="A1033" s="173" t="s">
        <v>376</v>
      </c>
      <c r="B1033" s="173" t="s">
        <v>142</v>
      </c>
      <c r="C1033" s="173">
        <v>119766</v>
      </c>
      <c r="D1033" s="176">
        <v>44118</v>
      </c>
      <c r="E1033" s="177">
        <v>4099.7700999999997</v>
      </c>
      <c r="F1033" s="177">
        <v>3.8544999999999998</v>
      </c>
      <c r="G1033" s="177">
        <v>3.6261000000000001</v>
      </c>
      <c r="H1033" s="177">
        <v>3.4731000000000001</v>
      </c>
      <c r="I1033" s="177">
        <v>3.4998</v>
      </c>
      <c r="J1033" s="177">
        <v>3.5028999999999999</v>
      </c>
      <c r="K1033" s="177">
        <v>3.2797000000000001</v>
      </c>
      <c r="L1033" s="177">
        <v>3.8389000000000002</v>
      </c>
      <c r="M1033" s="177">
        <v>4.4170999999999996</v>
      </c>
      <c r="N1033" s="177">
        <v>4.6510999999999996</v>
      </c>
      <c r="O1033" s="177">
        <v>6.2816000000000001</v>
      </c>
      <c r="P1033" s="177">
        <v>6.6890000000000001</v>
      </c>
      <c r="Q1033" s="177">
        <v>7.5217000000000001</v>
      </c>
      <c r="R1033" s="177">
        <v>5.8391000000000002</v>
      </c>
      <c r="S1033" s="118"/>
    </row>
    <row r="1034" spans="1:19" x14ac:dyDescent="0.3">
      <c r="A1034" s="173" t="s">
        <v>376</v>
      </c>
      <c r="B1034" s="173" t="s">
        <v>246</v>
      </c>
      <c r="C1034" s="173">
        <v>100835</v>
      </c>
      <c r="D1034" s="176">
        <v>44118</v>
      </c>
      <c r="E1034" s="177">
        <v>4083.739</v>
      </c>
      <c r="F1034" s="177">
        <v>3.7722000000000002</v>
      </c>
      <c r="G1034" s="177">
        <v>3.5442999999999998</v>
      </c>
      <c r="H1034" s="177">
        <v>3.3913000000000002</v>
      </c>
      <c r="I1034" s="177">
        <v>3.4178999999999999</v>
      </c>
      <c r="J1034" s="177">
        <v>3.4205999999999999</v>
      </c>
      <c r="K1034" s="177">
        <v>3.2088000000000001</v>
      </c>
      <c r="L1034" s="177">
        <v>3.7766000000000002</v>
      </c>
      <c r="M1034" s="177">
        <v>4.3570000000000002</v>
      </c>
      <c r="N1034" s="177">
        <v>4.5921000000000003</v>
      </c>
      <c r="O1034" s="177">
        <v>6.226</v>
      </c>
      <c r="P1034" s="177">
        <v>6.6346999999999996</v>
      </c>
      <c r="Q1034" s="177">
        <v>7.2423000000000002</v>
      </c>
      <c r="R1034" s="177">
        <v>5.7826000000000004</v>
      </c>
      <c r="S1034" s="118"/>
    </row>
    <row r="1035" spans="1:19" x14ac:dyDescent="0.3">
      <c r="A1035" s="173" t="s">
        <v>376</v>
      </c>
      <c r="B1035" s="173" t="s">
        <v>247</v>
      </c>
      <c r="C1035" s="173">
        <v>112457</v>
      </c>
      <c r="D1035" s="176">
        <v>44118</v>
      </c>
      <c r="E1035" s="177">
        <v>2766.9038</v>
      </c>
      <c r="F1035" s="177">
        <v>3.9817</v>
      </c>
      <c r="G1035" s="177">
        <v>3.5285000000000002</v>
      </c>
      <c r="H1035" s="177">
        <v>3.3210999999999999</v>
      </c>
      <c r="I1035" s="177">
        <v>3.2359</v>
      </c>
      <c r="J1035" s="177">
        <v>3.3567999999999998</v>
      </c>
      <c r="K1035" s="177">
        <v>3.1919</v>
      </c>
      <c r="L1035" s="177">
        <v>3.7416</v>
      </c>
      <c r="M1035" s="177">
        <v>4.4588999999999999</v>
      </c>
      <c r="N1035" s="177">
        <v>4.6832000000000003</v>
      </c>
      <c r="O1035" s="177">
        <v>6.2904</v>
      </c>
      <c r="P1035" s="177">
        <v>6.6856999999999998</v>
      </c>
      <c r="Q1035" s="177">
        <v>7.5174000000000003</v>
      </c>
      <c r="R1035" s="177">
        <v>5.8521000000000001</v>
      </c>
      <c r="S1035" s="118"/>
    </row>
    <row r="1036" spans="1:19" x14ac:dyDescent="0.3">
      <c r="A1036" s="173" t="s">
        <v>376</v>
      </c>
      <c r="B1036" s="173" t="s">
        <v>143</v>
      </c>
      <c r="C1036" s="173">
        <v>119790</v>
      </c>
      <c r="D1036" s="176">
        <v>44118</v>
      </c>
      <c r="E1036" s="177">
        <v>2778.7876999999999</v>
      </c>
      <c r="F1036" s="177">
        <v>4.0316000000000001</v>
      </c>
      <c r="G1036" s="177">
        <v>3.5785999999999998</v>
      </c>
      <c r="H1036" s="177">
        <v>3.3712</v>
      </c>
      <c r="I1036" s="177">
        <v>3.2858999999999998</v>
      </c>
      <c r="J1036" s="177">
        <v>3.4068999999999998</v>
      </c>
      <c r="K1036" s="177">
        <v>3.2423000000000002</v>
      </c>
      <c r="L1036" s="177">
        <v>3.7926000000000002</v>
      </c>
      <c r="M1036" s="177">
        <v>4.5105000000000004</v>
      </c>
      <c r="N1036" s="177">
        <v>4.7355</v>
      </c>
      <c r="O1036" s="177">
        <v>6.3468999999999998</v>
      </c>
      <c r="P1036" s="177">
        <v>6.7464000000000004</v>
      </c>
      <c r="Q1036" s="177">
        <v>7.5533999999999999</v>
      </c>
      <c r="R1036" s="177">
        <v>5.9051</v>
      </c>
      <c r="S1036" s="118"/>
    </row>
    <row r="1037" spans="1:19" x14ac:dyDescent="0.3">
      <c r="A1037" s="173" t="s">
        <v>376</v>
      </c>
      <c r="B1037" s="173" t="s">
        <v>248</v>
      </c>
      <c r="C1037" s="173">
        <v>101185</v>
      </c>
      <c r="D1037" s="176">
        <v>44118</v>
      </c>
      <c r="E1037" s="177">
        <v>3650.8056000000001</v>
      </c>
      <c r="F1037" s="177">
        <v>3.6985999999999999</v>
      </c>
      <c r="G1037" s="177">
        <v>3.4649000000000001</v>
      </c>
      <c r="H1037" s="177">
        <v>3.3197999999999999</v>
      </c>
      <c r="I1037" s="177">
        <v>3.3130000000000002</v>
      </c>
      <c r="J1037" s="177">
        <v>3.3614999999999999</v>
      </c>
      <c r="K1037" s="177">
        <v>3.2002999999999999</v>
      </c>
      <c r="L1037" s="177">
        <v>3.7845</v>
      </c>
      <c r="M1037" s="177">
        <v>4.5511999999999997</v>
      </c>
      <c r="N1037" s="177">
        <v>4.7556000000000003</v>
      </c>
      <c r="O1037" s="177">
        <v>6.2687999999999997</v>
      </c>
      <c r="P1037" s="177">
        <v>6.6516999999999999</v>
      </c>
      <c r="Q1037" s="177">
        <v>7.2091000000000003</v>
      </c>
      <c r="R1037" s="177">
        <v>5.8712999999999997</v>
      </c>
      <c r="S1037" s="118" t="s">
        <v>1877</v>
      </c>
    </row>
    <row r="1038" spans="1:19" x14ac:dyDescent="0.3">
      <c r="A1038" s="173" t="s">
        <v>376</v>
      </c>
      <c r="B1038" s="173" t="s">
        <v>144</v>
      </c>
      <c r="C1038" s="173">
        <v>120249</v>
      </c>
      <c r="D1038" s="176">
        <v>44118</v>
      </c>
      <c r="E1038" s="177">
        <v>3681.9998000000001</v>
      </c>
      <c r="F1038" s="177">
        <v>3.8388</v>
      </c>
      <c r="G1038" s="177">
        <v>3.6048</v>
      </c>
      <c r="H1038" s="177">
        <v>3.46</v>
      </c>
      <c r="I1038" s="177">
        <v>3.4531999999999998</v>
      </c>
      <c r="J1038" s="177">
        <v>3.5019</v>
      </c>
      <c r="K1038" s="177">
        <v>3.3414999999999999</v>
      </c>
      <c r="L1038" s="177">
        <v>3.9272999999999998</v>
      </c>
      <c r="M1038" s="177">
        <v>4.6959</v>
      </c>
      <c r="N1038" s="177">
        <v>4.8966000000000003</v>
      </c>
      <c r="O1038" s="177">
        <v>6.4157000000000002</v>
      </c>
      <c r="P1038" s="177">
        <v>6.7991999999999999</v>
      </c>
      <c r="Q1038" s="177">
        <v>7.5724</v>
      </c>
      <c r="R1038" s="177">
        <v>6.0166000000000004</v>
      </c>
      <c r="S1038" s="118" t="s">
        <v>1877</v>
      </c>
    </row>
    <row r="1039" spans="1:19" x14ac:dyDescent="0.3">
      <c r="A1039" s="173" t="s">
        <v>376</v>
      </c>
      <c r="B1039" s="173" t="s">
        <v>437</v>
      </c>
      <c r="C1039" s="173">
        <v>139538</v>
      </c>
      <c r="D1039" s="176">
        <v>44118</v>
      </c>
      <c r="E1039" s="177">
        <v>1317.3708999999999</v>
      </c>
      <c r="F1039" s="177">
        <v>4.3060999999999998</v>
      </c>
      <c r="G1039" s="177">
        <v>3.8616999999999999</v>
      </c>
      <c r="H1039" s="177">
        <v>3.6970999999999998</v>
      </c>
      <c r="I1039" s="177">
        <v>3.6389999999999998</v>
      </c>
      <c r="J1039" s="177">
        <v>3.5684</v>
      </c>
      <c r="K1039" s="177">
        <v>3.4763999999999999</v>
      </c>
      <c r="L1039" s="177">
        <v>4.0617999999999999</v>
      </c>
      <c r="M1039" s="177">
        <v>4.6365999999999996</v>
      </c>
      <c r="N1039" s="177">
        <v>4.8940000000000001</v>
      </c>
      <c r="O1039" s="177">
        <v>6.4889000000000001</v>
      </c>
      <c r="P1039" s="177"/>
      <c r="Q1039" s="177">
        <v>6.6445999999999996</v>
      </c>
      <c r="R1039" s="177">
        <v>6.1028000000000002</v>
      </c>
      <c r="S1039" s="118" t="s">
        <v>1877</v>
      </c>
    </row>
    <row r="1040" spans="1:19" x14ac:dyDescent="0.3">
      <c r="A1040" s="173" t="s">
        <v>376</v>
      </c>
      <c r="B1040" s="173" t="s">
        <v>438</v>
      </c>
      <c r="C1040" s="173">
        <v>139537</v>
      </c>
      <c r="D1040" s="176">
        <v>44118</v>
      </c>
      <c r="E1040" s="177">
        <v>1310.2056</v>
      </c>
      <c r="F1040" s="177">
        <v>4.1959</v>
      </c>
      <c r="G1040" s="177">
        <v>3.7517999999999998</v>
      </c>
      <c r="H1040" s="177">
        <v>3.5870000000000002</v>
      </c>
      <c r="I1040" s="177">
        <v>3.5287999999999999</v>
      </c>
      <c r="J1040" s="177">
        <v>3.4578000000000002</v>
      </c>
      <c r="K1040" s="177">
        <v>3.3645999999999998</v>
      </c>
      <c r="L1040" s="177">
        <v>3.9491999999999998</v>
      </c>
      <c r="M1040" s="177">
        <v>4.5231000000000003</v>
      </c>
      <c r="N1040" s="177">
        <v>4.7789999999999999</v>
      </c>
      <c r="O1040" s="177">
        <v>6.3585000000000003</v>
      </c>
      <c r="P1040" s="177"/>
      <c r="Q1040" s="177">
        <v>6.5087999999999999</v>
      </c>
      <c r="R1040" s="177">
        <v>5.9859999999999998</v>
      </c>
      <c r="S1040" s="118" t="s">
        <v>1877</v>
      </c>
    </row>
    <row r="1041" spans="1:19" x14ac:dyDescent="0.3">
      <c r="A1041" s="173" t="s">
        <v>376</v>
      </c>
      <c r="B1041" s="173" t="s">
        <v>146</v>
      </c>
      <c r="C1041" s="173">
        <v>118859</v>
      </c>
      <c r="D1041" s="176">
        <v>44118</v>
      </c>
      <c r="E1041" s="177">
        <v>2138.9967999999999</v>
      </c>
      <c r="F1041" s="177">
        <v>3.4950999999999999</v>
      </c>
      <c r="G1041" s="177">
        <v>3.4125999999999999</v>
      </c>
      <c r="H1041" s="177">
        <v>3.3975</v>
      </c>
      <c r="I1041" s="177">
        <v>3.4557000000000002</v>
      </c>
      <c r="J1041" s="177">
        <v>3.5882999999999998</v>
      </c>
      <c r="K1041" s="177">
        <v>3.3799000000000001</v>
      </c>
      <c r="L1041" s="177">
        <v>3.8256999999999999</v>
      </c>
      <c r="M1041" s="177">
        <v>4.4947999999999997</v>
      </c>
      <c r="N1041" s="177">
        <v>4.7271000000000001</v>
      </c>
      <c r="O1041" s="177">
        <v>6.3613999999999997</v>
      </c>
      <c r="P1041" s="177">
        <v>6.6620999999999997</v>
      </c>
      <c r="Q1041" s="177">
        <v>7.3361000000000001</v>
      </c>
      <c r="R1041" s="177">
        <v>5.9264000000000001</v>
      </c>
      <c r="S1041" s="118" t="s">
        <v>1877</v>
      </c>
    </row>
    <row r="1042" spans="1:19" x14ac:dyDescent="0.3">
      <c r="A1042" s="173" t="s">
        <v>376</v>
      </c>
      <c r="B1042" s="173" t="s">
        <v>250</v>
      </c>
      <c r="C1042" s="173">
        <v>111646</v>
      </c>
      <c r="D1042" s="176">
        <v>44118</v>
      </c>
      <c r="E1042" s="177">
        <v>2112.7359999999999</v>
      </c>
      <c r="F1042" s="177">
        <v>3.3984999999999999</v>
      </c>
      <c r="G1042" s="177">
        <v>3.3144999999999998</v>
      </c>
      <c r="H1042" s="177">
        <v>3.2993999999999999</v>
      </c>
      <c r="I1042" s="177">
        <v>3.3584000000000001</v>
      </c>
      <c r="J1042" s="177">
        <v>3.4916999999999998</v>
      </c>
      <c r="K1042" s="177">
        <v>3.2847</v>
      </c>
      <c r="L1042" s="177">
        <v>3.7294999999999998</v>
      </c>
      <c r="M1042" s="177">
        <v>4.3887</v>
      </c>
      <c r="N1042" s="177">
        <v>4.6227</v>
      </c>
      <c r="O1042" s="177">
        <v>6.2671000000000001</v>
      </c>
      <c r="P1042" s="177">
        <v>6.5301</v>
      </c>
      <c r="Q1042" s="177">
        <v>6.5660999999999996</v>
      </c>
      <c r="R1042" s="177">
        <v>5.8441999999999998</v>
      </c>
      <c r="S1042" s="118" t="s">
        <v>1877</v>
      </c>
    </row>
    <row r="1043" spans="1:19" x14ac:dyDescent="0.3">
      <c r="A1043" s="173" t="s">
        <v>376</v>
      </c>
      <c r="B1043" s="173" t="s">
        <v>147</v>
      </c>
      <c r="C1043" s="173">
        <v>145834</v>
      </c>
      <c r="D1043" s="176">
        <v>44118</v>
      </c>
      <c r="E1043" s="177">
        <v>10.8901</v>
      </c>
      <c r="F1043" s="177">
        <v>4.0224000000000002</v>
      </c>
      <c r="G1043" s="177">
        <v>3.4643999999999999</v>
      </c>
      <c r="H1043" s="177">
        <v>3.21</v>
      </c>
      <c r="I1043" s="177">
        <v>3.1160000000000001</v>
      </c>
      <c r="J1043" s="177">
        <v>3.17</v>
      </c>
      <c r="K1043" s="177">
        <v>3.0026000000000002</v>
      </c>
      <c r="L1043" s="177">
        <v>3.2290999999999999</v>
      </c>
      <c r="M1043" s="177">
        <v>3.6173000000000002</v>
      </c>
      <c r="N1043" s="177">
        <v>3.9123999999999999</v>
      </c>
      <c r="O1043" s="177"/>
      <c r="P1043" s="177"/>
      <c r="Q1043" s="177">
        <v>4.7914000000000003</v>
      </c>
      <c r="R1043" s="177"/>
      <c r="S1043" s="118" t="s">
        <v>1877</v>
      </c>
    </row>
    <row r="1044" spans="1:19" x14ac:dyDescent="0.3">
      <c r="A1044" s="173" t="s">
        <v>376</v>
      </c>
      <c r="B1044" s="173" t="s">
        <v>251</v>
      </c>
      <c r="C1044" s="173">
        <v>145946</v>
      </c>
      <c r="D1044" s="176">
        <v>44118</v>
      </c>
      <c r="E1044" s="177">
        <v>10.8604</v>
      </c>
      <c r="F1044" s="177">
        <v>4.0334000000000003</v>
      </c>
      <c r="G1044" s="177">
        <v>3.3618000000000001</v>
      </c>
      <c r="H1044" s="177">
        <v>3.0746000000000002</v>
      </c>
      <c r="I1044" s="177">
        <v>2.9561000000000002</v>
      </c>
      <c r="J1044" s="177">
        <v>3.0209999999999999</v>
      </c>
      <c r="K1044" s="177">
        <v>2.8515000000000001</v>
      </c>
      <c r="L1044" s="177">
        <v>3.077</v>
      </c>
      <c r="M1044" s="177">
        <v>3.4632999999999998</v>
      </c>
      <c r="N1044" s="177">
        <v>3.7561</v>
      </c>
      <c r="O1044" s="177"/>
      <c r="P1044" s="177"/>
      <c r="Q1044" s="177">
        <v>4.6345000000000001</v>
      </c>
      <c r="R1044" s="177"/>
      <c r="S1044" s="118" t="s">
        <v>1877</v>
      </c>
    </row>
    <row r="1045" spans="1:19" x14ac:dyDescent="0.3">
      <c r="A1045" s="173" t="s">
        <v>376</v>
      </c>
      <c r="B1045" s="173" t="s">
        <v>1033</v>
      </c>
      <c r="C1045" s="173">
        <v>140086</v>
      </c>
      <c r="D1045" s="176">
        <v>44118</v>
      </c>
      <c r="E1045" s="177">
        <v>2267.2374364270299</v>
      </c>
      <c r="F1045" s="177">
        <v>2.5415000000000001</v>
      </c>
      <c r="G1045" s="177">
        <v>2.5314000000000001</v>
      </c>
      <c r="H1045" s="177">
        <v>2.5472000000000001</v>
      </c>
      <c r="I1045" s="177">
        <v>2.5531999999999999</v>
      </c>
      <c r="J1045" s="177">
        <v>2.5596999999999999</v>
      </c>
      <c r="K1045" s="177">
        <v>2.3123</v>
      </c>
      <c r="L1045" s="177">
        <v>2.4424000000000001</v>
      </c>
      <c r="M1045" s="177">
        <v>2.5099999999999998</v>
      </c>
      <c r="N1045" s="177">
        <v>2.6545999999999998</v>
      </c>
      <c r="O1045" s="177">
        <v>3.5746000000000002</v>
      </c>
      <c r="P1045" s="177">
        <v>3.8490000000000002</v>
      </c>
      <c r="Q1045" s="177">
        <v>4.8503999999999996</v>
      </c>
      <c r="R1045" s="177">
        <v>3.3281000000000001</v>
      </c>
      <c r="S1045" s="118" t="s">
        <v>1909</v>
      </c>
    </row>
    <row r="1046" spans="1:19" x14ac:dyDescent="0.3">
      <c r="A1046" s="173" t="s">
        <v>376</v>
      </c>
      <c r="B1046" s="173" t="s">
        <v>252</v>
      </c>
      <c r="C1046" s="173">
        <v>100851</v>
      </c>
      <c r="D1046" s="176">
        <v>44118</v>
      </c>
      <c r="E1046" s="177">
        <v>4928.3373000000001</v>
      </c>
      <c r="F1046" s="177">
        <v>3.7301000000000002</v>
      </c>
      <c r="G1046" s="177">
        <v>3.5646</v>
      </c>
      <c r="H1046" s="177">
        <v>3.3633999999999999</v>
      </c>
      <c r="I1046" s="177">
        <v>3.3721999999999999</v>
      </c>
      <c r="J1046" s="177">
        <v>3.4083999999999999</v>
      </c>
      <c r="K1046" s="177">
        <v>3.2263999999999999</v>
      </c>
      <c r="L1046" s="177">
        <v>3.9557000000000002</v>
      </c>
      <c r="M1046" s="177">
        <v>4.5338000000000003</v>
      </c>
      <c r="N1046" s="177">
        <v>4.7408000000000001</v>
      </c>
      <c r="O1046" s="177">
        <v>6.3724999999999996</v>
      </c>
      <c r="P1046" s="177">
        <v>6.7371999999999996</v>
      </c>
      <c r="Q1046" s="177">
        <v>7.2241</v>
      </c>
      <c r="R1046" s="177">
        <v>5.9820000000000002</v>
      </c>
      <c r="S1046" s="118" t="s">
        <v>1877</v>
      </c>
    </row>
    <row r="1047" spans="1:19" x14ac:dyDescent="0.3">
      <c r="A1047" s="173" t="s">
        <v>376</v>
      </c>
      <c r="B1047" s="173" t="s">
        <v>148</v>
      </c>
      <c r="C1047" s="173">
        <v>118701</v>
      </c>
      <c r="D1047" s="176">
        <v>44118</v>
      </c>
      <c r="E1047" s="177">
        <v>4959.8562000000002</v>
      </c>
      <c r="F1047" s="177">
        <v>3.8300999999999998</v>
      </c>
      <c r="G1047" s="177">
        <v>3.6648999999999998</v>
      </c>
      <c r="H1047" s="177">
        <v>3.4634999999999998</v>
      </c>
      <c r="I1047" s="177">
        <v>3.4723000000000002</v>
      </c>
      <c r="J1047" s="177">
        <v>3.5087000000000002</v>
      </c>
      <c r="K1047" s="177">
        <v>3.3252000000000002</v>
      </c>
      <c r="L1047" s="177">
        <v>4.0544000000000002</v>
      </c>
      <c r="M1047" s="177">
        <v>4.6387</v>
      </c>
      <c r="N1047" s="177">
        <v>4.8414000000000001</v>
      </c>
      <c r="O1047" s="177">
        <v>6.4634</v>
      </c>
      <c r="P1047" s="177">
        <v>6.8266</v>
      </c>
      <c r="Q1047" s="177">
        <v>7.6257000000000001</v>
      </c>
      <c r="R1047" s="177">
        <v>6.0750999999999999</v>
      </c>
      <c r="S1047" s="118" t="s">
        <v>1877</v>
      </c>
    </row>
    <row r="1048" spans="1:19" x14ac:dyDescent="0.3">
      <c r="A1048" s="173" t="s">
        <v>376</v>
      </c>
      <c r="B1048" s="173" t="s">
        <v>424</v>
      </c>
      <c r="C1048" s="173">
        <v>100837</v>
      </c>
      <c r="D1048" s="176">
        <v>44118</v>
      </c>
      <c r="E1048" s="177">
        <v>4489.2623999999996</v>
      </c>
      <c r="F1048" s="177">
        <v>3.0712000000000002</v>
      </c>
      <c r="G1048" s="177">
        <v>2.9051999999999998</v>
      </c>
      <c r="H1048" s="177">
        <v>2.7035</v>
      </c>
      <c r="I1048" s="177">
        <v>2.7119</v>
      </c>
      <c r="J1048" s="177">
        <v>2.7471999999999999</v>
      </c>
      <c r="K1048" s="177">
        <v>2.5577000000000001</v>
      </c>
      <c r="L1048" s="177">
        <v>3.2715999999999998</v>
      </c>
      <c r="M1048" s="177">
        <v>3.8384</v>
      </c>
      <c r="N1048" s="177">
        <v>4.0358000000000001</v>
      </c>
      <c r="O1048" s="177">
        <v>5.5540000000000003</v>
      </c>
      <c r="P1048" s="177">
        <v>5.8789999999999996</v>
      </c>
      <c r="Q1048" s="177">
        <v>6.8730000000000002</v>
      </c>
      <c r="R1048" s="177">
        <v>5.2160000000000002</v>
      </c>
      <c r="S1048" s="118" t="s">
        <v>1877</v>
      </c>
    </row>
    <row r="1049" spans="1:19" x14ac:dyDescent="0.3">
      <c r="A1049" s="173" t="s">
        <v>376</v>
      </c>
      <c r="B1049" s="173" t="s">
        <v>149</v>
      </c>
      <c r="C1049" s="173">
        <v>143269</v>
      </c>
      <c r="D1049" s="176">
        <v>44118</v>
      </c>
      <c r="E1049" s="177">
        <v>1137.2422999999999</v>
      </c>
      <c r="F1049" s="177">
        <v>3.9738000000000002</v>
      </c>
      <c r="G1049" s="177">
        <v>3.5207999999999999</v>
      </c>
      <c r="H1049" s="177">
        <v>3.3208000000000002</v>
      </c>
      <c r="I1049" s="177">
        <v>3.2837999999999998</v>
      </c>
      <c r="J1049" s="177">
        <v>3.3016999999999999</v>
      </c>
      <c r="K1049" s="177">
        <v>3.1031</v>
      </c>
      <c r="L1049" s="177">
        <v>3.3201999999999998</v>
      </c>
      <c r="M1049" s="177">
        <v>3.8628</v>
      </c>
      <c r="N1049" s="177">
        <v>4.1414</v>
      </c>
      <c r="O1049" s="177"/>
      <c r="P1049" s="177"/>
      <c r="Q1049" s="177">
        <v>5.4347000000000003</v>
      </c>
      <c r="R1049" s="177">
        <v>5.2081</v>
      </c>
      <c r="S1049" s="118" t="s">
        <v>1877</v>
      </c>
    </row>
    <row r="1050" spans="1:19" x14ac:dyDescent="0.3">
      <c r="A1050" s="173" t="s">
        <v>376</v>
      </c>
      <c r="B1050" s="173" t="s">
        <v>253</v>
      </c>
      <c r="C1050" s="173">
        <v>143260</v>
      </c>
      <c r="D1050" s="176">
        <v>44118</v>
      </c>
      <c r="E1050" s="177">
        <v>1134.354</v>
      </c>
      <c r="F1050" s="177">
        <v>3.8713000000000002</v>
      </c>
      <c r="G1050" s="177">
        <v>3.4203000000000001</v>
      </c>
      <c r="H1050" s="177">
        <v>3.2201</v>
      </c>
      <c r="I1050" s="177">
        <v>3.1833999999999998</v>
      </c>
      <c r="J1050" s="177">
        <v>3.2006999999999999</v>
      </c>
      <c r="K1050" s="177">
        <v>3.0021</v>
      </c>
      <c r="L1050" s="177">
        <v>3.2185000000000001</v>
      </c>
      <c r="M1050" s="177">
        <v>3.7605</v>
      </c>
      <c r="N1050" s="177">
        <v>4.0377999999999998</v>
      </c>
      <c r="O1050" s="177"/>
      <c r="P1050" s="177"/>
      <c r="Q1050" s="177">
        <v>5.3243999999999998</v>
      </c>
      <c r="R1050" s="177">
        <v>5.1029</v>
      </c>
      <c r="S1050" s="118" t="s">
        <v>1877</v>
      </c>
    </row>
    <row r="1051" spans="1:19" x14ac:dyDescent="0.3">
      <c r="A1051" s="173" t="s">
        <v>376</v>
      </c>
      <c r="B1051" s="173" t="s">
        <v>254</v>
      </c>
      <c r="C1051" s="173">
        <v>138288</v>
      </c>
      <c r="D1051" s="176">
        <v>44118</v>
      </c>
      <c r="E1051" s="177">
        <v>262.54169999999999</v>
      </c>
      <c r="F1051" s="177">
        <v>3.4203000000000001</v>
      </c>
      <c r="G1051" s="177">
        <v>3.3235999999999999</v>
      </c>
      <c r="H1051" s="177">
        <v>3.2372999999999998</v>
      </c>
      <c r="I1051" s="177">
        <v>3.2193999999999998</v>
      </c>
      <c r="J1051" s="177">
        <v>3.2591000000000001</v>
      </c>
      <c r="K1051" s="177">
        <v>3.1690999999999998</v>
      </c>
      <c r="L1051" s="177">
        <v>3.8923999999999999</v>
      </c>
      <c r="M1051" s="177">
        <v>4.4184000000000001</v>
      </c>
      <c r="N1051" s="177">
        <v>4.6765999999999996</v>
      </c>
      <c r="O1051" s="177">
        <v>6.3532999999999999</v>
      </c>
      <c r="P1051" s="177">
        <v>6.7422000000000004</v>
      </c>
      <c r="Q1051" s="177">
        <v>7.6341000000000001</v>
      </c>
      <c r="R1051" s="177">
        <v>5.9469000000000003</v>
      </c>
      <c r="S1051" s="118" t="s">
        <v>1877</v>
      </c>
    </row>
    <row r="1052" spans="1:19" x14ac:dyDescent="0.3">
      <c r="A1052" s="173" t="s">
        <v>376</v>
      </c>
      <c r="B1052" s="173" t="s">
        <v>150</v>
      </c>
      <c r="C1052" s="173">
        <v>138299</v>
      </c>
      <c r="D1052" s="176">
        <v>44118</v>
      </c>
      <c r="E1052" s="177">
        <v>264.1447</v>
      </c>
      <c r="F1052" s="177">
        <v>3.5653999999999999</v>
      </c>
      <c r="G1052" s="177">
        <v>3.4601000000000002</v>
      </c>
      <c r="H1052" s="177">
        <v>3.3757999999999999</v>
      </c>
      <c r="I1052" s="177">
        <v>3.3572000000000002</v>
      </c>
      <c r="J1052" s="177">
        <v>3.3976999999999999</v>
      </c>
      <c r="K1052" s="177">
        <v>3.3087</v>
      </c>
      <c r="L1052" s="177">
        <v>4.0636000000000001</v>
      </c>
      <c r="M1052" s="177">
        <v>4.6029</v>
      </c>
      <c r="N1052" s="177">
        <v>4.8609</v>
      </c>
      <c r="O1052" s="177">
        <v>6.4535999999999998</v>
      </c>
      <c r="P1052" s="177">
        <v>6.8242000000000003</v>
      </c>
      <c r="Q1052" s="177">
        <v>7.6003999999999996</v>
      </c>
      <c r="R1052" s="177">
        <v>6.0675999999999997</v>
      </c>
      <c r="S1052" s="118" t="s">
        <v>1877</v>
      </c>
    </row>
    <row r="1053" spans="1:19" x14ac:dyDescent="0.3">
      <c r="A1053" s="173" t="s">
        <v>376</v>
      </c>
      <c r="B1053" s="173" t="s">
        <v>255</v>
      </c>
      <c r="C1053" s="173">
        <v>100898</v>
      </c>
      <c r="D1053" s="176">
        <v>44118</v>
      </c>
      <c r="E1053" s="177">
        <v>2850.9716800000001</v>
      </c>
      <c r="F1053" s="177">
        <v>3.3351000000000002</v>
      </c>
      <c r="G1053" s="177">
        <v>3.2223000000000002</v>
      </c>
      <c r="H1053" s="177">
        <v>3.1890000000000001</v>
      </c>
      <c r="I1053" s="177">
        <v>3.1023999999999998</v>
      </c>
      <c r="J1053" s="177">
        <v>3.2858000000000001</v>
      </c>
      <c r="K1053" s="177">
        <v>3.1543999999999999</v>
      </c>
      <c r="L1053" s="177">
        <v>3.3961000000000001</v>
      </c>
      <c r="M1053" s="177">
        <v>3.9249000000000001</v>
      </c>
      <c r="N1053" s="177">
        <v>4.2194000000000003</v>
      </c>
      <c r="O1053" s="177">
        <v>2.911</v>
      </c>
      <c r="P1053" s="177">
        <v>4.6554000000000002</v>
      </c>
      <c r="Q1053" s="177">
        <v>6.7088999999999999</v>
      </c>
      <c r="R1053" s="177">
        <v>5.3700999999999999</v>
      </c>
      <c r="S1053" s="118" t="s">
        <v>1877</v>
      </c>
    </row>
    <row r="1054" spans="1:19" x14ac:dyDescent="0.3">
      <c r="A1054" s="173" t="s">
        <v>376</v>
      </c>
      <c r="B1054" s="173" t="s">
        <v>151</v>
      </c>
      <c r="C1054" s="173">
        <v>119468</v>
      </c>
      <c r="D1054" s="176">
        <v>44118</v>
      </c>
      <c r="E1054" s="177">
        <v>2866.9545600000001</v>
      </c>
      <c r="F1054" s="177">
        <v>3.3959999999999999</v>
      </c>
      <c r="G1054" s="177">
        <v>3.2825000000000002</v>
      </c>
      <c r="H1054" s="177">
        <v>3.2484000000000002</v>
      </c>
      <c r="I1054" s="177">
        <v>3.1623999999999999</v>
      </c>
      <c r="J1054" s="177">
        <v>3.3460000000000001</v>
      </c>
      <c r="K1054" s="177">
        <v>3.2305999999999999</v>
      </c>
      <c r="L1054" s="177">
        <v>3.4853000000000001</v>
      </c>
      <c r="M1054" s="177">
        <v>4.0090000000000003</v>
      </c>
      <c r="N1054" s="177">
        <v>4.2937000000000003</v>
      </c>
      <c r="O1054" s="177">
        <v>2.9721000000000002</v>
      </c>
      <c r="P1054" s="177">
        <v>4.7220000000000004</v>
      </c>
      <c r="Q1054" s="177">
        <v>6.2560000000000002</v>
      </c>
      <c r="R1054" s="177">
        <v>5.4283999999999999</v>
      </c>
      <c r="S1054" s="118" t="s">
        <v>1877</v>
      </c>
    </row>
    <row r="1055" spans="1:19" x14ac:dyDescent="0.3">
      <c r="A1055" s="173" t="s">
        <v>376</v>
      </c>
      <c r="B1055" s="173" t="s">
        <v>256</v>
      </c>
      <c r="C1055" s="173">
        <v>103225</v>
      </c>
      <c r="D1055" s="176">
        <v>44118</v>
      </c>
      <c r="E1055" s="177">
        <v>31.829699999999999</v>
      </c>
      <c r="F1055" s="177">
        <v>3.3258000000000001</v>
      </c>
      <c r="G1055" s="177">
        <v>3.7471000000000001</v>
      </c>
      <c r="H1055" s="177">
        <v>4.6402000000000001</v>
      </c>
      <c r="I1055" s="177">
        <v>4.9485000000000001</v>
      </c>
      <c r="J1055" s="177">
        <v>5.5216000000000003</v>
      </c>
      <c r="K1055" s="177">
        <v>4.6597</v>
      </c>
      <c r="L1055" s="177">
        <v>4.6306000000000003</v>
      </c>
      <c r="M1055" s="177">
        <v>5.0663</v>
      </c>
      <c r="N1055" s="177">
        <v>5.3844000000000003</v>
      </c>
      <c r="O1055" s="177">
        <v>6.5452000000000004</v>
      </c>
      <c r="P1055" s="177">
        <v>6.9474</v>
      </c>
      <c r="Q1055" s="177">
        <v>7.9955999999999996</v>
      </c>
      <c r="R1055" s="177">
        <v>6.3852000000000002</v>
      </c>
      <c r="S1055" s="118" t="s">
        <v>1877</v>
      </c>
    </row>
    <row r="1056" spans="1:19" x14ac:dyDescent="0.3">
      <c r="A1056" s="173" t="s">
        <v>376</v>
      </c>
      <c r="B1056" s="173" t="s">
        <v>152</v>
      </c>
      <c r="C1056" s="173">
        <v>120837</v>
      </c>
      <c r="D1056" s="176">
        <v>44118</v>
      </c>
      <c r="E1056" s="177">
        <v>32.243499999999997</v>
      </c>
      <c r="F1056" s="177">
        <v>3.6227999999999998</v>
      </c>
      <c r="G1056" s="177">
        <v>4.0766</v>
      </c>
      <c r="H1056" s="177">
        <v>4.9855999999999998</v>
      </c>
      <c r="I1056" s="177">
        <v>5.2907000000000002</v>
      </c>
      <c r="J1056" s="177">
        <v>5.8616999999999999</v>
      </c>
      <c r="K1056" s="177">
        <v>5.0087999999999999</v>
      </c>
      <c r="L1056" s="177">
        <v>4.9848999999999997</v>
      </c>
      <c r="M1056" s="177">
        <v>5.4261999999999997</v>
      </c>
      <c r="N1056" s="177">
        <v>5.7506000000000004</v>
      </c>
      <c r="O1056" s="177">
        <v>6.8425000000000002</v>
      </c>
      <c r="P1056" s="177">
        <v>7.1245000000000003</v>
      </c>
      <c r="Q1056" s="177">
        <v>7.9996</v>
      </c>
      <c r="R1056" s="177">
        <v>6.7195</v>
      </c>
      <c r="S1056" s="118" t="s">
        <v>1877</v>
      </c>
    </row>
    <row r="1057" spans="1:19" x14ac:dyDescent="0.3">
      <c r="A1057" s="173" t="s">
        <v>376</v>
      </c>
      <c r="B1057" s="173" t="s">
        <v>153</v>
      </c>
      <c r="C1057" s="173">
        <v>103734</v>
      </c>
      <c r="D1057" s="176">
        <v>44118</v>
      </c>
      <c r="E1057" s="177">
        <v>27.403400000000001</v>
      </c>
      <c r="F1057" s="177">
        <v>3.7298</v>
      </c>
      <c r="G1057" s="177">
        <v>3.5085000000000002</v>
      </c>
      <c r="H1057" s="177">
        <v>3.3130000000000002</v>
      </c>
      <c r="I1057" s="177">
        <v>3.1815000000000002</v>
      </c>
      <c r="J1057" s="177">
        <v>3.2765</v>
      </c>
      <c r="K1057" s="177">
        <v>3.0829</v>
      </c>
      <c r="L1057" s="177">
        <v>3.2216999999999998</v>
      </c>
      <c r="M1057" s="177">
        <v>3.7848999999999999</v>
      </c>
      <c r="N1057" s="177">
        <v>4.0758000000000001</v>
      </c>
      <c r="O1057" s="177">
        <v>5.6448</v>
      </c>
      <c r="P1057" s="177">
        <v>6.0084</v>
      </c>
      <c r="Q1057" s="177">
        <v>7.1835000000000004</v>
      </c>
      <c r="R1057" s="177">
        <v>5.2910000000000004</v>
      </c>
      <c r="S1057" s="118" t="s">
        <v>1877</v>
      </c>
    </row>
    <row r="1058" spans="1:19" x14ac:dyDescent="0.3">
      <c r="A1058" s="173" t="s">
        <v>376</v>
      </c>
      <c r="B1058" s="173" t="s">
        <v>257</v>
      </c>
      <c r="C1058" s="173">
        <v>141066</v>
      </c>
      <c r="D1058" s="176">
        <v>44118</v>
      </c>
      <c r="E1058" s="177">
        <v>27.340499999999999</v>
      </c>
      <c r="F1058" s="177">
        <v>3.6049000000000002</v>
      </c>
      <c r="G1058" s="177">
        <v>3.383</v>
      </c>
      <c r="H1058" s="177">
        <v>3.206</v>
      </c>
      <c r="I1058" s="177">
        <v>3.0741999999999998</v>
      </c>
      <c r="J1058" s="177">
        <v>3.1766999999999999</v>
      </c>
      <c r="K1058" s="177">
        <v>2.9809999999999999</v>
      </c>
      <c r="L1058" s="177">
        <v>3.1200999999999999</v>
      </c>
      <c r="M1058" s="177">
        <v>3.6846999999999999</v>
      </c>
      <c r="N1058" s="177">
        <v>3.9845000000000002</v>
      </c>
      <c r="O1058" s="177">
        <v>5.5743999999999998</v>
      </c>
      <c r="P1058" s="177">
        <v>5.9442000000000004</v>
      </c>
      <c r="Q1058" s="177">
        <v>7.1260000000000003</v>
      </c>
      <c r="R1058" s="177">
        <v>5.2134</v>
      </c>
      <c r="S1058" s="118" t="s">
        <v>1877</v>
      </c>
    </row>
    <row r="1059" spans="1:19" x14ac:dyDescent="0.3">
      <c r="A1059" s="173" t="s">
        <v>376</v>
      </c>
      <c r="B1059" s="173" t="s">
        <v>260</v>
      </c>
      <c r="C1059" s="173">
        <v>105280</v>
      </c>
      <c r="D1059" s="176">
        <v>44118</v>
      </c>
      <c r="E1059" s="177">
        <v>3158.3029000000001</v>
      </c>
      <c r="F1059" s="177">
        <v>3.9771000000000001</v>
      </c>
      <c r="G1059" s="177">
        <v>3.6692</v>
      </c>
      <c r="H1059" s="177">
        <v>3.4051999999999998</v>
      </c>
      <c r="I1059" s="177">
        <v>3.3847999999999998</v>
      </c>
      <c r="J1059" s="177">
        <v>3.448</v>
      </c>
      <c r="K1059" s="177">
        <v>3.2202000000000002</v>
      </c>
      <c r="L1059" s="177">
        <v>3.7997999999999998</v>
      </c>
      <c r="M1059" s="177">
        <v>4.4306000000000001</v>
      </c>
      <c r="N1059" s="177">
        <v>4.6393000000000004</v>
      </c>
      <c r="O1059" s="177">
        <v>6.2302999999999997</v>
      </c>
      <c r="P1059" s="177">
        <v>6.6144999999999996</v>
      </c>
      <c r="Q1059" s="177">
        <v>7.1082000000000001</v>
      </c>
      <c r="R1059" s="177">
        <v>5.8124000000000002</v>
      </c>
      <c r="S1059" s="118" t="s">
        <v>1877</v>
      </c>
    </row>
    <row r="1060" spans="1:19" x14ac:dyDescent="0.3">
      <c r="A1060" s="173" t="s">
        <v>376</v>
      </c>
      <c r="B1060" s="173" t="s">
        <v>156</v>
      </c>
      <c r="C1060" s="173">
        <v>119800</v>
      </c>
      <c r="D1060" s="176">
        <v>44118</v>
      </c>
      <c r="E1060" s="177">
        <v>3175.4020999999998</v>
      </c>
      <c r="F1060" s="177">
        <v>4.0579999999999998</v>
      </c>
      <c r="G1060" s="177">
        <v>3.7494999999999998</v>
      </c>
      <c r="H1060" s="177">
        <v>3.4855</v>
      </c>
      <c r="I1060" s="177">
        <v>3.4649999999999999</v>
      </c>
      <c r="J1060" s="177">
        <v>3.5283000000000002</v>
      </c>
      <c r="K1060" s="177">
        <v>3.3010000000000002</v>
      </c>
      <c r="L1060" s="177">
        <v>3.8815</v>
      </c>
      <c r="M1060" s="177">
        <v>4.5122999999999998</v>
      </c>
      <c r="N1060" s="177">
        <v>4.7195999999999998</v>
      </c>
      <c r="O1060" s="177">
        <v>6.3178999999999998</v>
      </c>
      <c r="P1060" s="177">
        <v>6.6917</v>
      </c>
      <c r="Q1060" s="177">
        <v>7.5151000000000003</v>
      </c>
      <c r="R1060" s="177">
        <v>5.8970000000000002</v>
      </c>
      <c r="S1060" s="118" t="s">
        <v>1877</v>
      </c>
    </row>
    <row r="1061" spans="1:19" x14ac:dyDescent="0.3">
      <c r="A1061" s="173" t="s">
        <v>376</v>
      </c>
      <c r="B1061" s="173" t="s">
        <v>425</v>
      </c>
      <c r="C1061" s="173">
        <v>105274</v>
      </c>
      <c r="D1061" s="176">
        <v>44118</v>
      </c>
      <c r="E1061" s="177">
        <v>3188.1282999999999</v>
      </c>
      <c r="F1061" s="177">
        <v>3.9777</v>
      </c>
      <c r="G1061" s="177">
        <v>3.6697000000000002</v>
      </c>
      <c r="H1061" s="177">
        <v>3.4054000000000002</v>
      </c>
      <c r="I1061" s="177">
        <v>3.3849</v>
      </c>
      <c r="J1061" s="177">
        <v>3.4481000000000002</v>
      </c>
      <c r="K1061" s="177">
        <v>3.2202999999999999</v>
      </c>
      <c r="L1061" s="177">
        <v>3.8</v>
      </c>
      <c r="M1061" s="177">
        <v>4.4317000000000002</v>
      </c>
      <c r="N1061" s="177">
        <v>4.6402000000000001</v>
      </c>
      <c r="O1061" s="177">
        <v>6.2314999999999996</v>
      </c>
      <c r="P1061" s="177">
        <v>6.6157000000000004</v>
      </c>
      <c r="Q1061" s="177">
        <v>7.0972</v>
      </c>
      <c r="R1061" s="177">
        <v>5.8132000000000001</v>
      </c>
      <c r="S1061" s="118" t="s">
        <v>1877</v>
      </c>
    </row>
    <row r="1062" spans="1:19" x14ac:dyDescent="0.3">
      <c r="A1062" s="173" t="s">
        <v>376</v>
      </c>
      <c r="B1062" s="173" t="s">
        <v>157</v>
      </c>
      <c r="C1062" s="173">
        <v>119686</v>
      </c>
      <c r="D1062" s="176">
        <v>44118</v>
      </c>
      <c r="E1062" s="177">
        <v>42.759099999999997</v>
      </c>
      <c r="F1062" s="177">
        <v>3.7563</v>
      </c>
      <c r="G1062" s="177">
        <v>3.5293000000000001</v>
      </c>
      <c r="H1062" s="177">
        <v>3.4533</v>
      </c>
      <c r="I1062" s="177">
        <v>3.5228999999999999</v>
      </c>
      <c r="J1062" s="177">
        <v>3.5929000000000002</v>
      </c>
      <c r="K1062" s="177">
        <v>3.3828</v>
      </c>
      <c r="L1062" s="177">
        <v>3.9075000000000002</v>
      </c>
      <c r="M1062" s="177">
        <v>4.4711999999999996</v>
      </c>
      <c r="N1062" s="177">
        <v>4.7214999999999998</v>
      </c>
      <c r="O1062" s="177">
        <v>6.3723000000000001</v>
      </c>
      <c r="P1062" s="177">
        <v>6.7542</v>
      </c>
      <c r="Q1062" s="177">
        <v>7.5686999999999998</v>
      </c>
      <c r="R1062" s="177">
        <v>5.9546000000000001</v>
      </c>
      <c r="S1062" s="118" t="s">
        <v>1877</v>
      </c>
    </row>
    <row r="1063" spans="1:19" x14ac:dyDescent="0.3">
      <c r="A1063" s="173" t="s">
        <v>376</v>
      </c>
      <c r="B1063" s="173" t="s">
        <v>261</v>
      </c>
      <c r="C1063" s="173">
        <v>103397</v>
      </c>
      <c r="D1063" s="176">
        <v>44118</v>
      </c>
      <c r="E1063" s="177">
        <v>42.504100000000001</v>
      </c>
      <c r="F1063" s="177">
        <v>3.6930000000000001</v>
      </c>
      <c r="G1063" s="177">
        <v>3.4359000000000002</v>
      </c>
      <c r="H1063" s="177">
        <v>3.3635000000000002</v>
      </c>
      <c r="I1063" s="177">
        <v>3.4333</v>
      </c>
      <c r="J1063" s="177">
        <v>3.5023</v>
      </c>
      <c r="K1063" s="177">
        <v>3.2921999999999998</v>
      </c>
      <c r="L1063" s="177">
        <v>3.8085</v>
      </c>
      <c r="M1063" s="177">
        <v>4.3811999999999998</v>
      </c>
      <c r="N1063" s="177">
        <v>4.6326000000000001</v>
      </c>
      <c r="O1063" s="177">
        <v>6.2855999999999996</v>
      </c>
      <c r="P1063" s="177">
        <v>6.6624999999999996</v>
      </c>
      <c r="Q1063" s="177">
        <v>7.5145</v>
      </c>
      <c r="R1063" s="177">
        <v>5.8734000000000002</v>
      </c>
      <c r="S1063" s="118" t="s">
        <v>1877</v>
      </c>
    </row>
    <row r="1064" spans="1:19" x14ac:dyDescent="0.3">
      <c r="A1064" s="173" t="s">
        <v>376</v>
      </c>
      <c r="B1064" s="173" t="s">
        <v>426</v>
      </c>
      <c r="C1064" s="173">
        <v>100618</v>
      </c>
      <c r="D1064" s="176">
        <v>44118</v>
      </c>
      <c r="E1064" s="177">
        <v>39.722499999999997</v>
      </c>
      <c r="F1064" s="177">
        <v>3.7677999999999998</v>
      </c>
      <c r="G1064" s="177">
        <v>3.4621</v>
      </c>
      <c r="H1064" s="177">
        <v>3.3757999999999999</v>
      </c>
      <c r="I1064" s="177">
        <v>3.4371999999999998</v>
      </c>
      <c r="J1064" s="177">
        <v>3.5049000000000001</v>
      </c>
      <c r="K1064" s="177">
        <v>3.2921</v>
      </c>
      <c r="L1064" s="177">
        <v>3.8102</v>
      </c>
      <c r="M1064" s="177">
        <v>4.3825000000000003</v>
      </c>
      <c r="N1064" s="177">
        <v>4.6334</v>
      </c>
      <c r="O1064" s="177">
        <v>6.2858000000000001</v>
      </c>
      <c r="P1064" s="177">
        <v>6.6632999999999996</v>
      </c>
      <c r="Q1064" s="177">
        <v>6.9173999999999998</v>
      </c>
      <c r="R1064" s="177">
        <v>5.8738999999999999</v>
      </c>
      <c r="S1064" s="118" t="s">
        <v>1877</v>
      </c>
    </row>
    <row r="1065" spans="1:19" x14ac:dyDescent="0.3">
      <c r="A1065" s="173" t="s">
        <v>376</v>
      </c>
      <c r="B1065" s="173" t="s">
        <v>158</v>
      </c>
      <c r="C1065" s="173">
        <v>119861</v>
      </c>
      <c r="D1065" s="176">
        <v>44118</v>
      </c>
      <c r="E1065" s="177">
        <v>3201.1986000000002</v>
      </c>
      <c r="F1065" s="177">
        <v>4.0275999999999996</v>
      </c>
      <c r="G1065" s="177">
        <v>3.8988</v>
      </c>
      <c r="H1065" s="177">
        <v>3.6257000000000001</v>
      </c>
      <c r="I1065" s="177">
        <v>3.5853999999999999</v>
      </c>
      <c r="J1065" s="177">
        <v>3.5754000000000001</v>
      </c>
      <c r="K1065" s="177">
        <v>3.3677999999999999</v>
      </c>
      <c r="L1065" s="177">
        <v>3.9841000000000002</v>
      </c>
      <c r="M1065" s="177">
        <v>4.7157</v>
      </c>
      <c r="N1065" s="177">
        <v>4.9020000000000001</v>
      </c>
      <c r="O1065" s="177">
        <v>6.4337</v>
      </c>
      <c r="P1065" s="177">
        <v>6.7968000000000002</v>
      </c>
      <c r="Q1065" s="177">
        <v>7.6273</v>
      </c>
      <c r="R1065" s="177">
        <v>6.0406000000000004</v>
      </c>
      <c r="S1065" s="118" t="s">
        <v>1877</v>
      </c>
    </row>
    <row r="1066" spans="1:19" x14ac:dyDescent="0.3">
      <c r="A1066" s="173" t="s">
        <v>376</v>
      </c>
      <c r="B1066" s="173" t="s">
        <v>262</v>
      </c>
      <c r="C1066" s="173">
        <v>102672</v>
      </c>
      <c r="D1066" s="176">
        <v>44118</v>
      </c>
      <c r="E1066" s="177">
        <v>3180.4141</v>
      </c>
      <c r="F1066" s="177">
        <v>3.9184999999999999</v>
      </c>
      <c r="G1066" s="177">
        <v>3.7888000000000002</v>
      </c>
      <c r="H1066" s="177">
        <v>3.5156999999999998</v>
      </c>
      <c r="I1066" s="177">
        <v>3.4750999999999999</v>
      </c>
      <c r="J1066" s="177">
        <v>3.4649999999999999</v>
      </c>
      <c r="K1066" s="177">
        <v>3.2562000000000002</v>
      </c>
      <c r="L1066" s="177">
        <v>3.8706999999999998</v>
      </c>
      <c r="M1066" s="177">
        <v>4.5951000000000004</v>
      </c>
      <c r="N1066" s="177">
        <v>4.7778</v>
      </c>
      <c r="O1066" s="177">
        <v>6.3409000000000004</v>
      </c>
      <c r="P1066" s="177">
        <v>6.7159000000000004</v>
      </c>
      <c r="Q1066" s="177">
        <v>7.4371999999999998</v>
      </c>
      <c r="R1066" s="177">
        <v>5.9321999999999999</v>
      </c>
      <c r="S1066" s="118" t="s">
        <v>1877</v>
      </c>
    </row>
    <row r="1067" spans="1:19" x14ac:dyDescent="0.3">
      <c r="A1067" s="173" t="s">
        <v>376</v>
      </c>
      <c r="B1067" s="173" t="s">
        <v>1034</v>
      </c>
      <c r="C1067" s="173">
        <v>139619</v>
      </c>
      <c r="D1067" s="176">
        <v>44118</v>
      </c>
      <c r="E1067" s="177">
        <v>10</v>
      </c>
      <c r="F1067" s="177">
        <v>0</v>
      </c>
      <c r="G1067" s="177">
        <v>0</v>
      </c>
      <c r="H1067" s="177">
        <v>0</v>
      </c>
      <c r="I1067" s="177">
        <v>0</v>
      </c>
      <c r="J1067" s="177">
        <v>0</v>
      </c>
      <c r="K1067" s="177">
        <v>0</v>
      </c>
      <c r="L1067" s="177">
        <v>0</v>
      </c>
      <c r="M1067" s="177">
        <v>0</v>
      </c>
      <c r="N1067" s="177">
        <v>0</v>
      </c>
      <c r="O1067" s="177">
        <v>0</v>
      </c>
      <c r="P1067" s="177"/>
      <c r="Q1067" s="177">
        <v>0</v>
      </c>
      <c r="R1067" s="177">
        <v>0</v>
      </c>
      <c r="S1067" s="118" t="s">
        <v>1877</v>
      </c>
    </row>
    <row r="1068" spans="1:19" x14ac:dyDescent="0.3">
      <c r="A1068" s="173" t="s">
        <v>376</v>
      </c>
      <c r="B1068" s="173" t="s">
        <v>427</v>
      </c>
      <c r="C1068" s="173">
        <v>111915</v>
      </c>
      <c r="D1068" s="176">
        <v>44118</v>
      </c>
      <c r="E1068" s="177">
        <v>1995.4745</v>
      </c>
      <c r="F1068" s="177">
        <v>5.3821000000000003</v>
      </c>
      <c r="G1068" s="177">
        <v>5.391</v>
      </c>
      <c r="H1068" s="177">
        <v>5.4576000000000002</v>
      </c>
      <c r="I1068" s="177">
        <v>5.4789000000000003</v>
      </c>
      <c r="J1068" s="177">
        <v>5.4893999999999998</v>
      </c>
      <c r="K1068" s="177">
        <v>5.4608999999999996</v>
      </c>
      <c r="L1068" s="177">
        <v>4.3620000000000001</v>
      </c>
      <c r="M1068" s="177">
        <v>4.1622000000000003</v>
      </c>
      <c r="N1068" s="177">
        <v>4.2241999999999997</v>
      </c>
      <c r="O1068" s="177">
        <v>5.1161000000000003</v>
      </c>
      <c r="P1068" s="177">
        <v>4.7663000000000002</v>
      </c>
      <c r="Q1068" s="177">
        <v>6.1864999999999997</v>
      </c>
      <c r="R1068" s="177">
        <v>4.9188000000000001</v>
      </c>
      <c r="S1068" s="118" t="s">
        <v>1877</v>
      </c>
    </row>
    <row r="1069" spans="1:19" x14ac:dyDescent="0.3">
      <c r="A1069" s="173" t="s">
        <v>376</v>
      </c>
      <c r="B1069" s="173" t="s">
        <v>159</v>
      </c>
      <c r="C1069" s="173">
        <v>118893</v>
      </c>
      <c r="D1069" s="176">
        <v>44118</v>
      </c>
      <c r="E1069" s="177">
        <v>1987.4867999999999</v>
      </c>
      <c r="F1069" s="177">
        <v>2.4923000000000002</v>
      </c>
      <c r="G1069" s="177">
        <v>2.4883000000000002</v>
      </c>
      <c r="H1069" s="177">
        <v>2.5497999999999998</v>
      </c>
      <c r="I1069" s="177">
        <v>2.5709</v>
      </c>
      <c r="J1069" s="177">
        <v>2.5798999999999999</v>
      </c>
      <c r="K1069" s="177">
        <v>2.5552999999999999</v>
      </c>
      <c r="L1069" s="177">
        <v>2.5952999999999999</v>
      </c>
      <c r="M1069" s="177">
        <v>2.9849999999999999</v>
      </c>
      <c r="N1069" s="177">
        <v>3.3439000000000001</v>
      </c>
      <c r="O1069" s="177">
        <v>4.8681000000000001</v>
      </c>
      <c r="P1069" s="177">
        <v>4.6512000000000002</v>
      </c>
      <c r="Q1069" s="177">
        <v>6.2533000000000003</v>
      </c>
      <c r="R1069" s="177">
        <v>4.4847000000000001</v>
      </c>
      <c r="S1069" s="118" t="s">
        <v>1877</v>
      </c>
    </row>
    <row r="1070" spans="1:19" x14ac:dyDescent="0.3">
      <c r="A1070" s="173" t="s">
        <v>376</v>
      </c>
      <c r="B1070" s="173" t="s">
        <v>428</v>
      </c>
      <c r="C1070" s="173">
        <v>104241</v>
      </c>
      <c r="D1070" s="176">
        <v>44118</v>
      </c>
      <c r="E1070" s="177">
        <v>2333.8721</v>
      </c>
      <c r="F1070" s="177">
        <v>5.5137</v>
      </c>
      <c r="G1070" s="177">
        <v>5.5236999999999998</v>
      </c>
      <c r="H1070" s="177">
        <v>5.5899000000000001</v>
      </c>
      <c r="I1070" s="177">
        <v>5.61</v>
      </c>
      <c r="J1070" s="177">
        <v>5.6006999999999998</v>
      </c>
      <c r="K1070" s="177">
        <v>5.5235000000000003</v>
      </c>
      <c r="L1070" s="177">
        <v>4.3933</v>
      </c>
      <c r="M1070" s="177">
        <v>4.1554000000000002</v>
      </c>
      <c r="N1070" s="177">
        <v>4.1859000000000002</v>
      </c>
      <c r="O1070" s="177">
        <v>5.0122999999999998</v>
      </c>
      <c r="P1070" s="177">
        <v>4.5429000000000004</v>
      </c>
      <c r="Q1070" s="177">
        <v>6.1809000000000003</v>
      </c>
      <c r="R1070" s="177">
        <v>4.8315000000000001</v>
      </c>
      <c r="S1070" s="118" t="s">
        <v>1877</v>
      </c>
    </row>
    <row r="1071" spans="1:19" x14ac:dyDescent="0.3">
      <c r="A1071" s="173" t="s">
        <v>376</v>
      </c>
      <c r="B1071" s="173" t="s">
        <v>263</v>
      </c>
      <c r="C1071" s="173">
        <v>115398</v>
      </c>
      <c r="D1071" s="176">
        <v>44118</v>
      </c>
      <c r="E1071" s="177">
        <v>1938.3184000000001</v>
      </c>
      <c r="F1071" s="177">
        <v>4.2751000000000001</v>
      </c>
      <c r="G1071" s="177">
        <v>3.7906</v>
      </c>
      <c r="H1071" s="177">
        <v>3.4695999999999998</v>
      </c>
      <c r="I1071" s="177">
        <v>3.3475999999999999</v>
      </c>
      <c r="J1071" s="177">
        <v>3.3540999999999999</v>
      </c>
      <c r="K1071" s="177">
        <v>3.2502</v>
      </c>
      <c r="L1071" s="177">
        <v>3.8563999999999998</v>
      </c>
      <c r="M1071" s="177">
        <v>4.5884999999999998</v>
      </c>
      <c r="N1071" s="177">
        <v>4.7598000000000003</v>
      </c>
      <c r="O1071" s="177">
        <v>4.9955999999999996</v>
      </c>
      <c r="P1071" s="177">
        <v>5.8182999999999998</v>
      </c>
      <c r="Q1071" s="177">
        <v>7.3411</v>
      </c>
      <c r="R1071" s="177">
        <v>5.7721999999999998</v>
      </c>
      <c r="S1071" s="118" t="s">
        <v>1877</v>
      </c>
    </row>
    <row r="1072" spans="1:19" x14ac:dyDescent="0.3">
      <c r="A1072" s="173" t="s">
        <v>376</v>
      </c>
      <c r="B1072" s="173" t="s">
        <v>160</v>
      </c>
      <c r="C1072" s="173">
        <v>119303</v>
      </c>
      <c r="D1072" s="176">
        <v>44118</v>
      </c>
      <c r="E1072" s="177">
        <v>1953.1913</v>
      </c>
      <c r="F1072" s="177">
        <v>4.3771000000000004</v>
      </c>
      <c r="G1072" s="177">
        <v>3.8906999999999998</v>
      </c>
      <c r="H1072" s="177">
        <v>3.5701000000000001</v>
      </c>
      <c r="I1072" s="177">
        <v>3.4478</v>
      </c>
      <c r="J1072" s="177">
        <v>3.4544000000000001</v>
      </c>
      <c r="K1072" s="177">
        <v>3.3511000000000002</v>
      </c>
      <c r="L1072" s="177">
        <v>3.9584000000000001</v>
      </c>
      <c r="M1072" s="177">
        <v>4.6919000000000004</v>
      </c>
      <c r="N1072" s="177">
        <v>4.8644999999999996</v>
      </c>
      <c r="O1072" s="177">
        <v>5.0993000000000004</v>
      </c>
      <c r="P1072" s="177">
        <v>5.9356</v>
      </c>
      <c r="Q1072" s="177">
        <v>7.0263999999999998</v>
      </c>
      <c r="R1072" s="177">
        <v>5.883</v>
      </c>
      <c r="S1072" s="118" t="s">
        <v>1877</v>
      </c>
    </row>
    <row r="1073" spans="1:19" x14ac:dyDescent="0.3">
      <c r="A1073" s="173" t="s">
        <v>376</v>
      </c>
      <c r="B1073" s="173" t="s">
        <v>161</v>
      </c>
      <c r="C1073" s="173">
        <v>120304</v>
      </c>
      <c r="D1073" s="176">
        <v>44118</v>
      </c>
      <c r="E1073" s="177">
        <v>3321.8294999999998</v>
      </c>
      <c r="F1073" s="177">
        <v>3.8429000000000002</v>
      </c>
      <c r="G1073" s="177">
        <v>3.6545999999999998</v>
      </c>
      <c r="H1073" s="177">
        <v>3.4569999999999999</v>
      </c>
      <c r="I1073" s="177">
        <v>3.4257</v>
      </c>
      <c r="J1073" s="177">
        <v>3.5083000000000002</v>
      </c>
      <c r="K1073" s="177">
        <v>3.3119999999999998</v>
      </c>
      <c r="L1073" s="177">
        <v>3.9116</v>
      </c>
      <c r="M1073" s="177">
        <v>4.5202999999999998</v>
      </c>
      <c r="N1073" s="177">
        <v>4.7328000000000001</v>
      </c>
      <c r="O1073" s="177">
        <v>6.3875999999999999</v>
      </c>
      <c r="P1073" s="177">
        <v>6.7591999999999999</v>
      </c>
      <c r="Q1073" s="177">
        <v>7.5500999999999996</v>
      </c>
      <c r="R1073" s="177">
        <v>5.9668999999999999</v>
      </c>
      <c r="S1073" s="118" t="s">
        <v>1877</v>
      </c>
    </row>
    <row r="1074" spans="1:19" x14ac:dyDescent="0.3">
      <c r="A1074" s="173" t="s">
        <v>376</v>
      </c>
      <c r="B1074" s="173" t="s">
        <v>429</v>
      </c>
      <c r="C1074" s="173">
        <v>102009</v>
      </c>
      <c r="D1074" s="176">
        <v>44118</v>
      </c>
      <c r="E1074" s="177">
        <v>3064.6354000000001</v>
      </c>
      <c r="F1074" s="177">
        <v>3.2279</v>
      </c>
      <c r="G1074" s="177">
        <v>3.0421999999999998</v>
      </c>
      <c r="H1074" s="177">
        <v>2.8481000000000001</v>
      </c>
      <c r="I1074" s="177">
        <v>2.8178000000000001</v>
      </c>
      <c r="J1074" s="177">
        <v>2.9003000000000001</v>
      </c>
      <c r="K1074" s="177">
        <v>2.7004000000000001</v>
      </c>
      <c r="L1074" s="177">
        <v>3.2936000000000001</v>
      </c>
      <c r="M1074" s="177">
        <v>3.8919000000000001</v>
      </c>
      <c r="N1074" s="177">
        <v>4.0974000000000004</v>
      </c>
      <c r="O1074" s="177">
        <v>5.7060000000000004</v>
      </c>
      <c r="P1074" s="177">
        <v>6.0717999999999996</v>
      </c>
      <c r="Q1074" s="177">
        <v>6.6806000000000001</v>
      </c>
      <c r="R1074" s="177">
        <v>5.3068</v>
      </c>
      <c r="S1074" s="118" t="s">
        <v>1877</v>
      </c>
    </row>
    <row r="1075" spans="1:19" x14ac:dyDescent="0.3">
      <c r="A1075" s="173" t="s">
        <v>376</v>
      </c>
      <c r="B1075" s="173" t="s">
        <v>264</v>
      </c>
      <c r="C1075" s="173">
        <v>102012</v>
      </c>
      <c r="D1075" s="176">
        <v>44118</v>
      </c>
      <c r="E1075" s="177">
        <v>3305.9335000000001</v>
      </c>
      <c r="F1075" s="177">
        <v>3.7631000000000001</v>
      </c>
      <c r="G1075" s="177">
        <v>3.5779000000000001</v>
      </c>
      <c r="H1075" s="177">
        <v>3.3841000000000001</v>
      </c>
      <c r="I1075" s="177">
        <v>3.3542000000000001</v>
      </c>
      <c r="J1075" s="177">
        <v>3.4375</v>
      </c>
      <c r="K1075" s="177">
        <v>3.2412000000000001</v>
      </c>
      <c r="L1075" s="177">
        <v>3.8260999999999998</v>
      </c>
      <c r="M1075" s="177">
        <v>4.4143999999999997</v>
      </c>
      <c r="N1075" s="177">
        <v>4.6353</v>
      </c>
      <c r="O1075" s="177">
        <v>6.3146000000000004</v>
      </c>
      <c r="P1075" s="177">
        <v>6.6981999999999999</v>
      </c>
      <c r="Q1075" s="177">
        <v>7.2096999999999998</v>
      </c>
      <c r="R1075" s="177">
        <v>5.8857999999999997</v>
      </c>
      <c r="S1075" s="118" t="s">
        <v>1877</v>
      </c>
    </row>
    <row r="1076" spans="1:19" x14ac:dyDescent="0.3">
      <c r="A1076" s="173" t="s">
        <v>376</v>
      </c>
      <c r="B1076" s="173" t="s">
        <v>162</v>
      </c>
      <c r="C1076" s="173">
        <v>145971</v>
      </c>
      <c r="D1076" s="176">
        <v>44118</v>
      </c>
      <c r="E1076" s="177">
        <v>1096.8496</v>
      </c>
      <c r="F1076" s="177">
        <v>3.4645000000000001</v>
      </c>
      <c r="G1076" s="177">
        <v>3.1166</v>
      </c>
      <c r="H1076" s="177">
        <v>3.1937000000000002</v>
      </c>
      <c r="I1076" s="177">
        <v>3.1282000000000001</v>
      </c>
      <c r="J1076" s="177">
        <v>3.0379</v>
      </c>
      <c r="K1076" s="177">
        <v>2.9430000000000001</v>
      </c>
      <c r="L1076" s="177">
        <v>3.2652999999999999</v>
      </c>
      <c r="M1076" s="177">
        <v>3.7719</v>
      </c>
      <c r="N1076" s="177">
        <v>4.1867999999999999</v>
      </c>
      <c r="O1076" s="177"/>
      <c r="P1076" s="177"/>
      <c r="Q1076" s="177">
        <v>5.4264000000000001</v>
      </c>
      <c r="R1076" s="177"/>
      <c r="S1076" s="118" t="s">
        <v>1877</v>
      </c>
    </row>
    <row r="1077" spans="1:19" x14ac:dyDescent="0.3">
      <c r="A1077" s="173" t="s">
        <v>376</v>
      </c>
      <c r="B1077" s="173" t="s">
        <v>265</v>
      </c>
      <c r="C1077" s="173">
        <v>145968</v>
      </c>
      <c r="D1077" s="176">
        <v>44118</v>
      </c>
      <c r="E1077" s="177">
        <v>1095.3381999999999</v>
      </c>
      <c r="F1077" s="177">
        <v>3.3858999999999999</v>
      </c>
      <c r="G1077" s="177">
        <v>3.0375999999999999</v>
      </c>
      <c r="H1077" s="177">
        <v>3.1133000000000002</v>
      </c>
      <c r="I1077" s="177">
        <v>3.0480999999999998</v>
      </c>
      <c r="J1077" s="177">
        <v>2.9582000000000002</v>
      </c>
      <c r="K1077" s="177">
        <v>2.8628999999999998</v>
      </c>
      <c r="L1077" s="177">
        <v>3.1840999999999999</v>
      </c>
      <c r="M1077" s="177">
        <v>3.69</v>
      </c>
      <c r="N1077" s="177">
        <v>4.1054000000000004</v>
      </c>
      <c r="O1077" s="177"/>
      <c r="P1077" s="177"/>
      <c r="Q1077" s="177">
        <v>5.3433000000000002</v>
      </c>
      <c r="R1077" s="177"/>
      <c r="S1077" s="118" t="s">
        <v>1877</v>
      </c>
    </row>
    <row r="1078" spans="1:19" x14ac:dyDescent="0.3">
      <c r="A1078" s="178" t="s">
        <v>27</v>
      </c>
      <c r="B1078" s="173"/>
      <c r="C1078" s="173"/>
      <c r="D1078" s="173"/>
      <c r="E1078" s="173"/>
      <c r="F1078" s="179">
        <v>3.6610607843137255</v>
      </c>
      <c r="G1078" s="179">
        <v>3.4544745098039229</v>
      </c>
      <c r="H1078" s="179">
        <v>3.3320950980392157</v>
      </c>
      <c r="I1078" s="179">
        <v>3.2965490196078426</v>
      </c>
      <c r="J1078" s="179">
        <v>3.3622549019607835</v>
      </c>
      <c r="K1078" s="179">
        <v>3.1783186274509792</v>
      </c>
      <c r="L1078" s="179">
        <v>3.5830480392156869</v>
      </c>
      <c r="M1078" s="179">
        <v>4.1773489795918364</v>
      </c>
      <c r="N1078" s="179">
        <v>4.4181244897959182</v>
      </c>
      <c r="O1078" s="179">
        <v>5.9945852272727276</v>
      </c>
      <c r="P1078" s="179">
        <v>6.4504388235294137</v>
      </c>
      <c r="Q1078" s="179">
        <v>6.7560617647058825</v>
      </c>
      <c r="R1078" s="179">
        <v>5.6187673913043481</v>
      </c>
      <c r="S1078" s="118"/>
    </row>
    <row r="1079" spans="1:19" x14ac:dyDescent="0.3">
      <c r="A1079" s="178" t="s">
        <v>409</v>
      </c>
      <c r="B1079" s="173"/>
      <c r="C1079" s="173"/>
      <c r="D1079" s="173"/>
      <c r="E1079" s="173"/>
      <c r="F1079" s="179">
        <v>3.7087500000000002</v>
      </c>
      <c r="G1079" s="179">
        <v>3.4845999999999999</v>
      </c>
      <c r="H1079" s="179">
        <v>3.3665000000000003</v>
      </c>
      <c r="I1079" s="179">
        <v>3.3328500000000001</v>
      </c>
      <c r="J1079" s="179">
        <v>3.3934500000000001</v>
      </c>
      <c r="K1079" s="179">
        <v>3.2041500000000003</v>
      </c>
      <c r="L1079" s="179">
        <v>3.7050999999999998</v>
      </c>
      <c r="M1079" s="179">
        <v>4.3656000000000006</v>
      </c>
      <c r="N1079" s="179">
        <v>4.6178999999999997</v>
      </c>
      <c r="O1079" s="179">
        <v>6.2861000000000002</v>
      </c>
      <c r="P1079" s="179">
        <v>6.6632999999999996</v>
      </c>
      <c r="Q1079" s="179">
        <v>7.2507999999999999</v>
      </c>
      <c r="R1079" s="179">
        <v>5.85365</v>
      </c>
      <c r="S1079" s="118"/>
    </row>
    <row r="1080" spans="1:19" x14ac:dyDescent="0.3">
      <c r="A1080" s="167"/>
      <c r="B1080" s="167"/>
      <c r="C1080" s="167"/>
      <c r="D1080" s="169"/>
      <c r="E1080" s="170"/>
      <c r="F1080" s="170"/>
      <c r="G1080" s="170"/>
      <c r="H1080" s="170"/>
      <c r="I1080" s="170"/>
      <c r="J1080" s="170"/>
      <c r="K1080" s="170"/>
      <c r="L1080" s="170"/>
      <c r="M1080" s="170"/>
      <c r="N1080" s="170"/>
      <c r="O1080" s="170"/>
      <c r="P1080" s="170"/>
      <c r="Q1080" s="170"/>
      <c r="R1080" s="170"/>
      <c r="S1080" s="118"/>
    </row>
    <row r="1081" spans="1:19" x14ac:dyDescent="0.3">
      <c r="A1081" s="175" t="s">
        <v>1035</v>
      </c>
      <c r="B1081" s="175"/>
      <c r="C1081" s="175"/>
      <c r="D1081" s="175"/>
      <c r="E1081" s="175"/>
      <c r="F1081" s="175"/>
      <c r="G1081" s="175"/>
      <c r="H1081" s="175"/>
      <c r="I1081" s="175"/>
      <c r="J1081" s="175"/>
      <c r="K1081" s="175"/>
      <c r="L1081" s="175"/>
      <c r="M1081" s="175"/>
      <c r="N1081" s="175"/>
      <c r="O1081" s="175"/>
      <c r="P1081" s="175"/>
      <c r="Q1081" s="175"/>
      <c r="R1081" s="175"/>
      <c r="S1081" s="120"/>
    </row>
    <row r="1082" spans="1:19" x14ac:dyDescent="0.3">
      <c r="A1082" s="173" t="s">
        <v>1036</v>
      </c>
      <c r="B1082" s="173" t="s">
        <v>1037</v>
      </c>
      <c r="C1082" s="173">
        <v>100365</v>
      </c>
      <c r="D1082" s="176">
        <v>44118</v>
      </c>
      <c r="E1082" s="177">
        <v>71.054400000000001</v>
      </c>
      <c r="F1082" s="177">
        <v>-14.531700000000001</v>
      </c>
      <c r="G1082" s="177">
        <v>20.233699999999999</v>
      </c>
      <c r="H1082" s="177">
        <v>63.2898</v>
      </c>
      <c r="I1082" s="177">
        <v>36.167000000000002</v>
      </c>
      <c r="J1082" s="177">
        <v>13.5655</v>
      </c>
      <c r="K1082" s="177">
        <v>3.6463999999999999</v>
      </c>
      <c r="L1082" s="177">
        <v>15.204800000000001</v>
      </c>
      <c r="M1082" s="177">
        <v>14.042199999999999</v>
      </c>
      <c r="N1082" s="177">
        <v>11.9521</v>
      </c>
      <c r="O1082" s="177">
        <v>9.093</v>
      </c>
      <c r="P1082" s="177">
        <v>9.3360000000000003</v>
      </c>
      <c r="Q1082" s="177">
        <v>9.1989000000000001</v>
      </c>
      <c r="R1082" s="177">
        <v>13.754899999999999</v>
      </c>
      <c r="S1082" s="118"/>
    </row>
    <row r="1083" spans="1:19" x14ac:dyDescent="0.3">
      <c r="A1083" s="173" t="s">
        <v>1036</v>
      </c>
      <c r="B1083" s="173" t="s">
        <v>1038</v>
      </c>
      <c r="C1083" s="173">
        <v>120743</v>
      </c>
      <c r="D1083" s="176">
        <v>44118</v>
      </c>
      <c r="E1083" s="177">
        <v>75.748500000000007</v>
      </c>
      <c r="F1083" s="177">
        <v>-13.920400000000001</v>
      </c>
      <c r="G1083" s="177">
        <v>20.837</v>
      </c>
      <c r="H1083" s="177">
        <v>63.896900000000002</v>
      </c>
      <c r="I1083" s="177">
        <v>36.774700000000003</v>
      </c>
      <c r="J1083" s="177">
        <v>14.1724</v>
      </c>
      <c r="K1083" s="177">
        <v>4.2530000000000001</v>
      </c>
      <c r="L1083" s="177">
        <v>15.738300000000001</v>
      </c>
      <c r="M1083" s="177">
        <v>14.5556</v>
      </c>
      <c r="N1083" s="177">
        <v>12.5007</v>
      </c>
      <c r="O1083" s="177">
        <v>9.7164999999999999</v>
      </c>
      <c r="P1083" s="177">
        <v>10.122299999999999</v>
      </c>
      <c r="Q1083" s="177">
        <v>9.8544999999999998</v>
      </c>
      <c r="R1083" s="177">
        <v>14.3452</v>
      </c>
      <c r="S1083" s="118"/>
    </row>
    <row r="1084" spans="1:19" x14ac:dyDescent="0.3">
      <c r="A1084" s="173" t="s">
        <v>1036</v>
      </c>
      <c r="B1084" s="173" t="s">
        <v>1039</v>
      </c>
      <c r="C1084" s="173">
        <v>143702</v>
      </c>
      <c r="D1084" s="176">
        <v>44118</v>
      </c>
      <c r="E1084" s="177">
        <v>13.535</v>
      </c>
      <c r="F1084" s="177">
        <v>0.80900000000000005</v>
      </c>
      <c r="G1084" s="177">
        <v>32.232599999999998</v>
      </c>
      <c r="H1084" s="177">
        <v>52.296199999999999</v>
      </c>
      <c r="I1084" s="177">
        <v>21.695</v>
      </c>
      <c r="J1084" s="177">
        <v>3.2627999999999999</v>
      </c>
      <c r="K1084" s="177">
        <v>-6.5979999999999999</v>
      </c>
      <c r="L1084" s="177">
        <v>13.769</v>
      </c>
      <c r="M1084" s="177">
        <v>13.8476</v>
      </c>
      <c r="N1084" s="177">
        <v>11.7829</v>
      </c>
      <c r="O1084" s="177"/>
      <c r="P1084" s="177"/>
      <c r="Q1084" s="177">
        <v>14.2195</v>
      </c>
      <c r="R1084" s="177">
        <v>16.484500000000001</v>
      </c>
      <c r="S1084" s="118"/>
    </row>
    <row r="1085" spans="1:19" x14ac:dyDescent="0.3">
      <c r="A1085" s="173" t="s">
        <v>1036</v>
      </c>
      <c r="B1085" s="173" t="s">
        <v>1040</v>
      </c>
      <c r="C1085" s="173">
        <v>143704</v>
      </c>
      <c r="D1085" s="176">
        <v>44118</v>
      </c>
      <c r="E1085" s="177">
        <v>13.637</v>
      </c>
      <c r="F1085" s="177">
        <v>1.0706</v>
      </c>
      <c r="G1085" s="177">
        <v>32.530500000000004</v>
      </c>
      <c r="H1085" s="177">
        <v>52.603200000000001</v>
      </c>
      <c r="I1085" s="177">
        <v>22.017299999999999</v>
      </c>
      <c r="J1085" s="177">
        <v>3.5882000000000001</v>
      </c>
      <c r="K1085" s="177">
        <v>-6.2706</v>
      </c>
      <c r="L1085" s="177">
        <v>14.118600000000001</v>
      </c>
      <c r="M1085" s="177">
        <v>14.205500000000001</v>
      </c>
      <c r="N1085" s="177">
        <v>12.144500000000001</v>
      </c>
      <c r="O1085" s="177"/>
      <c r="P1085" s="177"/>
      <c r="Q1085" s="177">
        <v>14.5968</v>
      </c>
      <c r="R1085" s="177">
        <v>16.859500000000001</v>
      </c>
      <c r="S1085" s="118"/>
    </row>
    <row r="1086" spans="1:19" x14ac:dyDescent="0.3">
      <c r="A1086" s="178" t="s">
        <v>27</v>
      </c>
      <c r="B1086" s="173"/>
      <c r="C1086" s="173"/>
      <c r="D1086" s="173"/>
      <c r="E1086" s="173"/>
      <c r="F1086" s="179">
        <v>-6.6431250000000004</v>
      </c>
      <c r="G1086" s="179">
        <v>26.458450000000003</v>
      </c>
      <c r="H1086" s="179">
        <v>58.021524999999997</v>
      </c>
      <c r="I1086" s="179">
        <v>29.163499999999999</v>
      </c>
      <c r="J1086" s="179">
        <v>8.6472249999999988</v>
      </c>
      <c r="K1086" s="179">
        <v>-1.2423</v>
      </c>
      <c r="L1086" s="179">
        <v>14.707675</v>
      </c>
      <c r="M1086" s="179">
        <v>14.162725</v>
      </c>
      <c r="N1086" s="179">
        <v>12.095050000000001</v>
      </c>
      <c r="O1086" s="179">
        <v>9.4047499999999999</v>
      </c>
      <c r="P1086" s="179">
        <v>9.7291500000000006</v>
      </c>
      <c r="Q1086" s="179">
        <v>11.967425</v>
      </c>
      <c r="R1086" s="179">
        <v>15.361024999999998</v>
      </c>
      <c r="S1086" s="118"/>
    </row>
    <row r="1087" spans="1:19" x14ac:dyDescent="0.3">
      <c r="A1087" s="178" t="s">
        <v>409</v>
      </c>
      <c r="B1087" s="173"/>
      <c r="C1087" s="173"/>
      <c r="D1087" s="173"/>
      <c r="E1087" s="173"/>
      <c r="F1087" s="179">
        <v>-6.5557000000000007</v>
      </c>
      <c r="G1087" s="179">
        <v>26.534799999999997</v>
      </c>
      <c r="H1087" s="179">
        <v>57.9465</v>
      </c>
      <c r="I1087" s="179">
        <v>29.09215</v>
      </c>
      <c r="J1087" s="179">
        <v>8.5768500000000003</v>
      </c>
      <c r="K1087" s="179">
        <v>-1.3121</v>
      </c>
      <c r="L1087" s="179">
        <v>14.6617</v>
      </c>
      <c r="M1087" s="179">
        <v>14.123850000000001</v>
      </c>
      <c r="N1087" s="179">
        <v>12.048300000000001</v>
      </c>
      <c r="O1087" s="179">
        <v>9.4047499999999999</v>
      </c>
      <c r="P1087" s="179">
        <v>9.7291500000000006</v>
      </c>
      <c r="Q1087" s="179">
        <v>12.036999999999999</v>
      </c>
      <c r="R1087" s="179">
        <v>15.414850000000001</v>
      </c>
      <c r="S1087" s="118"/>
    </row>
    <row r="1088" spans="1:19" x14ac:dyDescent="0.3">
      <c r="A1088" s="167"/>
      <c r="B1088" s="167"/>
      <c r="C1088" s="167"/>
      <c r="D1088" s="169"/>
      <c r="E1088" s="170"/>
      <c r="F1088" s="170"/>
      <c r="G1088" s="170"/>
      <c r="H1088" s="170"/>
      <c r="I1088" s="170"/>
      <c r="J1088" s="170"/>
      <c r="K1088" s="170"/>
      <c r="L1088" s="170"/>
      <c r="M1088" s="170"/>
      <c r="N1088" s="170"/>
      <c r="O1088" s="170"/>
      <c r="P1088" s="170"/>
      <c r="Q1088" s="170"/>
      <c r="R1088" s="170"/>
      <c r="S1088" s="118"/>
    </row>
    <row r="1089" spans="1:19" x14ac:dyDescent="0.3">
      <c r="A1089" s="175" t="s">
        <v>1041</v>
      </c>
      <c r="B1089" s="175"/>
      <c r="C1089" s="175"/>
      <c r="D1089" s="175"/>
      <c r="E1089" s="175"/>
      <c r="F1089" s="175"/>
      <c r="G1089" s="175"/>
      <c r="H1089" s="175"/>
      <c r="I1089" s="175"/>
      <c r="J1089" s="175"/>
      <c r="K1089" s="175"/>
      <c r="L1089" s="175"/>
      <c r="M1089" s="175"/>
      <c r="N1089" s="175"/>
      <c r="O1089" s="175"/>
      <c r="P1089" s="175"/>
      <c r="Q1089" s="175"/>
      <c r="R1089" s="175"/>
      <c r="S1089" s="120"/>
    </row>
    <row r="1090" spans="1:19" x14ac:dyDescent="0.3">
      <c r="A1090" s="173" t="s">
        <v>1042</v>
      </c>
      <c r="B1090" s="173" t="s">
        <v>1043</v>
      </c>
      <c r="C1090" s="173">
        <v>103192</v>
      </c>
      <c r="D1090" s="176">
        <v>44118</v>
      </c>
      <c r="E1090" s="177">
        <v>507.12990000000002</v>
      </c>
      <c r="F1090" s="177">
        <v>12.146000000000001</v>
      </c>
      <c r="G1090" s="177">
        <v>9.2459000000000007</v>
      </c>
      <c r="H1090" s="177">
        <v>14.3529</v>
      </c>
      <c r="I1090" s="177">
        <v>11.8179</v>
      </c>
      <c r="J1090" s="177">
        <v>8.5324000000000009</v>
      </c>
      <c r="K1090" s="177">
        <v>6.0507</v>
      </c>
      <c r="L1090" s="177">
        <v>9.9605999999999995</v>
      </c>
      <c r="M1090" s="177">
        <v>8.3968000000000007</v>
      </c>
      <c r="N1090" s="177">
        <v>8.0092999999999996</v>
      </c>
      <c r="O1090" s="177">
        <v>7.6269999999999998</v>
      </c>
      <c r="P1090" s="177">
        <v>7.6474000000000002</v>
      </c>
      <c r="Q1090" s="177">
        <v>7.5049999999999999</v>
      </c>
      <c r="R1090" s="177">
        <v>8.4025999999999996</v>
      </c>
      <c r="S1090" s="118"/>
    </row>
    <row r="1091" spans="1:19" x14ac:dyDescent="0.3">
      <c r="A1091" s="173" t="s">
        <v>1042</v>
      </c>
      <c r="B1091" s="173" t="s">
        <v>1044</v>
      </c>
      <c r="C1091" s="173">
        <v>119523</v>
      </c>
      <c r="D1091" s="176">
        <v>44118</v>
      </c>
      <c r="E1091" s="177">
        <v>540.86900000000003</v>
      </c>
      <c r="F1091" s="177">
        <v>12.968299999999999</v>
      </c>
      <c r="G1091" s="177">
        <v>10.067600000000001</v>
      </c>
      <c r="H1091" s="177">
        <v>15.1768</v>
      </c>
      <c r="I1091" s="177">
        <v>12.6439</v>
      </c>
      <c r="J1091" s="177">
        <v>9.3597000000000001</v>
      </c>
      <c r="K1091" s="177">
        <v>6.8837999999999999</v>
      </c>
      <c r="L1091" s="177">
        <v>10.822900000000001</v>
      </c>
      <c r="M1091" s="177">
        <v>9.2817000000000007</v>
      </c>
      <c r="N1091" s="177">
        <v>8.9146999999999998</v>
      </c>
      <c r="O1091" s="177">
        <v>8.5303000000000004</v>
      </c>
      <c r="P1091" s="177">
        <v>8.5387000000000004</v>
      </c>
      <c r="Q1091" s="177">
        <v>8.9473000000000003</v>
      </c>
      <c r="R1091" s="177">
        <v>9.3163999999999998</v>
      </c>
      <c r="S1091" s="118"/>
    </row>
    <row r="1092" spans="1:19" x14ac:dyDescent="0.3">
      <c r="A1092" s="173" t="s">
        <v>1042</v>
      </c>
      <c r="B1092" s="173" t="s">
        <v>1045</v>
      </c>
      <c r="C1092" s="173">
        <v>120513</v>
      </c>
      <c r="D1092" s="176">
        <v>44118</v>
      </c>
      <c r="E1092" s="177">
        <v>2434.5898000000002</v>
      </c>
      <c r="F1092" s="177">
        <v>5.9603999999999999</v>
      </c>
      <c r="G1092" s="177">
        <v>6.7596999999999996</v>
      </c>
      <c r="H1092" s="177">
        <v>10.6157</v>
      </c>
      <c r="I1092" s="177">
        <v>9.8552</v>
      </c>
      <c r="J1092" s="177">
        <v>7.8385999999999996</v>
      </c>
      <c r="K1092" s="177">
        <v>5.3224</v>
      </c>
      <c r="L1092" s="177">
        <v>9.6134000000000004</v>
      </c>
      <c r="M1092" s="177">
        <v>8.2721999999999998</v>
      </c>
      <c r="N1092" s="177">
        <v>8.1007999999999996</v>
      </c>
      <c r="O1092" s="177">
        <v>8.2471999999999994</v>
      </c>
      <c r="P1092" s="177">
        <v>8.1868999999999996</v>
      </c>
      <c r="Q1092" s="177">
        <v>8.6288999999999998</v>
      </c>
      <c r="R1092" s="177">
        <v>8.8595000000000006</v>
      </c>
      <c r="S1092" s="118"/>
    </row>
    <row r="1093" spans="1:19" x14ac:dyDescent="0.3">
      <c r="A1093" s="173" t="s">
        <v>1042</v>
      </c>
      <c r="B1093" s="173" t="s">
        <v>1046</v>
      </c>
      <c r="C1093" s="173">
        <v>112214</v>
      </c>
      <c r="D1093" s="176">
        <v>44118</v>
      </c>
      <c r="E1093" s="177">
        <v>2357.9866999999999</v>
      </c>
      <c r="F1093" s="177">
        <v>5.6508000000000003</v>
      </c>
      <c r="G1093" s="177">
        <v>6.4493999999999998</v>
      </c>
      <c r="H1093" s="177">
        <v>10.305</v>
      </c>
      <c r="I1093" s="177">
        <v>9.5440000000000005</v>
      </c>
      <c r="J1093" s="177">
        <v>7.5265000000000004</v>
      </c>
      <c r="K1093" s="177">
        <v>5.0083000000000002</v>
      </c>
      <c r="L1093" s="177">
        <v>9.2916000000000007</v>
      </c>
      <c r="M1093" s="177">
        <v>7.9494999999999996</v>
      </c>
      <c r="N1093" s="177">
        <v>7.7737999999999996</v>
      </c>
      <c r="O1093" s="177">
        <v>7.8239999999999998</v>
      </c>
      <c r="P1093" s="177">
        <v>7.7301000000000002</v>
      </c>
      <c r="Q1093" s="177">
        <v>8.0936000000000003</v>
      </c>
      <c r="R1093" s="177">
        <v>8.5092999999999996</v>
      </c>
      <c r="S1093" s="118"/>
    </row>
    <row r="1094" spans="1:19" x14ac:dyDescent="0.3">
      <c r="A1094" s="173" t="s">
        <v>1042</v>
      </c>
      <c r="B1094" s="173" t="s">
        <v>1047</v>
      </c>
      <c r="C1094" s="173">
        <v>112029</v>
      </c>
      <c r="D1094" s="176">
        <v>44118</v>
      </c>
      <c r="E1094" s="177">
        <v>1480.5717</v>
      </c>
      <c r="F1094" s="177">
        <v>6.2160000000000002</v>
      </c>
      <c r="G1094" s="177">
        <v>6.6113999999999997</v>
      </c>
      <c r="H1094" s="177">
        <v>8.6544000000000008</v>
      </c>
      <c r="I1094" s="177">
        <v>7.9494999999999996</v>
      </c>
      <c r="J1094" s="177">
        <v>9.3193999999999999</v>
      </c>
      <c r="K1094" s="177">
        <v>110.0615</v>
      </c>
      <c r="L1094" s="177">
        <v>40.944499999999998</v>
      </c>
      <c r="M1094" s="177">
        <v>-18.620699999999999</v>
      </c>
      <c r="N1094" s="177">
        <v>-15.457700000000001</v>
      </c>
      <c r="O1094" s="177">
        <v>-9.0947999999999993</v>
      </c>
      <c r="P1094" s="177">
        <v>-2.4062000000000001</v>
      </c>
      <c r="Q1094" s="177">
        <v>3.5289999999999999</v>
      </c>
      <c r="R1094" s="177">
        <v>-15.8887</v>
      </c>
      <c r="S1094" s="118"/>
    </row>
    <row r="1095" spans="1:19" x14ac:dyDescent="0.3">
      <c r="A1095" s="173" t="s">
        <v>1042</v>
      </c>
      <c r="B1095" s="173" t="s">
        <v>1048</v>
      </c>
      <c r="C1095" s="173">
        <v>119410</v>
      </c>
      <c r="D1095" s="176">
        <v>44118</v>
      </c>
      <c r="E1095" s="177">
        <v>1516.8471</v>
      </c>
      <c r="F1095" s="177">
        <v>6.4260000000000002</v>
      </c>
      <c r="G1095" s="177">
        <v>6.8220000000000001</v>
      </c>
      <c r="H1095" s="177">
        <v>8.8651</v>
      </c>
      <c r="I1095" s="177">
        <v>8.1598000000000006</v>
      </c>
      <c r="J1095" s="177">
        <v>9.5318000000000005</v>
      </c>
      <c r="K1095" s="177">
        <v>110.33029999999999</v>
      </c>
      <c r="L1095" s="177">
        <v>41.232599999999998</v>
      </c>
      <c r="M1095" s="177">
        <v>-18.395099999999999</v>
      </c>
      <c r="N1095" s="177">
        <v>-15.226100000000001</v>
      </c>
      <c r="O1095" s="177">
        <v>-8.8324999999999996</v>
      </c>
      <c r="P1095" s="177">
        <v>-2.0834999999999999</v>
      </c>
      <c r="Q1095" s="177">
        <v>1.9623999999999999</v>
      </c>
      <c r="R1095" s="177">
        <v>-15.646699999999999</v>
      </c>
      <c r="S1095" s="118"/>
    </row>
    <row r="1096" spans="1:19" x14ac:dyDescent="0.3">
      <c r="A1096" s="173" t="s">
        <v>1042</v>
      </c>
      <c r="B1096" s="173" t="s">
        <v>1049</v>
      </c>
      <c r="C1096" s="173">
        <v>148320</v>
      </c>
      <c r="D1096" s="176"/>
      <c r="E1096" s="177"/>
      <c r="F1096" s="177"/>
      <c r="G1096" s="177"/>
      <c r="H1096" s="177"/>
      <c r="I1096" s="177"/>
      <c r="J1096" s="177"/>
      <c r="K1096" s="177"/>
      <c r="L1096" s="177"/>
      <c r="M1096" s="177"/>
      <c r="N1096" s="177"/>
      <c r="O1096" s="177"/>
      <c r="P1096" s="177"/>
      <c r="Q1096" s="177"/>
      <c r="R1096" s="177"/>
      <c r="S1096" s="118"/>
    </row>
    <row r="1097" spans="1:19" x14ac:dyDescent="0.3">
      <c r="A1097" s="173" t="s">
        <v>1042</v>
      </c>
      <c r="B1097" s="173" t="s">
        <v>1050</v>
      </c>
      <c r="C1097" s="173">
        <v>148325</v>
      </c>
      <c r="D1097" s="176"/>
      <c r="E1097" s="177"/>
      <c r="F1097" s="177"/>
      <c r="G1097" s="177"/>
      <c r="H1097" s="177"/>
      <c r="I1097" s="177"/>
      <c r="J1097" s="177"/>
      <c r="K1097" s="177"/>
      <c r="L1097" s="177"/>
      <c r="M1097" s="177"/>
      <c r="N1097" s="177"/>
      <c r="O1097" s="177"/>
      <c r="P1097" s="177"/>
      <c r="Q1097" s="177"/>
      <c r="R1097" s="177"/>
      <c r="S1097" s="118"/>
    </row>
    <row r="1098" spans="1:19" x14ac:dyDescent="0.3">
      <c r="A1098" s="173" t="s">
        <v>1042</v>
      </c>
      <c r="B1098" s="173" t="s">
        <v>1051</v>
      </c>
      <c r="C1098" s="173">
        <v>117945</v>
      </c>
      <c r="D1098" s="176">
        <v>44118</v>
      </c>
      <c r="E1098" s="177">
        <v>31.205300000000001</v>
      </c>
      <c r="F1098" s="177">
        <v>-17.770399999999999</v>
      </c>
      <c r="G1098" s="177">
        <v>5.1032999999999999</v>
      </c>
      <c r="H1098" s="177">
        <v>12.276999999999999</v>
      </c>
      <c r="I1098" s="177">
        <v>11.361700000000001</v>
      </c>
      <c r="J1098" s="177">
        <v>7.0311000000000003</v>
      </c>
      <c r="K1098" s="177">
        <v>4.3377999999999997</v>
      </c>
      <c r="L1098" s="177">
        <v>8.1316000000000006</v>
      </c>
      <c r="M1098" s="177">
        <v>7.9531999999999998</v>
      </c>
      <c r="N1098" s="177">
        <v>7.6414999999999997</v>
      </c>
      <c r="O1098" s="177">
        <v>7.1186999999999996</v>
      </c>
      <c r="P1098" s="177">
        <v>7.2373000000000003</v>
      </c>
      <c r="Q1098" s="177">
        <v>7.8864000000000001</v>
      </c>
      <c r="R1098" s="177">
        <v>7.6410999999999998</v>
      </c>
      <c r="S1098" s="118"/>
    </row>
    <row r="1099" spans="1:19" x14ac:dyDescent="0.3">
      <c r="A1099" s="173" t="s">
        <v>1042</v>
      </c>
      <c r="B1099" s="173" t="s">
        <v>1052</v>
      </c>
      <c r="C1099" s="173">
        <v>120008</v>
      </c>
      <c r="D1099" s="176">
        <v>44118</v>
      </c>
      <c r="E1099" s="177">
        <v>32.9619</v>
      </c>
      <c r="F1099" s="177">
        <v>-17.045100000000001</v>
      </c>
      <c r="G1099" s="177">
        <v>5.8735999999999997</v>
      </c>
      <c r="H1099" s="177">
        <v>13.067600000000001</v>
      </c>
      <c r="I1099" s="177">
        <v>12.1501</v>
      </c>
      <c r="J1099" s="177">
        <v>7.8272000000000004</v>
      </c>
      <c r="K1099" s="177">
        <v>5.165</v>
      </c>
      <c r="L1099" s="177">
        <v>9.0068000000000001</v>
      </c>
      <c r="M1099" s="177">
        <v>8.8398000000000003</v>
      </c>
      <c r="N1099" s="177">
        <v>8.5335000000000001</v>
      </c>
      <c r="O1099" s="177">
        <v>7.9358000000000004</v>
      </c>
      <c r="P1099" s="177">
        <v>7.9936999999999996</v>
      </c>
      <c r="Q1099" s="177">
        <v>8.5062999999999995</v>
      </c>
      <c r="R1099" s="177">
        <v>8.5226000000000006</v>
      </c>
      <c r="S1099" s="118"/>
    </row>
    <row r="1100" spans="1:19" x14ac:dyDescent="0.3">
      <c r="A1100" s="173" t="s">
        <v>1042</v>
      </c>
      <c r="B1100" s="173" t="s">
        <v>1053</v>
      </c>
      <c r="C1100" s="173">
        <v>118291</v>
      </c>
      <c r="D1100" s="176">
        <v>44118</v>
      </c>
      <c r="E1100" s="177">
        <v>33.069600000000001</v>
      </c>
      <c r="F1100" s="177">
        <v>7.1757</v>
      </c>
      <c r="G1100" s="177">
        <v>4.7270000000000003</v>
      </c>
      <c r="H1100" s="177">
        <v>9.0663</v>
      </c>
      <c r="I1100" s="177">
        <v>8.2408999999999999</v>
      </c>
      <c r="J1100" s="177">
        <v>6.6698000000000004</v>
      </c>
      <c r="K1100" s="177">
        <v>4.0564999999999998</v>
      </c>
      <c r="L1100" s="177">
        <v>8.0846999999999998</v>
      </c>
      <c r="M1100" s="177">
        <v>7.1684999999999999</v>
      </c>
      <c r="N1100" s="177">
        <v>7.0232000000000001</v>
      </c>
      <c r="O1100" s="177">
        <v>7.4173</v>
      </c>
      <c r="P1100" s="177">
        <v>7.6505999999999998</v>
      </c>
      <c r="Q1100" s="177">
        <v>8.173</v>
      </c>
      <c r="R1100" s="177">
        <v>7.9870999999999999</v>
      </c>
      <c r="S1100" s="118"/>
    </row>
    <row r="1101" spans="1:19" x14ac:dyDescent="0.3">
      <c r="A1101" s="173" t="s">
        <v>1042</v>
      </c>
      <c r="B1101" s="173" t="s">
        <v>1054</v>
      </c>
      <c r="C1101" s="173">
        <v>102913</v>
      </c>
      <c r="D1101" s="176">
        <v>44118</v>
      </c>
      <c r="E1101" s="177">
        <v>32.593800000000002</v>
      </c>
      <c r="F1101" s="177">
        <v>6.9443999999999999</v>
      </c>
      <c r="G1101" s="177">
        <v>4.4372999999999996</v>
      </c>
      <c r="H1101" s="177">
        <v>8.7654999999999994</v>
      </c>
      <c r="I1101" s="177">
        <v>7.9511000000000003</v>
      </c>
      <c r="J1101" s="177">
        <v>6.3753000000000002</v>
      </c>
      <c r="K1101" s="177">
        <v>3.7673999999999999</v>
      </c>
      <c r="L1101" s="177">
        <v>7.8136999999999999</v>
      </c>
      <c r="M1101" s="177">
        <v>6.9130000000000003</v>
      </c>
      <c r="N1101" s="177">
        <v>6.7655000000000003</v>
      </c>
      <c r="O1101" s="177">
        <v>7.1791999999999998</v>
      </c>
      <c r="P1101" s="177">
        <v>7.4301000000000004</v>
      </c>
      <c r="Q1101" s="177">
        <v>7.8552999999999997</v>
      </c>
      <c r="R1101" s="177">
        <v>7.7230999999999996</v>
      </c>
      <c r="S1101" s="118"/>
    </row>
    <row r="1102" spans="1:19" x14ac:dyDescent="0.3">
      <c r="A1102" s="173" t="s">
        <v>1042</v>
      </c>
      <c r="B1102" s="173" t="s">
        <v>1055</v>
      </c>
      <c r="C1102" s="173">
        <v>133925</v>
      </c>
      <c r="D1102" s="176">
        <v>44118</v>
      </c>
      <c r="E1102" s="177">
        <v>15.5474</v>
      </c>
      <c r="F1102" s="177">
        <v>10.332599999999999</v>
      </c>
      <c r="G1102" s="177">
        <v>6.9557000000000002</v>
      </c>
      <c r="H1102" s="177">
        <v>10.720599999999999</v>
      </c>
      <c r="I1102" s="177">
        <v>10.5905</v>
      </c>
      <c r="J1102" s="177">
        <v>7.9238</v>
      </c>
      <c r="K1102" s="177">
        <v>4.8326000000000002</v>
      </c>
      <c r="L1102" s="177">
        <v>8.6982999999999997</v>
      </c>
      <c r="M1102" s="177">
        <v>7.5155000000000003</v>
      </c>
      <c r="N1102" s="177">
        <v>7.4610000000000003</v>
      </c>
      <c r="O1102" s="177">
        <v>7.8860999999999999</v>
      </c>
      <c r="P1102" s="177">
        <v>7.9911000000000003</v>
      </c>
      <c r="Q1102" s="177">
        <v>8.1951999999999998</v>
      </c>
      <c r="R1102" s="177">
        <v>8.5441000000000003</v>
      </c>
      <c r="S1102" s="118"/>
    </row>
    <row r="1103" spans="1:19" x14ac:dyDescent="0.3">
      <c r="A1103" s="173" t="s">
        <v>1042</v>
      </c>
      <c r="B1103" s="173" t="s">
        <v>1056</v>
      </c>
      <c r="C1103" s="173">
        <v>133926</v>
      </c>
      <c r="D1103" s="176">
        <v>44118</v>
      </c>
      <c r="E1103" s="177">
        <v>15.2722</v>
      </c>
      <c r="F1103" s="177">
        <v>10.0406</v>
      </c>
      <c r="G1103" s="177">
        <v>6.6980000000000004</v>
      </c>
      <c r="H1103" s="177">
        <v>10.502800000000001</v>
      </c>
      <c r="I1103" s="177">
        <v>10.3347</v>
      </c>
      <c r="J1103" s="177">
        <v>7.6721000000000004</v>
      </c>
      <c r="K1103" s="177">
        <v>4.5749000000000004</v>
      </c>
      <c r="L1103" s="177">
        <v>8.4192999999999998</v>
      </c>
      <c r="M1103" s="177">
        <v>7.2336999999999998</v>
      </c>
      <c r="N1103" s="177">
        <v>7.1589999999999998</v>
      </c>
      <c r="O1103" s="177">
        <v>7.5697999999999999</v>
      </c>
      <c r="P1103" s="177">
        <v>7.6512000000000002</v>
      </c>
      <c r="Q1103" s="177">
        <v>7.8507999999999996</v>
      </c>
      <c r="R1103" s="177">
        <v>8.2220999999999993</v>
      </c>
      <c r="S1103" s="118"/>
    </row>
    <row r="1104" spans="1:19" x14ac:dyDescent="0.3">
      <c r="A1104" s="173" t="s">
        <v>1042</v>
      </c>
      <c r="B1104" s="173" t="s">
        <v>1057</v>
      </c>
      <c r="C1104" s="173">
        <v>140220</v>
      </c>
      <c r="D1104" s="176">
        <v>44118</v>
      </c>
      <c r="E1104" s="177">
        <v>2049.7179999999998</v>
      </c>
      <c r="F1104" s="177">
        <v>11.0243</v>
      </c>
      <c r="G1104" s="177">
        <v>5.5115999999999996</v>
      </c>
      <c r="H1104" s="177">
        <v>5.3951000000000002</v>
      </c>
      <c r="I1104" s="177">
        <v>5.9294000000000002</v>
      </c>
      <c r="J1104" s="177">
        <v>7.3627000000000002</v>
      </c>
      <c r="K1104" s="177">
        <v>3.2917000000000001</v>
      </c>
      <c r="L1104" s="177">
        <v>-10.291700000000001</v>
      </c>
      <c r="M1104" s="177">
        <v>-5.0125000000000002</v>
      </c>
      <c r="N1104" s="177">
        <v>-2.028</v>
      </c>
      <c r="O1104" s="177">
        <v>0.29260000000000003</v>
      </c>
      <c r="P1104" s="177">
        <v>3.1192000000000002</v>
      </c>
      <c r="Q1104" s="177">
        <v>4.0354999999999999</v>
      </c>
      <c r="R1104" s="177">
        <v>-3.0324</v>
      </c>
      <c r="S1104" s="118"/>
    </row>
    <row r="1105" spans="1:19" x14ac:dyDescent="0.3">
      <c r="A1105" s="173" t="s">
        <v>1042</v>
      </c>
      <c r="B1105" s="173" t="s">
        <v>1058</v>
      </c>
      <c r="C1105" s="173">
        <v>140207</v>
      </c>
      <c r="D1105" s="176">
        <v>44118</v>
      </c>
      <c r="E1105" s="177">
        <v>1984.2698</v>
      </c>
      <c r="F1105" s="177">
        <v>10.222899999999999</v>
      </c>
      <c r="G1105" s="177">
        <v>4.7106000000000003</v>
      </c>
      <c r="H1105" s="177">
        <v>4.5942999999999996</v>
      </c>
      <c r="I1105" s="177">
        <v>5.1276999999999999</v>
      </c>
      <c r="J1105" s="177">
        <v>6.5580999999999996</v>
      </c>
      <c r="K1105" s="177">
        <v>2.4859</v>
      </c>
      <c r="L1105" s="177">
        <v>-11.0487</v>
      </c>
      <c r="M1105" s="177">
        <v>-5.7812000000000001</v>
      </c>
      <c r="N1105" s="177">
        <v>-2.8090000000000002</v>
      </c>
      <c r="O1105" s="177">
        <v>-0.50190000000000001</v>
      </c>
      <c r="P1105" s="177">
        <v>2.5335000000000001</v>
      </c>
      <c r="Q1105" s="177">
        <v>5.1022999999999996</v>
      </c>
      <c r="R1105" s="177">
        <v>-3.8031000000000001</v>
      </c>
      <c r="S1105" s="118"/>
    </row>
    <row r="1106" spans="1:19" x14ac:dyDescent="0.3">
      <c r="A1106" s="173" t="s">
        <v>1042</v>
      </c>
      <c r="B1106" s="173" t="s">
        <v>1059</v>
      </c>
      <c r="C1106" s="173">
        <v>100503</v>
      </c>
      <c r="D1106" s="176">
        <v>44118</v>
      </c>
      <c r="E1106" s="177">
        <v>40.317379487874398</v>
      </c>
      <c r="F1106" s="177">
        <v>2.5497000000000001</v>
      </c>
      <c r="G1106" s="177">
        <v>10.4315</v>
      </c>
      <c r="H1106" s="177">
        <v>16.284400000000002</v>
      </c>
      <c r="I1106" s="177">
        <v>4.6128999999999998</v>
      </c>
      <c r="J1106" s="177">
        <v>9.5068999999999999</v>
      </c>
      <c r="K1106" s="177">
        <v>10.596500000000001</v>
      </c>
      <c r="L1106" s="177">
        <v>10.977600000000001</v>
      </c>
      <c r="M1106" s="177">
        <v>-4.0895000000000001</v>
      </c>
      <c r="N1106" s="177">
        <v>-3.617</v>
      </c>
      <c r="O1106" s="177">
        <v>2.2955000000000001</v>
      </c>
      <c r="P1106" s="177">
        <v>4.0265000000000004</v>
      </c>
      <c r="Q1106" s="177">
        <v>6.9676999999999998</v>
      </c>
      <c r="R1106" s="177">
        <v>1.0106999999999999</v>
      </c>
      <c r="S1106" s="118"/>
    </row>
    <row r="1107" spans="1:19" x14ac:dyDescent="0.3">
      <c r="A1107" s="173" t="s">
        <v>1042</v>
      </c>
      <c r="B1107" s="173" t="s">
        <v>1060</v>
      </c>
      <c r="C1107" s="173">
        <v>118528</v>
      </c>
      <c r="D1107" s="176">
        <v>44118</v>
      </c>
      <c r="E1107" s="177">
        <v>15.9324827272444</v>
      </c>
      <c r="F1107" s="177">
        <v>2.8191999999999999</v>
      </c>
      <c r="G1107" s="177">
        <v>10.7277</v>
      </c>
      <c r="H1107" s="177">
        <v>16.563400000000001</v>
      </c>
      <c r="I1107" s="177">
        <v>4.9424999999999999</v>
      </c>
      <c r="J1107" s="177">
        <v>9.8514999999999997</v>
      </c>
      <c r="K1107" s="177">
        <v>10.961499999999999</v>
      </c>
      <c r="L1107" s="177">
        <v>11.358499999999999</v>
      </c>
      <c r="M1107" s="177">
        <v>-3.7469999999999999</v>
      </c>
      <c r="N1107" s="177">
        <v>-3.2534000000000001</v>
      </c>
      <c r="O1107" s="177">
        <v>2.7039</v>
      </c>
      <c r="P1107" s="177">
        <v>4.4257999999999997</v>
      </c>
      <c r="Q1107" s="177">
        <v>5.6736000000000004</v>
      </c>
      <c r="R1107" s="177">
        <v>1.4176</v>
      </c>
      <c r="S1107" s="118"/>
    </row>
    <row r="1108" spans="1:19" x14ac:dyDescent="0.3">
      <c r="A1108" s="173" t="s">
        <v>1042</v>
      </c>
      <c r="B1108" s="173" t="s">
        <v>1061</v>
      </c>
      <c r="C1108" s="173">
        <v>147990</v>
      </c>
      <c r="D1108" s="176"/>
      <c r="E1108" s="177"/>
      <c r="F1108" s="177"/>
      <c r="G1108" s="177"/>
      <c r="H1108" s="177"/>
      <c r="I1108" s="177"/>
      <c r="J1108" s="177"/>
      <c r="K1108" s="177"/>
      <c r="L1108" s="177"/>
      <c r="M1108" s="177"/>
      <c r="N1108" s="177"/>
      <c r="O1108" s="177"/>
      <c r="P1108" s="177"/>
      <c r="Q1108" s="177"/>
      <c r="R1108" s="177"/>
      <c r="S1108" s="118"/>
    </row>
    <row r="1109" spans="1:19" x14ac:dyDescent="0.3">
      <c r="A1109" s="173" t="s">
        <v>1042</v>
      </c>
      <c r="B1109" s="173" t="s">
        <v>1062</v>
      </c>
      <c r="C1109" s="173">
        <v>147991</v>
      </c>
      <c r="D1109" s="176"/>
      <c r="E1109" s="177"/>
      <c r="F1109" s="177"/>
      <c r="G1109" s="177"/>
      <c r="H1109" s="177"/>
      <c r="I1109" s="177"/>
      <c r="J1109" s="177"/>
      <c r="K1109" s="177"/>
      <c r="L1109" s="177"/>
      <c r="M1109" s="177"/>
      <c r="N1109" s="177"/>
      <c r="O1109" s="177"/>
      <c r="P1109" s="177"/>
      <c r="Q1109" s="177"/>
      <c r="R1109" s="177"/>
      <c r="S1109" s="118"/>
    </row>
    <row r="1110" spans="1:19" x14ac:dyDescent="0.3">
      <c r="A1110" s="173" t="s">
        <v>1042</v>
      </c>
      <c r="B1110" s="173" t="s">
        <v>1063</v>
      </c>
      <c r="C1110" s="173">
        <v>147995</v>
      </c>
      <c r="D1110" s="176"/>
      <c r="E1110" s="177"/>
      <c r="F1110" s="177"/>
      <c r="G1110" s="177"/>
      <c r="H1110" s="177"/>
      <c r="I1110" s="177"/>
      <c r="J1110" s="177"/>
      <c r="K1110" s="177"/>
      <c r="L1110" s="177"/>
      <c r="M1110" s="177"/>
      <c r="N1110" s="177"/>
      <c r="O1110" s="177"/>
      <c r="P1110" s="177"/>
      <c r="Q1110" s="177"/>
      <c r="R1110" s="177"/>
      <c r="S1110" s="118"/>
    </row>
    <row r="1111" spans="1:19" x14ac:dyDescent="0.3">
      <c r="A1111" s="173" t="s">
        <v>1042</v>
      </c>
      <c r="B1111" s="173" t="s">
        <v>1064</v>
      </c>
      <c r="C1111" s="173">
        <v>147996</v>
      </c>
      <c r="D1111" s="176"/>
      <c r="E1111" s="177"/>
      <c r="F1111" s="177"/>
      <c r="G1111" s="177"/>
      <c r="H1111" s="177"/>
      <c r="I1111" s="177"/>
      <c r="J1111" s="177"/>
      <c r="K1111" s="177"/>
      <c r="L1111" s="177"/>
      <c r="M1111" s="177"/>
      <c r="N1111" s="177"/>
      <c r="O1111" s="177"/>
      <c r="P1111" s="177"/>
      <c r="Q1111" s="177"/>
      <c r="R1111" s="177"/>
      <c r="S1111" s="118"/>
    </row>
    <row r="1112" spans="1:19" x14ac:dyDescent="0.3">
      <c r="A1112" s="173" t="s">
        <v>1042</v>
      </c>
      <c r="B1112" s="173" t="s">
        <v>1065</v>
      </c>
      <c r="C1112" s="173">
        <v>102452</v>
      </c>
      <c r="D1112" s="176">
        <v>44118</v>
      </c>
      <c r="E1112" s="177">
        <v>44.118699999999997</v>
      </c>
      <c r="F1112" s="177">
        <v>14.732100000000001</v>
      </c>
      <c r="G1112" s="177">
        <v>9.5762999999999998</v>
      </c>
      <c r="H1112" s="177">
        <v>15.243399999999999</v>
      </c>
      <c r="I1112" s="177">
        <v>12.7555</v>
      </c>
      <c r="J1112" s="177">
        <v>9.8524999999999991</v>
      </c>
      <c r="K1112" s="177">
        <v>6.7112999999999996</v>
      </c>
      <c r="L1112" s="177">
        <v>10.1235</v>
      </c>
      <c r="M1112" s="177">
        <v>8.5246999999999993</v>
      </c>
      <c r="N1112" s="177">
        <v>8.0388999999999999</v>
      </c>
      <c r="O1112" s="177">
        <v>7.3585000000000003</v>
      </c>
      <c r="P1112" s="177">
        <v>7.4892000000000003</v>
      </c>
      <c r="Q1112" s="177">
        <v>7.3526999999999996</v>
      </c>
      <c r="R1112" s="177">
        <v>8.2589000000000006</v>
      </c>
      <c r="S1112" s="118"/>
    </row>
    <row r="1113" spans="1:19" x14ac:dyDescent="0.3">
      <c r="A1113" s="173" t="s">
        <v>1042</v>
      </c>
      <c r="B1113" s="173" t="s">
        <v>1066</v>
      </c>
      <c r="C1113" s="173">
        <v>118942</v>
      </c>
      <c r="D1113" s="176">
        <v>44118</v>
      </c>
      <c r="E1113" s="177">
        <v>46.503999999999998</v>
      </c>
      <c r="F1113" s="177">
        <v>15.3116</v>
      </c>
      <c r="G1113" s="177">
        <v>10.186199999999999</v>
      </c>
      <c r="H1113" s="177">
        <v>15.846500000000001</v>
      </c>
      <c r="I1113" s="177">
        <v>13.3606</v>
      </c>
      <c r="J1113" s="177">
        <v>10.46</v>
      </c>
      <c r="K1113" s="177">
        <v>7.3228999999999997</v>
      </c>
      <c r="L1113" s="177">
        <v>10.754300000000001</v>
      </c>
      <c r="M1113" s="177">
        <v>9.1632999999999996</v>
      </c>
      <c r="N1113" s="177">
        <v>8.6882999999999999</v>
      </c>
      <c r="O1113" s="177">
        <v>8.0213000000000001</v>
      </c>
      <c r="P1113" s="177">
        <v>8.1972000000000005</v>
      </c>
      <c r="Q1113" s="177">
        <v>8.4886999999999997</v>
      </c>
      <c r="R1113" s="177">
        <v>8.9095999999999993</v>
      </c>
      <c r="S1113" s="118"/>
    </row>
    <row r="1114" spans="1:19" x14ac:dyDescent="0.3">
      <c r="A1114" s="173" t="s">
        <v>1042</v>
      </c>
      <c r="B1114" s="173" t="s">
        <v>1067</v>
      </c>
      <c r="C1114" s="173">
        <v>104344</v>
      </c>
      <c r="D1114" s="176">
        <v>44118</v>
      </c>
      <c r="E1114" s="177">
        <v>15.9617</v>
      </c>
      <c r="F1114" s="177">
        <v>9.6067999999999998</v>
      </c>
      <c r="G1114" s="177">
        <v>5.9961000000000002</v>
      </c>
      <c r="H1114" s="177">
        <v>11.163500000000001</v>
      </c>
      <c r="I1114" s="177">
        <v>9.9194999999999993</v>
      </c>
      <c r="J1114" s="177">
        <v>7.3464</v>
      </c>
      <c r="K1114" s="177">
        <v>4.9297000000000004</v>
      </c>
      <c r="L1114" s="177">
        <v>3.0781999999999998</v>
      </c>
      <c r="M1114" s="177">
        <v>3.0127000000000002</v>
      </c>
      <c r="N1114" s="177">
        <v>3.6697000000000002</v>
      </c>
      <c r="O1114" s="177">
        <v>2.3759000000000001</v>
      </c>
      <c r="P1114" s="177">
        <v>4.2920999999999996</v>
      </c>
      <c r="Q1114" s="177">
        <v>3.3957999999999999</v>
      </c>
      <c r="R1114" s="177">
        <v>0.78439999999999999</v>
      </c>
      <c r="S1114" s="118"/>
    </row>
    <row r="1115" spans="1:19" x14ac:dyDescent="0.3">
      <c r="A1115" s="173" t="s">
        <v>1042</v>
      </c>
      <c r="B1115" s="173" t="s">
        <v>1068</v>
      </c>
      <c r="C1115" s="173">
        <v>120066</v>
      </c>
      <c r="D1115" s="176">
        <v>44118</v>
      </c>
      <c r="E1115" s="177">
        <v>16.905899999999999</v>
      </c>
      <c r="F1115" s="177">
        <v>10.366199999999999</v>
      </c>
      <c r="G1115" s="177">
        <v>6.8289</v>
      </c>
      <c r="H1115" s="177">
        <v>11.9946</v>
      </c>
      <c r="I1115" s="177">
        <v>10.746600000000001</v>
      </c>
      <c r="J1115" s="177">
        <v>8.1723999999999997</v>
      </c>
      <c r="K1115" s="177">
        <v>5.7615999999999996</v>
      </c>
      <c r="L1115" s="177">
        <v>3.9150999999999998</v>
      </c>
      <c r="M1115" s="177">
        <v>3.8517999999999999</v>
      </c>
      <c r="N1115" s="177">
        <v>4.5167000000000002</v>
      </c>
      <c r="O1115" s="177">
        <v>3.2061999999999999</v>
      </c>
      <c r="P1115" s="177">
        <v>5.1383000000000001</v>
      </c>
      <c r="Q1115" s="177">
        <v>6.6618000000000004</v>
      </c>
      <c r="R1115" s="177">
        <v>1.6012</v>
      </c>
      <c r="S1115" s="118"/>
    </row>
    <row r="1116" spans="1:19" x14ac:dyDescent="0.3">
      <c r="A1116" s="173" t="s">
        <v>1042</v>
      </c>
      <c r="B1116" s="173" t="s">
        <v>1069</v>
      </c>
      <c r="C1116" s="173">
        <v>101619</v>
      </c>
      <c r="D1116" s="176">
        <v>44118</v>
      </c>
      <c r="E1116" s="177">
        <v>407.90750000000003</v>
      </c>
      <c r="F1116" s="177">
        <v>13.445</v>
      </c>
      <c r="G1116" s="177">
        <v>10.1774</v>
      </c>
      <c r="H1116" s="177">
        <v>16.215699999999998</v>
      </c>
      <c r="I1116" s="177">
        <v>13.113200000000001</v>
      </c>
      <c r="J1116" s="177">
        <v>9.4491999999999994</v>
      </c>
      <c r="K1116" s="177">
        <v>6.2255000000000003</v>
      </c>
      <c r="L1116" s="177">
        <v>10.9765</v>
      </c>
      <c r="M1116" s="177">
        <v>8.7956000000000003</v>
      </c>
      <c r="N1116" s="177">
        <v>8.6279000000000003</v>
      </c>
      <c r="O1116" s="177">
        <v>7.9884000000000004</v>
      </c>
      <c r="P1116" s="177">
        <v>8.1397999999999993</v>
      </c>
      <c r="Q1116" s="177">
        <v>8.0952999999999999</v>
      </c>
      <c r="R1116" s="177">
        <v>8.8125</v>
      </c>
      <c r="S1116" s="118"/>
    </row>
    <row r="1117" spans="1:19" x14ac:dyDescent="0.3">
      <c r="A1117" s="173" t="s">
        <v>1042</v>
      </c>
      <c r="B1117" s="173" t="s">
        <v>1070</v>
      </c>
      <c r="C1117" s="173">
        <v>120398</v>
      </c>
      <c r="D1117" s="176">
        <v>44118</v>
      </c>
      <c r="E1117" s="177">
        <v>411.3134</v>
      </c>
      <c r="F1117" s="177">
        <v>13.5556</v>
      </c>
      <c r="G1117" s="177">
        <v>10.287000000000001</v>
      </c>
      <c r="H1117" s="177">
        <v>16.3246</v>
      </c>
      <c r="I1117" s="177">
        <v>13.223699999999999</v>
      </c>
      <c r="J1117" s="177">
        <v>9.5596999999999994</v>
      </c>
      <c r="K1117" s="177">
        <v>6.3371000000000004</v>
      </c>
      <c r="L1117" s="177">
        <v>11.083600000000001</v>
      </c>
      <c r="M1117" s="177">
        <v>8.8996999999999993</v>
      </c>
      <c r="N1117" s="177">
        <v>8.7317999999999998</v>
      </c>
      <c r="O1117" s="177">
        <v>8.1198999999999995</v>
      </c>
      <c r="P1117" s="177">
        <v>8.2719000000000005</v>
      </c>
      <c r="Q1117" s="177">
        <v>8.7187000000000001</v>
      </c>
      <c r="R1117" s="177">
        <v>8.9337</v>
      </c>
      <c r="S1117" s="118"/>
    </row>
    <row r="1118" spans="1:19" x14ac:dyDescent="0.3">
      <c r="A1118" s="173" t="s">
        <v>1042</v>
      </c>
      <c r="B1118" s="173" t="s">
        <v>1071</v>
      </c>
      <c r="C1118" s="173">
        <v>118371</v>
      </c>
      <c r="D1118" s="176">
        <v>44118</v>
      </c>
      <c r="E1118" s="177">
        <v>30.126799999999999</v>
      </c>
      <c r="F1118" s="177">
        <v>6.6646999999999998</v>
      </c>
      <c r="G1118" s="177">
        <v>6.4996999999999998</v>
      </c>
      <c r="H1118" s="177">
        <v>10.388</v>
      </c>
      <c r="I1118" s="177">
        <v>9.2491000000000003</v>
      </c>
      <c r="J1118" s="177">
        <v>7.0350999999999999</v>
      </c>
      <c r="K1118" s="177">
        <v>4.5057</v>
      </c>
      <c r="L1118" s="177">
        <v>8.8523999999999994</v>
      </c>
      <c r="M1118" s="177">
        <v>7.8369</v>
      </c>
      <c r="N1118" s="177">
        <v>7.6455000000000002</v>
      </c>
      <c r="O1118" s="177">
        <v>7.7538</v>
      </c>
      <c r="P1118" s="177">
        <v>7.9560000000000004</v>
      </c>
      <c r="Q1118" s="177">
        <v>8.4977999999999998</v>
      </c>
      <c r="R1118" s="177">
        <v>8.3681999999999999</v>
      </c>
      <c r="S1118" s="118"/>
    </row>
    <row r="1119" spans="1:19" x14ac:dyDescent="0.3">
      <c r="A1119" s="173" t="s">
        <v>1042</v>
      </c>
      <c r="B1119" s="173" t="s">
        <v>1072</v>
      </c>
      <c r="C1119" s="173">
        <v>108632</v>
      </c>
      <c r="D1119" s="176">
        <v>44118</v>
      </c>
      <c r="E1119" s="177">
        <v>29.7499</v>
      </c>
      <c r="F1119" s="177">
        <v>6.5037000000000003</v>
      </c>
      <c r="G1119" s="177">
        <v>6.2870999999999997</v>
      </c>
      <c r="H1119" s="177">
        <v>10.167999999999999</v>
      </c>
      <c r="I1119" s="177">
        <v>9.0225000000000009</v>
      </c>
      <c r="J1119" s="177">
        <v>6.8144999999999998</v>
      </c>
      <c r="K1119" s="177">
        <v>4.2824999999999998</v>
      </c>
      <c r="L1119" s="177">
        <v>8.6219999999999999</v>
      </c>
      <c r="M1119" s="177">
        <v>7.6045999999999996</v>
      </c>
      <c r="N1119" s="177">
        <v>7.4076000000000004</v>
      </c>
      <c r="O1119" s="177">
        <v>7.5235000000000003</v>
      </c>
      <c r="P1119" s="177">
        <v>7.7526999999999999</v>
      </c>
      <c r="Q1119" s="177">
        <v>7.6711</v>
      </c>
      <c r="R1119" s="177">
        <v>8.1393000000000004</v>
      </c>
      <c r="S1119" s="118"/>
    </row>
    <row r="1120" spans="1:19" x14ac:dyDescent="0.3">
      <c r="A1120" s="173" t="s">
        <v>1042</v>
      </c>
      <c r="B1120" s="173" t="s">
        <v>1073</v>
      </c>
      <c r="C1120" s="173">
        <v>104726</v>
      </c>
      <c r="D1120" s="176">
        <v>44118</v>
      </c>
      <c r="E1120" s="177">
        <v>2916.9036999999998</v>
      </c>
      <c r="F1120" s="177">
        <v>9.8519000000000005</v>
      </c>
      <c r="G1120" s="177">
        <v>7.5670999999999999</v>
      </c>
      <c r="H1120" s="177">
        <v>11.813499999999999</v>
      </c>
      <c r="I1120" s="177">
        <v>10.335599999999999</v>
      </c>
      <c r="J1120" s="177">
        <v>7.4507000000000003</v>
      </c>
      <c r="K1120" s="177">
        <v>4.9734999999999996</v>
      </c>
      <c r="L1120" s="177">
        <v>9.2952999999999992</v>
      </c>
      <c r="M1120" s="177">
        <v>7.8120000000000003</v>
      </c>
      <c r="N1120" s="177">
        <v>7.7080000000000002</v>
      </c>
      <c r="O1120" s="177">
        <v>7.7057000000000002</v>
      </c>
      <c r="P1120" s="177">
        <v>7.6902999999999997</v>
      </c>
      <c r="Q1120" s="177">
        <v>8.0963999999999992</v>
      </c>
      <c r="R1120" s="177">
        <v>8.5751000000000008</v>
      </c>
      <c r="S1120" s="118"/>
    </row>
    <row r="1121" spans="1:19" x14ac:dyDescent="0.3">
      <c r="A1121" s="173" t="s">
        <v>1042</v>
      </c>
      <c r="B1121" s="173" t="s">
        <v>1074</v>
      </c>
      <c r="C1121" s="173">
        <v>120570</v>
      </c>
      <c r="D1121" s="176">
        <v>44118</v>
      </c>
      <c r="E1121" s="177">
        <v>2997.3157999999999</v>
      </c>
      <c r="F1121" s="177">
        <v>10.1784</v>
      </c>
      <c r="G1121" s="177">
        <v>7.8959000000000001</v>
      </c>
      <c r="H1121" s="177">
        <v>12.1431</v>
      </c>
      <c r="I1121" s="177">
        <v>10.665900000000001</v>
      </c>
      <c r="J1121" s="177">
        <v>7.7788000000000004</v>
      </c>
      <c r="K1121" s="177">
        <v>5.2992999999999997</v>
      </c>
      <c r="L1121" s="177">
        <v>9.6232000000000006</v>
      </c>
      <c r="M1121" s="177">
        <v>8.1390999999999991</v>
      </c>
      <c r="N1121" s="177">
        <v>8.0379000000000005</v>
      </c>
      <c r="O1121" s="177">
        <v>8.0306999999999995</v>
      </c>
      <c r="P1121" s="177">
        <v>8.0717999999999996</v>
      </c>
      <c r="Q1121" s="177">
        <v>8.4869000000000003</v>
      </c>
      <c r="R1121" s="177">
        <v>8.9036000000000008</v>
      </c>
      <c r="S1121" s="118"/>
    </row>
    <row r="1122" spans="1:19" x14ac:dyDescent="0.3">
      <c r="A1122" s="173" t="s">
        <v>1042</v>
      </c>
      <c r="B1122" s="173" t="s">
        <v>1075</v>
      </c>
      <c r="C1122" s="173">
        <v>143607</v>
      </c>
      <c r="D1122" s="176">
        <v>44118</v>
      </c>
      <c r="E1122" s="177">
        <v>28.785399999999999</v>
      </c>
      <c r="F1122" s="177">
        <v>0.76080000000000003</v>
      </c>
      <c r="G1122" s="177">
        <v>5.0247999999999999</v>
      </c>
      <c r="H1122" s="177">
        <v>8.1641999999999992</v>
      </c>
      <c r="I1122" s="177">
        <v>7.8398000000000003</v>
      </c>
      <c r="J1122" s="177">
        <v>6.1512000000000002</v>
      </c>
      <c r="K1122" s="177">
        <v>4.2206000000000001</v>
      </c>
      <c r="L1122" s="177">
        <v>48.026200000000003</v>
      </c>
      <c r="M1122" s="177">
        <v>33.895899999999997</v>
      </c>
      <c r="N1122" s="177">
        <v>21.810500000000001</v>
      </c>
      <c r="O1122" s="177">
        <v>6.1357999999999997</v>
      </c>
      <c r="P1122" s="177">
        <v>6.8186</v>
      </c>
      <c r="Q1122" s="177">
        <v>7.8112000000000004</v>
      </c>
      <c r="R1122" s="177">
        <v>6.1275000000000004</v>
      </c>
      <c r="S1122" s="118"/>
    </row>
    <row r="1123" spans="1:19" x14ac:dyDescent="0.3">
      <c r="A1123" s="173" t="s">
        <v>1042</v>
      </c>
      <c r="B1123" s="173" t="s">
        <v>1076</v>
      </c>
      <c r="C1123" s="173">
        <v>143612</v>
      </c>
      <c r="D1123" s="176">
        <v>44118</v>
      </c>
      <c r="E1123" s="177">
        <v>29.025300000000001</v>
      </c>
      <c r="F1123" s="177">
        <v>0.88029999999999997</v>
      </c>
      <c r="G1123" s="177">
        <v>5.1342999999999996</v>
      </c>
      <c r="H1123" s="177">
        <v>8.2767999999999997</v>
      </c>
      <c r="I1123" s="177">
        <v>7.9375</v>
      </c>
      <c r="J1123" s="177">
        <v>6.2525000000000004</v>
      </c>
      <c r="K1123" s="177">
        <v>4.3208000000000002</v>
      </c>
      <c r="L1123" s="177">
        <v>48.15</v>
      </c>
      <c r="M1123" s="177">
        <v>34.021299999999997</v>
      </c>
      <c r="N1123" s="177">
        <v>21.932400000000001</v>
      </c>
      <c r="O1123" s="177">
        <v>6.2428999999999997</v>
      </c>
      <c r="P1123" s="177">
        <v>6.9359000000000002</v>
      </c>
      <c r="Q1123" s="177">
        <v>7.7027999999999999</v>
      </c>
      <c r="R1123" s="177">
        <v>6.2348999999999997</v>
      </c>
      <c r="S1123" s="118"/>
    </row>
    <row r="1124" spans="1:19" x14ac:dyDescent="0.3">
      <c r="A1124" s="173" t="s">
        <v>1042</v>
      </c>
      <c r="B1124" s="173" t="s">
        <v>1077</v>
      </c>
      <c r="C1124" s="173">
        <v>133805</v>
      </c>
      <c r="D1124" s="176">
        <v>44118</v>
      </c>
      <c r="E1124" s="177">
        <v>2586.0646000000002</v>
      </c>
      <c r="F1124" s="177">
        <v>7.3916000000000004</v>
      </c>
      <c r="G1124" s="177">
        <v>7.9877000000000002</v>
      </c>
      <c r="H1124" s="177">
        <v>12.498100000000001</v>
      </c>
      <c r="I1124" s="177">
        <v>11.193</v>
      </c>
      <c r="J1124" s="177">
        <v>8.4809999999999999</v>
      </c>
      <c r="K1124" s="177">
        <v>6.0490000000000004</v>
      </c>
      <c r="L1124" s="177">
        <v>10.0611</v>
      </c>
      <c r="M1124" s="177">
        <v>8.5893999999999995</v>
      </c>
      <c r="N1124" s="177">
        <v>8.4872999999999994</v>
      </c>
      <c r="O1124" s="177">
        <v>7.8573000000000004</v>
      </c>
      <c r="P1124" s="177">
        <v>8.0718999999999994</v>
      </c>
      <c r="Q1124" s="177">
        <v>7.8217999999999996</v>
      </c>
      <c r="R1124" s="177">
        <v>8.5337999999999994</v>
      </c>
      <c r="S1124" s="118"/>
    </row>
    <row r="1125" spans="1:19" x14ac:dyDescent="0.3">
      <c r="A1125" s="173" t="s">
        <v>1042</v>
      </c>
      <c r="B1125" s="173" t="s">
        <v>1078</v>
      </c>
      <c r="C1125" s="173">
        <v>133810</v>
      </c>
      <c r="D1125" s="176">
        <v>44118</v>
      </c>
      <c r="E1125" s="177">
        <v>2719.6705000000002</v>
      </c>
      <c r="F1125" s="177">
        <v>8.1522000000000006</v>
      </c>
      <c r="G1125" s="177">
        <v>8.7486999999999995</v>
      </c>
      <c r="H1125" s="177">
        <v>13.26</v>
      </c>
      <c r="I1125" s="177">
        <v>11.9565</v>
      </c>
      <c r="J1125" s="177">
        <v>9.2469000000000001</v>
      </c>
      <c r="K1125" s="177">
        <v>6.8139000000000003</v>
      </c>
      <c r="L1125" s="177">
        <v>10.8475</v>
      </c>
      <c r="M1125" s="177">
        <v>9.3908000000000005</v>
      </c>
      <c r="N1125" s="177">
        <v>9.3063000000000002</v>
      </c>
      <c r="O1125" s="177">
        <v>8.6628000000000007</v>
      </c>
      <c r="P1125" s="177">
        <v>8.8808000000000007</v>
      </c>
      <c r="Q1125" s="177">
        <v>8.9478000000000009</v>
      </c>
      <c r="R1125" s="177">
        <v>9.3476999999999997</v>
      </c>
      <c r="S1125" s="118"/>
    </row>
    <row r="1126" spans="1:19" x14ac:dyDescent="0.3">
      <c r="A1126" s="173" t="s">
        <v>1042</v>
      </c>
      <c r="B1126" s="173" t="s">
        <v>1079</v>
      </c>
      <c r="C1126" s="173">
        <v>119809</v>
      </c>
      <c r="D1126" s="176">
        <v>44118</v>
      </c>
      <c r="E1126" s="177">
        <v>22.424499999999998</v>
      </c>
      <c r="F1126" s="177">
        <v>4.8837000000000002</v>
      </c>
      <c r="G1126" s="177">
        <v>7.4623999999999997</v>
      </c>
      <c r="H1126" s="177">
        <v>12.026</v>
      </c>
      <c r="I1126" s="177">
        <v>12.382400000000001</v>
      </c>
      <c r="J1126" s="177">
        <v>9.0350999999999999</v>
      </c>
      <c r="K1126" s="177">
        <v>5.9694000000000003</v>
      </c>
      <c r="L1126" s="177">
        <v>9.2513000000000005</v>
      </c>
      <c r="M1126" s="177">
        <v>7.8346</v>
      </c>
      <c r="N1126" s="177">
        <v>8.1393000000000004</v>
      </c>
      <c r="O1126" s="177">
        <v>6.6653000000000002</v>
      </c>
      <c r="P1126" s="177">
        <v>7.9104000000000001</v>
      </c>
      <c r="Q1126" s="177">
        <v>8.3960000000000008</v>
      </c>
      <c r="R1126" s="177">
        <v>7.0598000000000001</v>
      </c>
      <c r="S1126" s="118"/>
    </row>
    <row r="1127" spans="1:19" x14ac:dyDescent="0.3">
      <c r="A1127" s="173" t="s">
        <v>1042</v>
      </c>
      <c r="B1127" s="173" t="s">
        <v>1080</v>
      </c>
      <c r="C1127" s="173">
        <v>118133</v>
      </c>
      <c r="D1127" s="176">
        <v>44118</v>
      </c>
      <c r="E1127" s="177">
        <v>21.795200000000001</v>
      </c>
      <c r="F1127" s="177">
        <v>4.1871999999999998</v>
      </c>
      <c r="G1127" s="177">
        <v>6.8391000000000002</v>
      </c>
      <c r="H1127" s="177">
        <v>11.3887</v>
      </c>
      <c r="I1127" s="177">
        <v>11.727399999999999</v>
      </c>
      <c r="J1127" s="177">
        <v>8.3862000000000005</v>
      </c>
      <c r="K1127" s="177">
        <v>5.3127000000000004</v>
      </c>
      <c r="L1127" s="177">
        <v>8.6501999999999999</v>
      </c>
      <c r="M1127" s="177">
        <v>7.2468000000000004</v>
      </c>
      <c r="N1127" s="177">
        <v>7.5547000000000004</v>
      </c>
      <c r="O1127" s="177">
        <v>6.1429</v>
      </c>
      <c r="P1127" s="177">
        <v>7.4505999999999997</v>
      </c>
      <c r="Q1127" s="177">
        <v>8.2149000000000001</v>
      </c>
      <c r="R1127" s="177">
        <v>6.5115999999999996</v>
      </c>
      <c r="S1127" s="118"/>
    </row>
    <row r="1128" spans="1:19" x14ac:dyDescent="0.3">
      <c r="A1128" s="173" t="s">
        <v>1042</v>
      </c>
      <c r="B1128" s="173" t="s">
        <v>1081</v>
      </c>
      <c r="C1128" s="173">
        <v>101830</v>
      </c>
      <c r="D1128" s="176">
        <v>44118</v>
      </c>
      <c r="E1128" s="177">
        <v>30.7225</v>
      </c>
      <c r="F1128" s="177">
        <v>11.052300000000001</v>
      </c>
      <c r="G1128" s="177">
        <v>7.7305000000000001</v>
      </c>
      <c r="H1128" s="177">
        <v>12.01</v>
      </c>
      <c r="I1128" s="177">
        <v>10.1805</v>
      </c>
      <c r="J1128" s="177">
        <v>6.6817000000000002</v>
      </c>
      <c r="K1128" s="177">
        <v>4.3789999999999996</v>
      </c>
      <c r="L1128" s="177">
        <v>9.8091000000000008</v>
      </c>
      <c r="M1128" s="177">
        <v>7.7582000000000004</v>
      </c>
      <c r="N1128" s="177">
        <v>7.5646000000000004</v>
      </c>
      <c r="O1128" s="177">
        <v>5.9831000000000003</v>
      </c>
      <c r="P1128" s="177">
        <v>6.5879000000000003</v>
      </c>
      <c r="Q1128" s="177">
        <v>6.673</v>
      </c>
      <c r="R1128" s="177">
        <v>5.7695999999999996</v>
      </c>
      <c r="S1128" s="118"/>
    </row>
    <row r="1129" spans="1:19" x14ac:dyDescent="0.3">
      <c r="A1129" s="173" t="s">
        <v>1042</v>
      </c>
      <c r="B1129" s="173" t="s">
        <v>1082</v>
      </c>
      <c r="C1129" s="173">
        <v>120315</v>
      </c>
      <c r="D1129" s="176">
        <v>44118</v>
      </c>
      <c r="E1129" s="177">
        <v>32.373199999999997</v>
      </c>
      <c r="F1129" s="177">
        <v>11.5039</v>
      </c>
      <c r="G1129" s="177">
        <v>8.2624999999999993</v>
      </c>
      <c r="H1129" s="177">
        <v>12.561299999999999</v>
      </c>
      <c r="I1129" s="177">
        <v>10.7308</v>
      </c>
      <c r="J1129" s="177">
        <v>7.2323000000000004</v>
      </c>
      <c r="K1129" s="177">
        <v>4.9382999999999999</v>
      </c>
      <c r="L1129" s="177">
        <v>10.388500000000001</v>
      </c>
      <c r="M1129" s="177">
        <v>8.3437999999999999</v>
      </c>
      <c r="N1129" s="177">
        <v>8.1212999999999997</v>
      </c>
      <c r="O1129" s="177">
        <v>6.5340999999999996</v>
      </c>
      <c r="P1129" s="177">
        <v>7.2723000000000004</v>
      </c>
      <c r="Q1129" s="177">
        <v>7.9154999999999998</v>
      </c>
      <c r="R1129" s="177">
        <v>6.3182</v>
      </c>
      <c r="S1129" s="118"/>
    </row>
    <row r="1130" spans="1:19" x14ac:dyDescent="0.3">
      <c r="A1130" s="173" t="s">
        <v>1042</v>
      </c>
      <c r="B1130" s="173" t="s">
        <v>1083</v>
      </c>
      <c r="C1130" s="173">
        <v>140613</v>
      </c>
      <c r="D1130" s="176">
        <v>44118</v>
      </c>
      <c r="E1130" s="177">
        <v>1319.0197000000001</v>
      </c>
      <c r="F1130" s="177">
        <v>1.6355</v>
      </c>
      <c r="G1130" s="177">
        <v>6.3529</v>
      </c>
      <c r="H1130" s="177">
        <v>10.052</v>
      </c>
      <c r="I1130" s="177">
        <v>9.5919000000000008</v>
      </c>
      <c r="J1130" s="177">
        <v>7.4352</v>
      </c>
      <c r="K1130" s="177">
        <v>5.4991000000000003</v>
      </c>
      <c r="L1130" s="177">
        <v>8.4602000000000004</v>
      </c>
      <c r="M1130" s="177">
        <v>7.7941000000000003</v>
      </c>
      <c r="N1130" s="177">
        <v>7.7319000000000004</v>
      </c>
      <c r="O1130" s="177">
        <v>7.9055999999999997</v>
      </c>
      <c r="P1130" s="177"/>
      <c r="Q1130" s="177">
        <v>7.8521000000000001</v>
      </c>
      <c r="R1130" s="177">
        <v>8.4802999999999997</v>
      </c>
      <c r="S1130" s="118"/>
    </row>
    <row r="1131" spans="1:19" x14ac:dyDescent="0.3">
      <c r="A1131" s="173" t="s">
        <v>1042</v>
      </c>
      <c r="B1131" s="173" t="s">
        <v>1084</v>
      </c>
      <c r="C1131" s="173">
        <v>140620</v>
      </c>
      <c r="D1131" s="176">
        <v>44118</v>
      </c>
      <c r="E1131" s="177">
        <v>1276.5542</v>
      </c>
      <c r="F1131" s="177">
        <v>0.81489999999999996</v>
      </c>
      <c r="G1131" s="177">
        <v>5.5328999999999997</v>
      </c>
      <c r="H1131" s="177">
        <v>9.2309000000000001</v>
      </c>
      <c r="I1131" s="177">
        <v>8.7692999999999994</v>
      </c>
      <c r="J1131" s="177">
        <v>6.6109</v>
      </c>
      <c r="K1131" s="177">
        <v>4.6692999999999998</v>
      </c>
      <c r="L1131" s="177">
        <v>7.6078999999999999</v>
      </c>
      <c r="M1131" s="177">
        <v>6.9298999999999999</v>
      </c>
      <c r="N1131" s="177">
        <v>6.8536000000000001</v>
      </c>
      <c r="O1131" s="177">
        <v>6.9618000000000002</v>
      </c>
      <c r="P1131" s="177"/>
      <c r="Q1131" s="177">
        <v>6.8928000000000003</v>
      </c>
      <c r="R1131" s="177">
        <v>7.6033999999999997</v>
      </c>
      <c r="S1131" s="118"/>
    </row>
    <row r="1132" spans="1:19" x14ac:dyDescent="0.3">
      <c r="A1132" s="173" t="s">
        <v>1042</v>
      </c>
      <c r="B1132" s="173" t="s">
        <v>1085</v>
      </c>
      <c r="C1132" s="173">
        <v>118840</v>
      </c>
      <c r="D1132" s="176">
        <v>44118</v>
      </c>
      <c r="E1132" s="177">
        <v>1856.7702999999999</v>
      </c>
      <c r="F1132" s="177">
        <v>1.3151999999999999</v>
      </c>
      <c r="G1132" s="177">
        <v>5.7426000000000004</v>
      </c>
      <c r="H1132" s="177">
        <v>11.3543</v>
      </c>
      <c r="I1132" s="177">
        <v>9.9313000000000002</v>
      </c>
      <c r="J1132" s="177">
        <v>7.5862999999999996</v>
      </c>
      <c r="K1132" s="177">
        <v>5.4757999999999996</v>
      </c>
      <c r="L1132" s="177">
        <v>9.0686</v>
      </c>
      <c r="M1132" s="177">
        <v>7.8895999999999997</v>
      </c>
      <c r="N1132" s="177">
        <v>7.1581000000000001</v>
      </c>
      <c r="O1132" s="177">
        <v>7.0050999999999997</v>
      </c>
      <c r="P1132" s="177">
        <v>7.1574</v>
      </c>
      <c r="Q1132" s="177">
        <v>7.6624999999999996</v>
      </c>
      <c r="R1132" s="177">
        <v>7.3818000000000001</v>
      </c>
      <c r="S1132" s="118"/>
    </row>
    <row r="1133" spans="1:19" x14ac:dyDescent="0.3">
      <c r="A1133" s="173" t="s">
        <v>1042</v>
      </c>
      <c r="B1133" s="173" t="s">
        <v>1086</v>
      </c>
      <c r="C1133" s="173">
        <v>107705</v>
      </c>
      <c r="D1133" s="176">
        <v>44118</v>
      </c>
      <c r="E1133" s="177">
        <v>1756.2008000000001</v>
      </c>
      <c r="F1133" s="177">
        <v>0.69210000000000005</v>
      </c>
      <c r="G1133" s="177">
        <v>5.1226000000000003</v>
      </c>
      <c r="H1133" s="177">
        <v>10.730600000000001</v>
      </c>
      <c r="I1133" s="177">
        <v>9.3097999999999992</v>
      </c>
      <c r="J1133" s="177">
        <v>6.9637000000000002</v>
      </c>
      <c r="K1133" s="177">
        <v>4.8605</v>
      </c>
      <c r="L1133" s="177">
        <v>8.4547000000000008</v>
      </c>
      <c r="M1133" s="177">
        <v>7.2817999999999996</v>
      </c>
      <c r="N1133" s="177">
        <v>6.5231000000000003</v>
      </c>
      <c r="O1133" s="177">
        <v>6.3079999999999998</v>
      </c>
      <c r="P1133" s="177">
        <v>6.4076000000000004</v>
      </c>
      <c r="Q1133" s="177">
        <v>4.5636999999999999</v>
      </c>
      <c r="R1133" s="177">
        <v>6.6965000000000003</v>
      </c>
      <c r="S1133" s="118"/>
    </row>
    <row r="1134" spans="1:19" x14ac:dyDescent="0.3">
      <c r="A1134" s="173" t="s">
        <v>1042</v>
      </c>
      <c r="B1134" s="173" t="s">
        <v>1087</v>
      </c>
      <c r="C1134" s="173">
        <v>111753</v>
      </c>
      <c r="D1134" s="176">
        <v>44118</v>
      </c>
      <c r="E1134" s="177">
        <v>2863.6628000000001</v>
      </c>
      <c r="F1134" s="177">
        <v>8.7866</v>
      </c>
      <c r="G1134" s="177">
        <v>7.2131999999999996</v>
      </c>
      <c r="H1134" s="177">
        <v>10.683299999999999</v>
      </c>
      <c r="I1134" s="177">
        <v>9.3834</v>
      </c>
      <c r="J1134" s="177">
        <v>7.7759999999999998</v>
      </c>
      <c r="K1134" s="177">
        <v>5.6890000000000001</v>
      </c>
      <c r="L1134" s="177">
        <v>8.2068999999999992</v>
      </c>
      <c r="M1134" s="177">
        <v>7.5918999999999999</v>
      </c>
      <c r="N1134" s="177">
        <v>7.7488000000000001</v>
      </c>
      <c r="O1134" s="177">
        <v>7.1439000000000004</v>
      </c>
      <c r="P1134" s="177">
        <v>7.4192999999999998</v>
      </c>
      <c r="Q1134" s="177">
        <v>8.0548999999999999</v>
      </c>
      <c r="R1134" s="177">
        <v>7.5472000000000001</v>
      </c>
      <c r="S1134" s="118"/>
    </row>
    <row r="1135" spans="1:19" x14ac:dyDescent="0.3">
      <c r="A1135" s="173" t="s">
        <v>1042</v>
      </c>
      <c r="B1135" s="173" t="s">
        <v>1088</v>
      </c>
      <c r="C1135" s="173">
        <v>118709</v>
      </c>
      <c r="D1135" s="176">
        <v>44118</v>
      </c>
      <c r="E1135" s="177">
        <v>2948.8090000000002</v>
      </c>
      <c r="F1135" s="177">
        <v>9.4764999999999997</v>
      </c>
      <c r="G1135" s="177">
        <v>7.9036999999999997</v>
      </c>
      <c r="H1135" s="177">
        <v>11.374599999999999</v>
      </c>
      <c r="I1135" s="177">
        <v>10.075699999999999</v>
      </c>
      <c r="J1135" s="177">
        <v>8.4703999999999997</v>
      </c>
      <c r="K1135" s="177">
        <v>6.3940000000000001</v>
      </c>
      <c r="L1135" s="177">
        <v>8.9392999999999994</v>
      </c>
      <c r="M1135" s="177">
        <v>8.3381000000000007</v>
      </c>
      <c r="N1135" s="177">
        <v>8.4238999999999997</v>
      </c>
      <c r="O1135" s="177">
        <v>7.5919999999999996</v>
      </c>
      <c r="P1135" s="177">
        <v>7.8221999999999996</v>
      </c>
      <c r="Q1135" s="177">
        <v>8.4254999999999995</v>
      </c>
      <c r="R1135" s="177">
        <v>8.0507000000000009</v>
      </c>
      <c r="S1135" s="118"/>
    </row>
    <row r="1136" spans="1:19" x14ac:dyDescent="0.3">
      <c r="A1136" s="173" t="s">
        <v>1042</v>
      </c>
      <c r="B1136" s="173" t="s">
        <v>1089</v>
      </c>
      <c r="C1136" s="173">
        <v>138423</v>
      </c>
      <c r="D1136" s="176">
        <v>44118</v>
      </c>
      <c r="E1136" s="177">
        <v>22.913599999999999</v>
      </c>
      <c r="F1136" s="177">
        <v>8.4444999999999997</v>
      </c>
      <c r="G1136" s="177">
        <v>6.6646000000000001</v>
      </c>
      <c r="H1136" s="177">
        <v>7.2922000000000002</v>
      </c>
      <c r="I1136" s="177">
        <v>8.1837</v>
      </c>
      <c r="J1136" s="177">
        <v>7.5869</v>
      </c>
      <c r="K1136" s="177">
        <v>5.7510000000000003</v>
      </c>
      <c r="L1136" s="177">
        <v>-0.2387</v>
      </c>
      <c r="M1136" s="177">
        <v>1.3566</v>
      </c>
      <c r="N1136" s="177">
        <v>2.8812000000000002</v>
      </c>
      <c r="O1136" s="177">
        <v>-0.20050000000000001</v>
      </c>
      <c r="P1136" s="177">
        <v>3.1505000000000001</v>
      </c>
      <c r="Q1136" s="177">
        <v>6.4210000000000003</v>
      </c>
      <c r="R1136" s="177">
        <v>-3.2871000000000001</v>
      </c>
      <c r="S1136" s="118"/>
    </row>
    <row r="1137" spans="1:19" x14ac:dyDescent="0.3">
      <c r="A1137" s="173" t="s">
        <v>1042</v>
      </c>
      <c r="B1137" s="173" t="s">
        <v>1090</v>
      </c>
      <c r="C1137" s="173">
        <v>138443</v>
      </c>
      <c r="D1137" s="176">
        <v>44118</v>
      </c>
      <c r="E1137" s="177">
        <v>24.0245</v>
      </c>
      <c r="F1137" s="177">
        <v>9.1180000000000003</v>
      </c>
      <c r="G1137" s="177">
        <v>7.3606999999999996</v>
      </c>
      <c r="H1137" s="177">
        <v>7.9992999999999999</v>
      </c>
      <c r="I1137" s="177">
        <v>8.8744999999999994</v>
      </c>
      <c r="J1137" s="177">
        <v>8.2905999999999995</v>
      </c>
      <c r="K1137" s="177">
        <v>6.4596999999999998</v>
      </c>
      <c r="L1137" s="177">
        <v>0.495</v>
      </c>
      <c r="M1137" s="177">
        <v>2.1088</v>
      </c>
      <c r="N1137" s="177">
        <v>3.6520000000000001</v>
      </c>
      <c r="O1137" s="177">
        <v>0.51100000000000001</v>
      </c>
      <c r="P1137" s="177">
        <v>3.8298000000000001</v>
      </c>
      <c r="Q1137" s="177">
        <v>5.9522000000000004</v>
      </c>
      <c r="R1137" s="177">
        <v>-2.5586000000000002</v>
      </c>
      <c r="S1137" s="118"/>
    </row>
    <row r="1138" spans="1:19" x14ac:dyDescent="0.3">
      <c r="A1138" s="173" t="s">
        <v>1042</v>
      </c>
      <c r="B1138" s="173" t="s">
        <v>1091</v>
      </c>
      <c r="C1138" s="173">
        <v>102722</v>
      </c>
      <c r="D1138" s="176">
        <v>44118</v>
      </c>
      <c r="E1138" s="177">
        <v>2689.0979000000002</v>
      </c>
      <c r="F1138" s="177">
        <v>7.0404999999999998</v>
      </c>
      <c r="G1138" s="177">
        <v>5.0944000000000003</v>
      </c>
      <c r="H1138" s="177">
        <v>8.1815999999999995</v>
      </c>
      <c r="I1138" s="177">
        <v>7.7874999999999996</v>
      </c>
      <c r="J1138" s="177">
        <v>6.04</v>
      </c>
      <c r="K1138" s="177">
        <v>3.6621999999999999</v>
      </c>
      <c r="L1138" s="177">
        <v>4.8895999999999997</v>
      </c>
      <c r="M1138" s="177">
        <v>6.5823</v>
      </c>
      <c r="N1138" s="177">
        <v>5.5232000000000001</v>
      </c>
      <c r="O1138" s="177">
        <v>2.23E-2</v>
      </c>
      <c r="P1138" s="177">
        <v>3.2018</v>
      </c>
      <c r="Q1138" s="177">
        <v>6.3395999999999999</v>
      </c>
      <c r="R1138" s="177">
        <v>-2.6103000000000001</v>
      </c>
      <c r="S1138" s="118"/>
    </row>
    <row r="1139" spans="1:19" x14ac:dyDescent="0.3">
      <c r="A1139" s="173" t="s">
        <v>1042</v>
      </c>
      <c r="B1139" s="173" t="s">
        <v>1092</v>
      </c>
      <c r="C1139" s="173">
        <v>119448</v>
      </c>
      <c r="D1139" s="176">
        <v>44118</v>
      </c>
      <c r="E1139" s="177">
        <v>2798.4346999999998</v>
      </c>
      <c r="F1139" s="177">
        <v>7.3695000000000004</v>
      </c>
      <c r="G1139" s="177">
        <v>5.4252000000000002</v>
      </c>
      <c r="H1139" s="177">
        <v>8.5124999999999993</v>
      </c>
      <c r="I1139" s="177">
        <v>8.1186000000000007</v>
      </c>
      <c r="J1139" s="177">
        <v>6.3718000000000004</v>
      </c>
      <c r="K1139" s="177">
        <v>3.9598</v>
      </c>
      <c r="L1139" s="177">
        <v>5.1528</v>
      </c>
      <c r="M1139" s="177">
        <v>6.8468</v>
      </c>
      <c r="N1139" s="177">
        <v>5.7382999999999997</v>
      </c>
      <c r="O1139" s="177">
        <v>0.32040000000000002</v>
      </c>
      <c r="P1139" s="177">
        <v>3.5935999999999999</v>
      </c>
      <c r="Q1139" s="177">
        <v>5.6444000000000001</v>
      </c>
      <c r="R1139" s="177">
        <v>-2.3696000000000002</v>
      </c>
      <c r="S1139" s="118"/>
    </row>
    <row r="1140" spans="1:19" x14ac:dyDescent="0.3">
      <c r="A1140" s="173" t="s">
        <v>1042</v>
      </c>
      <c r="B1140" s="173" t="s">
        <v>1093</v>
      </c>
      <c r="C1140" s="173">
        <v>106212</v>
      </c>
      <c r="D1140" s="176">
        <v>44118</v>
      </c>
      <c r="E1140" s="177">
        <v>2709.2471</v>
      </c>
      <c r="F1140" s="177">
        <v>9.1122999999999994</v>
      </c>
      <c r="G1140" s="177">
        <v>6.6425000000000001</v>
      </c>
      <c r="H1140" s="177">
        <v>10.9473</v>
      </c>
      <c r="I1140" s="177">
        <v>10.375500000000001</v>
      </c>
      <c r="J1140" s="177">
        <v>7.2271000000000001</v>
      </c>
      <c r="K1140" s="177">
        <v>4.2667999999999999</v>
      </c>
      <c r="L1140" s="177">
        <v>8.3209</v>
      </c>
      <c r="M1140" s="177">
        <v>7.3042999999999996</v>
      </c>
      <c r="N1140" s="177">
        <v>7.2363</v>
      </c>
      <c r="O1140" s="177">
        <v>7.5458999999999996</v>
      </c>
      <c r="P1140" s="177">
        <v>7.5979999999999999</v>
      </c>
      <c r="Q1140" s="177">
        <v>7.8243999999999998</v>
      </c>
      <c r="R1140" s="177">
        <v>8.0114999999999998</v>
      </c>
      <c r="S1140" s="118"/>
    </row>
    <row r="1141" spans="1:19" x14ac:dyDescent="0.3">
      <c r="A1141" s="173" t="s">
        <v>1042</v>
      </c>
      <c r="B1141" s="173" t="s">
        <v>1094</v>
      </c>
      <c r="C1141" s="173">
        <v>119812</v>
      </c>
      <c r="D1141" s="176">
        <v>44118</v>
      </c>
      <c r="E1141" s="177">
        <v>2747.2046</v>
      </c>
      <c r="F1141" s="177">
        <v>9.8104999999999993</v>
      </c>
      <c r="G1141" s="177">
        <v>7.3432000000000004</v>
      </c>
      <c r="H1141" s="177">
        <v>11.6488</v>
      </c>
      <c r="I1141" s="177">
        <v>11.0517</v>
      </c>
      <c r="J1141" s="177">
        <v>7.9065000000000003</v>
      </c>
      <c r="K1141" s="177">
        <v>4.9368999999999996</v>
      </c>
      <c r="L1141" s="177">
        <v>9.0065000000000008</v>
      </c>
      <c r="M1141" s="177">
        <v>7.9423000000000004</v>
      </c>
      <c r="N1141" s="177">
        <v>7.8827999999999996</v>
      </c>
      <c r="O1141" s="177">
        <v>7.8993000000000002</v>
      </c>
      <c r="P1141" s="177">
        <v>7.8526999999999996</v>
      </c>
      <c r="Q1141" s="177">
        <v>8.3096999999999994</v>
      </c>
      <c r="R1141" s="177">
        <v>8.4890000000000008</v>
      </c>
      <c r="S1141" s="118"/>
    </row>
    <row r="1142" spans="1:19" x14ac:dyDescent="0.3">
      <c r="A1142" s="173" t="s">
        <v>1042</v>
      </c>
      <c r="B1142" s="173" t="s">
        <v>1095</v>
      </c>
      <c r="C1142" s="173">
        <v>119680</v>
      </c>
      <c r="D1142" s="176">
        <v>44118</v>
      </c>
      <c r="E1142" s="177">
        <v>26.6434</v>
      </c>
      <c r="F1142" s="177">
        <v>3.8361999999999998</v>
      </c>
      <c r="G1142" s="177">
        <v>5.4565000000000001</v>
      </c>
      <c r="H1142" s="177">
        <v>7.7026000000000003</v>
      </c>
      <c r="I1142" s="177">
        <v>7.6155999999999997</v>
      </c>
      <c r="J1142" s="177">
        <v>5.8640999999999996</v>
      </c>
      <c r="K1142" s="177">
        <v>4.2546999999999997</v>
      </c>
      <c r="L1142" s="177">
        <v>7.9222999999999999</v>
      </c>
      <c r="M1142" s="177">
        <v>7.0561999999999996</v>
      </c>
      <c r="N1142" s="177">
        <v>7.1856</v>
      </c>
      <c r="O1142" s="177">
        <v>4.1066000000000003</v>
      </c>
      <c r="P1142" s="177">
        <v>5.6839000000000004</v>
      </c>
      <c r="Q1142" s="177">
        <v>7.0743</v>
      </c>
      <c r="R1142" s="177">
        <v>2.7603</v>
      </c>
      <c r="S1142" s="118"/>
    </row>
    <row r="1143" spans="1:19" x14ac:dyDescent="0.3">
      <c r="A1143" s="173" t="s">
        <v>1042</v>
      </c>
      <c r="B1143" s="173" t="s">
        <v>1096</v>
      </c>
      <c r="C1143" s="173">
        <v>105563</v>
      </c>
      <c r="D1143" s="176">
        <v>44118</v>
      </c>
      <c r="E1143" s="177">
        <v>25.5974</v>
      </c>
      <c r="F1143" s="177">
        <v>3.2799</v>
      </c>
      <c r="G1143" s="177">
        <v>4.9656000000000002</v>
      </c>
      <c r="H1143" s="177">
        <v>7.2007000000000003</v>
      </c>
      <c r="I1143" s="177">
        <v>7.1082000000000001</v>
      </c>
      <c r="J1143" s="177">
        <v>5.3612000000000002</v>
      </c>
      <c r="K1143" s="177">
        <v>3.7486999999999999</v>
      </c>
      <c r="L1143" s="177">
        <v>7.4455</v>
      </c>
      <c r="M1143" s="177">
        <v>6.5915999999999997</v>
      </c>
      <c r="N1143" s="177">
        <v>6.7019000000000002</v>
      </c>
      <c r="O1143" s="177">
        <v>3.5411000000000001</v>
      </c>
      <c r="P1143" s="177">
        <v>5.0824999999999996</v>
      </c>
      <c r="Q1143" s="177">
        <v>7.2172000000000001</v>
      </c>
      <c r="R1143" s="177">
        <v>2.2599</v>
      </c>
      <c r="S1143" s="118"/>
    </row>
    <row r="1144" spans="1:19" x14ac:dyDescent="0.3">
      <c r="A1144" s="173" t="s">
        <v>1042</v>
      </c>
      <c r="B1144" s="173" t="s">
        <v>1097</v>
      </c>
      <c r="C1144" s="173">
        <v>103159</v>
      </c>
      <c r="D1144" s="176">
        <v>44118</v>
      </c>
      <c r="E1144" s="177">
        <v>3023.0983000000001</v>
      </c>
      <c r="F1144" s="177">
        <v>13.430899999999999</v>
      </c>
      <c r="G1144" s="177">
        <v>8.7925000000000004</v>
      </c>
      <c r="H1144" s="177">
        <v>13.5509</v>
      </c>
      <c r="I1144" s="177">
        <v>11.6427</v>
      </c>
      <c r="J1144" s="177">
        <v>8.3332999999999995</v>
      </c>
      <c r="K1144" s="177">
        <v>5.6173999999999999</v>
      </c>
      <c r="L1144" s="177">
        <v>9.4257000000000009</v>
      </c>
      <c r="M1144" s="177">
        <v>8.1469000000000005</v>
      </c>
      <c r="N1144" s="177">
        <v>7.8769999999999998</v>
      </c>
      <c r="O1144" s="177">
        <v>5.6913999999999998</v>
      </c>
      <c r="P1144" s="177">
        <v>6.5660999999999996</v>
      </c>
      <c r="Q1144" s="177">
        <v>7.5936000000000003</v>
      </c>
      <c r="R1144" s="177">
        <v>5.2872000000000003</v>
      </c>
      <c r="S1144" s="118"/>
    </row>
    <row r="1145" spans="1:19" x14ac:dyDescent="0.3">
      <c r="A1145" s="173" t="s">
        <v>1042</v>
      </c>
      <c r="B1145" s="173" t="s">
        <v>1098</v>
      </c>
      <c r="C1145" s="173">
        <v>147399</v>
      </c>
      <c r="D1145" s="176">
        <v>44118</v>
      </c>
      <c r="E1145" s="177">
        <v>31.121600000000001</v>
      </c>
      <c r="F1145" s="177">
        <v>0</v>
      </c>
      <c r="G1145" s="177">
        <v>0</v>
      </c>
      <c r="H1145" s="177">
        <v>0</v>
      </c>
      <c r="I1145" s="177">
        <v>0</v>
      </c>
      <c r="J1145" s="177">
        <v>0</v>
      </c>
      <c r="K1145" s="177">
        <v>-0.64400000000000002</v>
      </c>
      <c r="L1145" s="177">
        <v>-40.869500000000002</v>
      </c>
      <c r="M1145" s="177">
        <v>-27.992000000000001</v>
      </c>
      <c r="N1145" s="177">
        <v>-30.613800000000001</v>
      </c>
      <c r="O1145" s="177"/>
      <c r="P1145" s="177"/>
      <c r="Q1145" s="177">
        <v>-25.645700000000001</v>
      </c>
      <c r="R1145" s="177"/>
      <c r="S1145" s="118"/>
    </row>
    <row r="1146" spans="1:19" x14ac:dyDescent="0.3">
      <c r="A1146" s="173" t="s">
        <v>1042</v>
      </c>
      <c r="B1146" s="173" t="s">
        <v>1099</v>
      </c>
      <c r="C1146" s="173">
        <v>119863</v>
      </c>
      <c r="D1146" s="176">
        <v>44118</v>
      </c>
      <c r="E1146" s="177">
        <v>3063.5902000000001</v>
      </c>
      <c r="F1146" s="177">
        <v>13.611000000000001</v>
      </c>
      <c r="G1146" s="177">
        <v>8.9957999999999991</v>
      </c>
      <c r="H1146" s="177">
        <v>13.748100000000001</v>
      </c>
      <c r="I1146" s="177">
        <v>11.8255</v>
      </c>
      <c r="J1146" s="177">
        <v>8.5045999999999999</v>
      </c>
      <c r="K1146" s="177">
        <v>5.7896999999999998</v>
      </c>
      <c r="L1146" s="177">
        <v>9.5969999999999995</v>
      </c>
      <c r="M1146" s="177">
        <v>8.3076000000000008</v>
      </c>
      <c r="N1146" s="177">
        <v>8.0469000000000008</v>
      </c>
      <c r="O1146" s="177">
        <v>5.8879000000000001</v>
      </c>
      <c r="P1146" s="177">
        <v>6.7704000000000004</v>
      </c>
      <c r="Q1146" s="177">
        <v>7.6849999999999996</v>
      </c>
      <c r="R1146" s="177">
        <v>5.4692999999999996</v>
      </c>
      <c r="S1146" s="118"/>
    </row>
    <row r="1147" spans="1:19" x14ac:dyDescent="0.3">
      <c r="A1147" s="173" t="s">
        <v>1042</v>
      </c>
      <c r="B1147" s="173" t="s">
        <v>1100</v>
      </c>
      <c r="C1147" s="173">
        <v>147396</v>
      </c>
      <c r="D1147" s="176">
        <v>44118</v>
      </c>
      <c r="E1147" s="177">
        <v>31.466999999999999</v>
      </c>
      <c r="F1147" s="177">
        <v>0</v>
      </c>
      <c r="G1147" s="177">
        <v>0</v>
      </c>
      <c r="H1147" s="177">
        <v>0</v>
      </c>
      <c r="I1147" s="177">
        <v>0</v>
      </c>
      <c r="J1147" s="177">
        <v>0</v>
      </c>
      <c r="K1147" s="177">
        <v>-0.64449999999999996</v>
      </c>
      <c r="L1147" s="177">
        <v>-40.869399999999999</v>
      </c>
      <c r="M1147" s="177">
        <v>-27.992000000000001</v>
      </c>
      <c r="N1147" s="177">
        <v>-30.613800000000001</v>
      </c>
      <c r="O1147" s="177"/>
      <c r="P1147" s="177"/>
      <c r="Q1147" s="177">
        <v>-25.6478</v>
      </c>
      <c r="R1147" s="177"/>
      <c r="S1147" s="118"/>
    </row>
    <row r="1148" spans="1:19" x14ac:dyDescent="0.3">
      <c r="A1148" s="173" t="s">
        <v>1042</v>
      </c>
      <c r="B1148" s="173" t="s">
        <v>1101</v>
      </c>
      <c r="C1148" s="173">
        <v>120735</v>
      </c>
      <c r="D1148" s="176">
        <v>44118</v>
      </c>
      <c r="E1148" s="177">
        <v>2599.1480999999999</v>
      </c>
      <c r="F1148" s="177">
        <v>3.4156</v>
      </c>
      <c r="G1148" s="177">
        <v>6.0881999999999996</v>
      </c>
      <c r="H1148" s="177">
        <v>10.215400000000001</v>
      </c>
      <c r="I1148" s="177">
        <v>9.7767999999999997</v>
      </c>
      <c r="J1148" s="177">
        <v>7.5955000000000004</v>
      </c>
      <c r="K1148" s="177">
        <v>4.8177000000000003</v>
      </c>
      <c r="L1148" s="177">
        <v>9.0937000000000001</v>
      </c>
      <c r="M1148" s="177">
        <v>8.1170000000000009</v>
      </c>
      <c r="N1148" s="177">
        <v>7.9225000000000003</v>
      </c>
      <c r="O1148" s="177">
        <v>3.5085999999999999</v>
      </c>
      <c r="P1148" s="177">
        <v>5.4131999999999998</v>
      </c>
      <c r="Q1148" s="177">
        <v>6.8522999999999996</v>
      </c>
      <c r="R1148" s="177">
        <v>1.9922</v>
      </c>
      <c r="S1148" s="118"/>
    </row>
    <row r="1149" spans="1:19" x14ac:dyDescent="0.3">
      <c r="A1149" s="173" t="s">
        <v>1042</v>
      </c>
      <c r="B1149" s="173" t="s">
        <v>1102</v>
      </c>
      <c r="C1149" s="173">
        <v>102544</v>
      </c>
      <c r="D1149" s="176">
        <v>44118</v>
      </c>
      <c r="E1149" s="177">
        <v>2571.1239</v>
      </c>
      <c r="F1149" s="177">
        <v>3.3462999999999998</v>
      </c>
      <c r="G1149" s="177">
        <v>6.0183999999999997</v>
      </c>
      <c r="H1149" s="177">
        <v>10.1454</v>
      </c>
      <c r="I1149" s="177">
        <v>9.7065999999999999</v>
      </c>
      <c r="J1149" s="177">
        <v>7.5250000000000004</v>
      </c>
      <c r="K1149" s="177">
        <v>4.7469000000000001</v>
      </c>
      <c r="L1149" s="177">
        <v>9.0107999999999997</v>
      </c>
      <c r="M1149" s="177">
        <v>8.0257000000000005</v>
      </c>
      <c r="N1149" s="177">
        <v>7.8257000000000003</v>
      </c>
      <c r="O1149" s="177">
        <v>3.3774999999999999</v>
      </c>
      <c r="P1149" s="177">
        <v>5.2693000000000003</v>
      </c>
      <c r="Q1149" s="177">
        <v>7.2525000000000004</v>
      </c>
      <c r="R1149" s="177">
        <v>1.8717999999999999</v>
      </c>
      <c r="S1149" s="118"/>
    </row>
    <row r="1150" spans="1:19" x14ac:dyDescent="0.3">
      <c r="A1150" s="178" t="s">
        <v>27</v>
      </c>
      <c r="B1150" s="173"/>
      <c r="C1150" s="173"/>
      <c r="D1150" s="173"/>
      <c r="E1150" s="173"/>
      <c r="F1150" s="179">
        <v>6.4671370370370367</v>
      </c>
      <c r="G1150" s="179">
        <v>6.7840648148148146</v>
      </c>
      <c r="H1150" s="179">
        <v>10.690062962962962</v>
      </c>
      <c r="I1150" s="179">
        <v>9.3829666666666647</v>
      </c>
      <c r="J1150" s="179">
        <v>7.5133740740740738</v>
      </c>
      <c r="K1150" s="179">
        <v>8.9887092592592595</v>
      </c>
      <c r="L1150" s="179">
        <v>8.5859907407407405</v>
      </c>
      <c r="M1150" s="179">
        <v>5.2375296296296296</v>
      </c>
      <c r="N1150" s="179">
        <v>4.864166666666665</v>
      </c>
      <c r="O1150" s="179">
        <v>5.2237346153846156</v>
      </c>
      <c r="P1150" s="179">
        <v>6.2683679999999988</v>
      </c>
      <c r="Q1150" s="179">
        <v>6.0034203703703728</v>
      </c>
      <c r="R1150" s="179">
        <v>4.7317384615384617</v>
      </c>
      <c r="S1150" s="118"/>
    </row>
    <row r="1151" spans="1:19" x14ac:dyDescent="0.3">
      <c r="A1151" s="178" t="s">
        <v>409</v>
      </c>
      <c r="B1151" s="173"/>
      <c r="C1151" s="173"/>
      <c r="D1151" s="173"/>
      <c r="E1151" s="173"/>
      <c r="F1151" s="179">
        <v>7.2726000000000006</v>
      </c>
      <c r="G1151" s="179">
        <v>6.6813000000000002</v>
      </c>
      <c r="H1151" s="179">
        <v>10.7256</v>
      </c>
      <c r="I1151" s="179">
        <v>9.8159999999999989</v>
      </c>
      <c r="J1151" s="179">
        <v>7.5912000000000006</v>
      </c>
      <c r="K1151" s="179">
        <v>4.9908999999999999</v>
      </c>
      <c r="L1151" s="179">
        <v>9.0066500000000005</v>
      </c>
      <c r="M1151" s="179">
        <v>7.7761500000000003</v>
      </c>
      <c r="N1151" s="179">
        <v>7.6030499999999996</v>
      </c>
      <c r="O1151" s="179">
        <v>6.9834499999999995</v>
      </c>
      <c r="P1151" s="179">
        <v>7.3458000000000006</v>
      </c>
      <c r="Q1151" s="179">
        <v>7.6938999999999993</v>
      </c>
      <c r="R1151" s="179">
        <v>7.4645000000000001</v>
      </c>
      <c r="S1151" s="118"/>
    </row>
    <row r="1152" spans="1:19" x14ac:dyDescent="0.3">
      <c r="A1152" s="167"/>
      <c r="B1152" s="167"/>
      <c r="C1152" s="167"/>
      <c r="D1152" s="169"/>
      <c r="E1152" s="170"/>
      <c r="F1152" s="170"/>
      <c r="G1152" s="170"/>
      <c r="H1152" s="170"/>
      <c r="I1152" s="170"/>
      <c r="J1152" s="170"/>
      <c r="K1152" s="170"/>
      <c r="L1152" s="170"/>
      <c r="M1152" s="170"/>
      <c r="N1152" s="170"/>
      <c r="O1152" s="170"/>
      <c r="P1152" s="170"/>
      <c r="Q1152" s="170"/>
      <c r="R1152" s="170"/>
      <c r="S1152" s="118"/>
    </row>
    <row r="1153" spans="1:19" x14ac:dyDescent="0.3">
      <c r="A1153" s="175" t="s">
        <v>1103</v>
      </c>
      <c r="B1153" s="175"/>
      <c r="C1153" s="175"/>
      <c r="D1153" s="175"/>
      <c r="E1153" s="175"/>
      <c r="F1153" s="175"/>
      <c r="G1153" s="175"/>
      <c r="H1153" s="175"/>
      <c r="I1153" s="175"/>
      <c r="J1153" s="175"/>
      <c r="K1153" s="175"/>
      <c r="L1153" s="175"/>
      <c r="M1153" s="175"/>
      <c r="N1153" s="175"/>
      <c r="O1153" s="175"/>
      <c r="P1153" s="175"/>
      <c r="Q1153" s="175"/>
      <c r="R1153" s="175"/>
      <c r="S1153" s="120"/>
    </row>
    <row r="1154" spans="1:19" x14ac:dyDescent="0.3">
      <c r="A1154" s="173" t="s">
        <v>1104</v>
      </c>
      <c r="B1154" s="173" t="s">
        <v>1105</v>
      </c>
      <c r="C1154" s="173">
        <v>119539</v>
      </c>
      <c r="D1154" s="176">
        <v>44118</v>
      </c>
      <c r="E1154" s="177">
        <v>24.539200000000001</v>
      </c>
      <c r="F1154" s="177">
        <v>10.563700000000001</v>
      </c>
      <c r="G1154" s="177">
        <v>19.208300000000001</v>
      </c>
      <c r="H1154" s="177">
        <v>38.056100000000001</v>
      </c>
      <c r="I1154" s="177">
        <v>26.270600000000002</v>
      </c>
      <c r="J1154" s="177">
        <v>31.2654</v>
      </c>
      <c r="K1154" s="177">
        <v>15.153600000000001</v>
      </c>
      <c r="L1154" s="177">
        <v>18.04</v>
      </c>
      <c r="M1154" s="177">
        <v>9.8985000000000003</v>
      </c>
      <c r="N1154" s="177">
        <v>1.3835999999999999</v>
      </c>
      <c r="O1154" s="177">
        <v>3.5287999999999999</v>
      </c>
      <c r="P1154" s="177">
        <v>6.0938999999999997</v>
      </c>
      <c r="Q1154" s="177">
        <v>8.0190000000000001</v>
      </c>
      <c r="R1154" s="177">
        <v>3.0026999999999999</v>
      </c>
      <c r="S1154" s="118"/>
    </row>
    <row r="1155" spans="1:19" x14ac:dyDescent="0.3">
      <c r="A1155" s="173" t="s">
        <v>1104</v>
      </c>
      <c r="B1155" s="173" t="s">
        <v>1106</v>
      </c>
      <c r="C1155" s="173">
        <v>111803</v>
      </c>
      <c r="D1155" s="176">
        <v>44118</v>
      </c>
      <c r="E1155" s="177">
        <v>23.297799999999999</v>
      </c>
      <c r="F1155" s="177">
        <v>10.029500000000001</v>
      </c>
      <c r="G1155" s="177">
        <v>18.659600000000001</v>
      </c>
      <c r="H1155" s="177">
        <v>37.509900000000002</v>
      </c>
      <c r="I1155" s="177">
        <v>25.7209</v>
      </c>
      <c r="J1155" s="177">
        <v>30.458400000000001</v>
      </c>
      <c r="K1155" s="177">
        <v>14.2319</v>
      </c>
      <c r="L1155" s="177">
        <v>17.104500000000002</v>
      </c>
      <c r="M1155" s="177">
        <v>9.0122</v>
      </c>
      <c r="N1155" s="177">
        <v>0.57210000000000005</v>
      </c>
      <c r="O1155" s="177">
        <v>2.7643</v>
      </c>
      <c r="P1155" s="177">
        <v>5.3174000000000001</v>
      </c>
      <c r="Q1155" s="177">
        <v>7.5876999999999999</v>
      </c>
      <c r="R1155" s="177">
        <v>2.2589000000000001</v>
      </c>
      <c r="S1155" s="118"/>
    </row>
    <row r="1156" spans="1:19" x14ac:dyDescent="0.3">
      <c r="A1156" s="173" t="s">
        <v>1104</v>
      </c>
      <c r="B1156" s="173" t="s">
        <v>1107</v>
      </c>
      <c r="C1156" s="173">
        <v>147816</v>
      </c>
      <c r="D1156" s="176">
        <v>44118</v>
      </c>
      <c r="E1156" s="177">
        <v>1.3931</v>
      </c>
      <c r="F1156" s="177">
        <v>0</v>
      </c>
      <c r="G1156" s="177">
        <v>0</v>
      </c>
      <c r="H1156" s="177">
        <v>0</v>
      </c>
      <c r="I1156" s="177">
        <v>0</v>
      </c>
      <c r="J1156" s="177">
        <v>0</v>
      </c>
      <c r="K1156" s="177">
        <v>0</v>
      </c>
      <c r="L1156" s="177">
        <v>0</v>
      </c>
      <c r="M1156" s="177">
        <v>-33.170099999999998</v>
      </c>
      <c r="N1156" s="177"/>
      <c r="O1156" s="177"/>
      <c r="P1156" s="177"/>
      <c r="Q1156" s="177">
        <v>-26.965699999999998</v>
      </c>
      <c r="R1156" s="177"/>
      <c r="S1156" s="118"/>
    </row>
    <row r="1157" spans="1:19" x14ac:dyDescent="0.3">
      <c r="A1157" s="173" t="s">
        <v>1104</v>
      </c>
      <c r="B1157" s="173" t="s">
        <v>1108</v>
      </c>
      <c r="C1157" s="173">
        <v>147820</v>
      </c>
      <c r="D1157" s="176">
        <v>44118</v>
      </c>
      <c r="E1157" s="177">
        <v>1.3322000000000001</v>
      </c>
      <c r="F1157" s="177">
        <v>0</v>
      </c>
      <c r="G1157" s="177">
        <v>0</v>
      </c>
      <c r="H1157" s="177">
        <v>0</v>
      </c>
      <c r="I1157" s="177">
        <v>0</v>
      </c>
      <c r="J1157" s="177">
        <v>0</v>
      </c>
      <c r="K1157" s="177">
        <v>0</v>
      </c>
      <c r="L1157" s="177">
        <v>0</v>
      </c>
      <c r="M1157" s="177">
        <v>-33.169600000000003</v>
      </c>
      <c r="N1157" s="177"/>
      <c r="O1157" s="177"/>
      <c r="P1157" s="177"/>
      <c r="Q1157" s="177">
        <v>-26.968900000000001</v>
      </c>
      <c r="R1157" s="177"/>
      <c r="S1157" s="118"/>
    </row>
    <row r="1158" spans="1:19" x14ac:dyDescent="0.3">
      <c r="A1158" s="173" t="s">
        <v>1104</v>
      </c>
      <c r="B1158" s="173" t="s">
        <v>1109</v>
      </c>
      <c r="C1158" s="173">
        <v>120475</v>
      </c>
      <c r="D1158" s="176">
        <v>44118</v>
      </c>
      <c r="E1158" s="177">
        <v>21.898900000000001</v>
      </c>
      <c r="F1158" s="177">
        <v>38.709600000000002</v>
      </c>
      <c r="G1158" s="177">
        <v>20.659300000000002</v>
      </c>
      <c r="H1158" s="177">
        <v>36.662599999999998</v>
      </c>
      <c r="I1158" s="177">
        <v>24.709399999999999</v>
      </c>
      <c r="J1158" s="177">
        <v>15.592499999999999</v>
      </c>
      <c r="K1158" s="177">
        <v>9.1013000000000002</v>
      </c>
      <c r="L1158" s="177">
        <v>12.8185</v>
      </c>
      <c r="M1158" s="177">
        <v>11.613</v>
      </c>
      <c r="N1158" s="177">
        <v>11.208600000000001</v>
      </c>
      <c r="O1158" s="177">
        <v>8.298</v>
      </c>
      <c r="P1158" s="177">
        <v>8.9934999999999992</v>
      </c>
      <c r="Q1158" s="177">
        <v>9.4438999999999993</v>
      </c>
      <c r="R1158" s="177">
        <v>9.7019000000000002</v>
      </c>
      <c r="S1158" s="118"/>
    </row>
    <row r="1159" spans="1:19" x14ac:dyDescent="0.3">
      <c r="A1159" s="173" t="s">
        <v>1104</v>
      </c>
      <c r="B1159" s="173" t="s">
        <v>1110</v>
      </c>
      <c r="C1159" s="173">
        <v>116894</v>
      </c>
      <c r="D1159" s="176">
        <v>44118</v>
      </c>
      <c r="E1159" s="177">
        <v>20.577999999999999</v>
      </c>
      <c r="F1159" s="177">
        <v>37.997500000000002</v>
      </c>
      <c r="G1159" s="177">
        <v>19.9558</v>
      </c>
      <c r="H1159" s="177">
        <v>35.974699999999999</v>
      </c>
      <c r="I1159" s="177">
        <v>23.999700000000001</v>
      </c>
      <c r="J1159" s="177">
        <v>14.8781</v>
      </c>
      <c r="K1159" s="177">
        <v>8.3808000000000007</v>
      </c>
      <c r="L1159" s="177">
        <v>12.0768</v>
      </c>
      <c r="M1159" s="177">
        <v>10.8596</v>
      </c>
      <c r="N1159" s="177">
        <v>10.4442</v>
      </c>
      <c r="O1159" s="177">
        <v>7.5568999999999997</v>
      </c>
      <c r="P1159" s="177">
        <v>8.2111000000000001</v>
      </c>
      <c r="Q1159" s="177">
        <v>8.8028999999999993</v>
      </c>
      <c r="R1159" s="177">
        <v>8.9669000000000008</v>
      </c>
      <c r="S1159" s="118"/>
    </row>
    <row r="1160" spans="1:19" x14ac:dyDescent="0.3">
      <c r="A1160" s="173" t="s">
        <v>1104</v>
      </c>
      <c r="B1160" s="173" t="s">
        <v>1111</v>
      </c>
      <c r="C1160" s="173">
        <v>127304</v>
      </c>
      <c r="D1160" s="176">
        <v>44118</v>
      </c>
      <c r="E1160" s="177">
        <v>14.7371</v>
      </c>
      <c r="F1160" s="177">
        <v>26.272400000000001</v>
      </c>
      <c r="G1160" s="177">
        <v>15.6866</v>
      </c>
      <c r="H1160" s="177">
        <v>36.484699999999997</v>
      </c>
      <c r="I1160" s="177">
        <v>27.7668</v>
      </c>
      <c r="J1160" s="177">
        <v>16.7897</v>
      </c>
      <c r="K1160" s="177">
        <v>2.2934000000000001</v>
      </c>
      <c r="L1160" s="177">
        <v>10.1745</v>
      </c>
      <c r="M1160" s="177">
        <v>8.3922000000000008</v>
      </c>
      <c r="N1160" s="177">
        <v>7.3921999999999999</v>
      </c>
      <c r="O1160" s="177">
        <v>2.5798999999999999</v>
      </c>
      <c r="P1160" s="177">
        <v>4.7363999999999997</v>
      </c>
      <c r="Q1160" s="177">
        <v>6.0263</v>
      </c>
      <c r="R1160" s="177">
        <v>2.9451999999999998</v>
      </c>
      <c r="S1160" s="118"/>
    </row>
    <row r="1161" spans="1:19" x14ac:dyDescent="0.3">
      <c r="A1161" s="173" t="s">
        <v>1104</v>
      </c>
      <c r="B1161" s="173" t="s">
        <v>1112</v>
      </c>
      <c r="C1161" s="173">
        <v>127305</v>
      </c>
      <c r="D1161" s="176">
        <v>44118</v>
      </c>
      <c r="E1161" s="177">
        <v>15.4825</v>
      </c>
      <c r="F1161" s="177">
        <v>26.659199999999998</v>
      </c>
      <c r="G1161" s="177">
        <v>16.113600000000002</v>
      </c>
      <c r="H1161" s="177">
        <v>36.9358</v>
      </c>
      <c r="I1161" s="177">
        <v>28.221800000000002</v>
      </c>
      <c r="J1161" s="177">
        <v>17.246500000000001</v>
      </c>
      <c r="K1161" s="177">
        <v>2.7402000000000002</v>
      </c>
      <c r="L1161" s="177">
        <v>10.647600000000001</v>
      </c>
      <c r="M1161" s="177">
        <v>8.8919999999999995</v>
      </c>
      <c r="N1161" s="177">
        <v>7.9455</v>
      </c>
      <c r="O1161" s="177">
        <v>3.2706</v>
      </c>
      <c r="P1161" s="177">
        <v>5.4711999999999996</v>
      </c>
      <c r="Q1161" s="177">
        <v>6.8196000000000003</v>
      </c>
      <c r="R1161" s="177">
        <v>3.5550000000000002</v>
      </c>
      <c r="S1161" s="118"/>
    </row>
    <row r="1162" spans="1:19" x14ac:dyDescent="0.3">
      <c r="A1162" s="173" t="s">
        <v>1104</v>
      </c>
      <c r="B1162" s="173" t="s">
        <v>1113</v>
      </c>
      <c r="C1162" s="173">
        <v>118924</v>
      </c>
      <c r="D1162" s="176">
        <v>44118</v>
      </c>
      <c r="E1162" s="177">
        <v>65.326700000000002</v>
      </c>
      <c r="F1162" s="177">
        <v>30.812000000000001</v>
      </c>
      <c r="G1162" s="177">
        <v>10.7658</v>
      </c>
      <c r="H1162" s="177">
        <v>42.974400000000003</v>
      </c>
      <c r="I1162" s="177">
        <v>25.591200000000001</v>
      </c>
      <c r="J1162" s="177">
        <v>11.0183</v>
      </c>
      <c r="K1162" s="177">
        <v>3.9581</v>
      </c>
      <c r="L1162" s="177">
        <v>14.9856</v>
      </c>
      <c r="M1162" s="177">
        <v>11.302899999999999</v>
      </c>
      <c r="N1162" s="177">
        <v>10.085900000000001</v>
      </c>
      <c r="O1162" s="177">
        <v>5.4382000000000001</v>
      </c>
      <c r="P1162" s="177">
        <v>6.9154</v>
      </c>
      <c r="Q1162" s="177">
        <v>7.7417999999999996</v>
      </c>
      <c r="R1162" s="177">
        <v>6.7420999999999998</v>
      </c>
      <c r="S1162" s="118"/>
    </row>
    <row r="1163" spans="1:19" x14ac:dyDescent="0.3">
      <c r="A1163" s="173" t="s">
        <v>1104</v>
      </c>
      <c r="B1163" s="173" t="s">
        <v>1114</v>
      </c>
      <c r="C1163" s="173">
        <v>100078</v>
      </c>
      <c r="D1163" s="176">
        <v>44118</v>
      </c>
      <c r="E1163" s="177">
        <v>62.566800000000001</v>
      </c>
      <c r="F1163" s="177">
        <v>30.536100000000001</v>
      </c>
      <c r="G1163" s="177">
        <v>10.4457</v>
      </c>
      <c r="H1163" s="177">
        <v>42.657600000000002</v>
      </c>
      <c r="I1163" s="177">
        <v>25.269400000000001</v>
      </c>
      <c r="J1163" s="177">
        <v>10.6892</v>
      </c>
      <c r="K1163" s="177">
        <v>3.6101999999999999</v>
      </c>
      <c r="L1163" s="177">
        <v>14.617100000000001</v>
      </c>
      <c r="M1163" s="177">
        <v>10.92</v>
      </c>
      <c r="N1163" s="177">
        <v>9.6684000000000001</v>
      </c>
      <c r="O1163" s="177">
        <v>5.0057999999999998</v>
      </c>
      <c r="P1163" s="177">
        <v>6.3944000000000001</v>
      </c>
      <c r="Q1163" s="177">
        <v>8.1235999999999997</v>
      </c>
      <c r="R1163" s="177">
        <v>6.2957000000000001</v>
      </c>
      <c r="S1163" s="118"/>
    </row>
    <row r="1164" spans="1:19" x14ac:dyDescent="0.3">
      <c r="A1164" s="173" t="s">
        <v>1104</v>
      </c>
      <c r="B1164" s="173" t="s">
        <v>1115</v>
      </c>
      <c r="C1164" s="173">
        <v>147962</v>
      </c>
      <c r="D1164" s="176"/>
      <c r="E1164" s="177"/>
      <c r="F1164" s="177"/>
      <c r="G1164" s="177"/>
      <c r="H1164" s="177"/>
      <c r="I1164" s="177"/>
      <c r="J1164" s="177"/>
      <c r="K1164" s="177"/>
      <c r="L1164" s="177"/>
      <c r="M1164" s="177"/>
      <c r="N1164" s="177"/>
      <c r="O1164" s="177"/>
      <c r="P1164" s="177"/>
      <c r="Q1164" s="177"/>
      <c r="R1164" s="177"/>
      <c r="S1164" s="118"/>
    </row>
    <row r="1165" spans="1:19" x14ac:dyDescent="0.3">
      <c r="A1165" s="173" t="s">
        <v>1104</v>
      </c>
      <c r="B1165" s="173" t="s">
        <v>1116</v>
      </c>
      <c r="C1165" s="173">
        <v>147963</v>
      </c>
      <c r="D1165" s="176"/>
      <c r="E1165" s="177"/>
      <c r="F1165" s="177"/>
      <c r="G1165" s="177"/>
      <c r="H1165" s="177"/>
      <c r="I1165" s="177"/>
      <c r="J1165" s="177"/>
      <c r="K1165" s="177"/>
      <c r="L1165" s="177"/>
      <c r="M1165" s="177"/>
      <c r="N1165" s="177"/>
      <c r="O1165" s="177"/>
      <c r="P1165" s="177"/>
      <c r="Q1165" s="177"/>
      <c r="R1165" s="177"/>
      <c r="S1165" s="118"/>
    </row>
    <row r="1166" spans="1:19" x14ac:dyDescent="0.3">
      <c r="A1166" s="173" t="s">
        <v>1104</v>
      </c>
      <c r="B1166" s="173" t="s">
        <v>1117</v>
      </c>
      <c r="C1166" s="173">
        <v>147968</v>
      </c>
      <c r="D1166" s="176"/>
      <c r="E1166" s="177"/>
      <c r="F1166" s="177"/>
      <c r="G1166" s="177"/>
      <c r="H1166" s="177"/>
      <c r="I1166" s="177"/>
      <c r="J1166" s="177"/>
      <c r="K1166" s="177"/>
      <c r="L1166" s="177"/>
      <c r="M1166" s="177"/>
      <c r="N1166" s="177"/>
      <c r="O1166" s="177"/>
      <c r="P1166" s="177"/>
      <c r="Q1166" s="177"/>
      <c r="R1166" s="177"/>
      <c r="S1166" s="118"/>
    </row>
    <row r="1167" spans="1:19" x14ac:dyDescent="0.3">
      <c r="A1167" s="173" t="s">
        <v>1104</v>
      </c>
      <c r="B1167" s="173" t="s">
        <v>1118</v>
      </c>
      <c r="C1167" s="173">
        <v>147966</v>
      </c>
      <c r="D1167" s="176"/>
      <c r="E1167" s="177"/>
      <c r="F1167" s="177"/>
      <c r="G1167" s="177"/>
      <c r="H1167" s="177"/>
      <c r="I1167" s="177"/>
      <c r="J1167" s="177"/>
      <c r="K1167" s="177"/>
      <c r="L1167" s="177"/>
      <c r="M1167" s="177"/>
      <c r="N1167" s="177"/>
      <c r="O1167" s="177"/>
      <c r="P1167" s="177"/>
      <c r="Q1167" s="177"/>
      <c r="R1167" s="177"/>
      <c r="S1167" s="118"/>
    </row>
    <row r="1168" spans="1:19" x14ac:dyDescent="0.3">
      <c r="A1168" s="173" t="s">
        <v>1104</v>
      </c>
      <c r="B1168" s="173" t="s">
        <v>1119</v>
      </c>
      <c r="C1168" s="173">
        <v>112304</v>
      </c>
      <c r="D1168" s="176">
        <v>44118</v>
      </c>
      <c r="E1168" s="177">
        <v>20.600100000000001</v>
      </c>
      <c r="F1168" s="177">
        <v>5.8479999999999999</v>
      </c>
      <c r="G1168" s="177">
        <v>17.227399999999999</v>
      </c>
      <c r="H1168" s="177">
        <v>42.642200000000003</v>
      </c>
      <c r="I1168" s="177">
        <v>35.899000000000001</v>
      </c>
      <c r="J1168" s="177">
        <v>31.948599999999999</v>
      </c>
      <c r="K1168" s="177">
        <v>-26.052299999999999</v>
      </c>
      <c r="L1168" s="177">
        <v>-13.3903</v>
      </c>
      <c r="M1168" s="177">
        <v>-14.4862</v>
      </c>
      <c r="N1168" s="177">
        <v>-9.5839999999999996</v>
      </c>
      <c r="O1168" s="177">
        <v>0.9254</v>
      </c>
      <c r="P1168" s="177">
        <v>4.0309999999999997</v>
      </c>
      <c r="Q1168" s="177">
        <v>6.8882000000000003</v>
      </c>
      <c r="R1168" s="177">
        <v>-1.4101999999999999</v>
      </c>
      <c r="S1168" s="118"/>
    </row>
    <row r="1169" spans="1:19" x14ac:dyDescent="0.3">
      <c r="A1169" s="173" t="s">
        <v>1104</v>
      </c>
      <c r="B1169" s="173" t="s">
        <v>1120</v>
      </c>
      <c r="C1169" s="173">
        <v>118554</v>
      </c>
      <c r="D1169" s="176">
        <v>44118</v>
      </c>
      <c r="E1169" s="177">
        <v>21.893899999999999</v>
      </c>
      <c r="F1169" s="177">
        <v>6.5030000000000001</v>
      </c>
      <c r="G1169" s="177">
        <v>17.915500000000002</v>
      </c>
      <c r="H1169" s="177">
        <v>43.345500000000001</v>
      </c>
      <c r="I1169" s="177">
        <v>36.587800000000001</v>
      </c>
      <c r="J1169" s="177">
        <v>32.645200000000003</v>
      </c>
      <c r="K1169" s="177">
        <v>-25.416399999999999</v>
      </c>
      <c r="L1169" s="177">
        <v>-12.7471</v>
      </c>
      <c r="M1169" s="177">
        <v>-13.8371</v>
      </c>
      <c r="N1169" s="177">
        <v>-8.9036000000000008</v>
      </c>
      <c r="O1169" s="177">
        <v>1.7057</v>
      </c>
      <c r="P1169" s="177">
        <v>4.8163</v>
      </c>
      <c r="Q1169" s="177">
        <v>6.9527999999999999</v>
      </c>
      <c r="R1169" s="177">
        <v>-0.63680000000000003</v>
      </c>
      <c r="S1169" s="118"/>
    </row>
    <row r="1170" spans="1:19" x14ac:dyDescent="0.3">
      <c r="A1170" s="173" t="s">
        <v>1104</v>
      </c>
      <c r="B1170" s="173" t="s">
        <v>1121</v>
      </c>
      <c r="C1170" s="173">
        <v>101989</v>
      </c>
      <c r="D1170" s="176">
        <v>44118</v>
      </c>
      <c r="E1170" s="177">
        <v>42.327199999999998</v>
      </c>
      <c r="F1170" s="177">
        <v>35.216999999999999</v>
      </c>
      <c r="G1170" s="177">
        <v>24.034400000000002</v>
      </c>
      <c r="H1170" s="177">
        <v>44.829099999999997</v>
      </c>
      <c r="I1170" s="177">
        <v>29.9803</v>
      </c>
      <c r="J1170" s="177">
        <v>18.604700000000001</v>
      </c>
      <c r="K1170" s="177">
        <v>9.5655000000000001</v>
      </c>
      <c r="L1170" s="177">
        <v>12.0235</v>
      </c>
      <c r="M1170" s="177">
        <v>10.037599999999999</v>
      </c>
      <c r="N1170" s="177">
        <v>9.7666000000000004</v>
      </c>
      <c r="O1170" s="177">
        <v>7.6642000000000001</v>
      </c>
      <c r="P1170" s="177">
        <v>8.0381</v>
      </c>
      <c r="Q1170" s="177">
        <v>8.0218000000000007</v>
      </c>
      <c r="R1170" s="177">
        <v>9.6264000000000003</v>
      </c>
      <c r="S1170" s="118"/>
    </row>
    <row r="1171" spans="1:19" x14ac:dyDescent="0.3">
      <c r="A1171" s="173" t="s">
        <v>1104</v>
      </c>
      <c r="B1171" s="173" t="s">
        <v>1122</v>
      </c>
      <c r="C1171" s="173">
        <v>119081</v>
      </c>
      <c r="D1171" s="176">
        <v>44118</v>
      </c>
      <c r="E1171" s="177">
        <v>44.422600000000003</v>
      </c>
      <c r="F1171" s="177">
        <v>36.106299999999997</v>
      </c>
      <c r="G1171" s="177">
        <v>24.8489</v>
      </c>
      <c r="H1171" s="177">
        <v>45.645800000000001</v>
      </c>
      <c r="I1171" s="177">
        <v>30.789899999999999</v>
      </c>
      <c r="J1171" s="177">
        <v>19.416699999999999</v>
      </c>
      <c r="K1171" s="177">
        <v>10.4467</v>
      </c>
      <c r="L1171" s="177">
        <v>12.906499999999999</v>
      </c>
      <c r="M1171" s="177">
        <v>10.9251</v>
      </c>
      <c r="N1171" s="177">
        <v>10.6645</v>
      </c>
      <c r="O1171" s="177">
        <v>8.5350000000000001</v>
      </c>
      <c r="P1171" s="177">
        <v>8.7964000000000002</v>
      </c>
      <c r="Q1171" s="177">
        <v>9.0151000000000003</v>
      </c>
      <c r="R1171" s="177">
        <v>10.5136</v>
      </c>
      <c r="S1171" s="118"/>
    </row>
    <row r="1172" spans="1:19" x14ac:dyDescent="0.3">
      <c r="A1172" s="173" t="s">
        <v>1104</v>
      </c>
      <c r="B1172" s="173" t="s">
        <v>1123</v>
      </c>
      <c r="C1172" s="173">
        <v>102741</v>
      </c>
      <c r="D1172" s="176">
        <v>44118</v>
      </c>
      <c r="E1172" s="177">
        <v>33.071599999999997</v>
      </c>
      <c r="F1172" s="177">
        <v>28.165199999999999</v>
      </c>
      <c r="G1172" s="177">
        <v>22.6511</v>
      </c>
      <c r="H1172" s="177">
        <v>38.6126</v>
      </c>
      <c r="I1172" s="177">
        <v>27.5486</v>
      </c>
      <c r="J1172" s="177">
        <v>20.5532</v>
      </c>
      <c r="K1172" s="177">
        <v>10.6379</v>
      </c>
      <c r="L1172" s="177">
        <v>13.9163</v>
      </c>
      <c r="M1172" s="177">
        <v>10.9278</v>
      </c>
      <c r="N1172" s="177">
        <v>11.4162</v>
      </c>
      <c r="O1172" s="177">
        <v>7.6163999999999996</v>
      </c>
      <c r="P1172" s="177">
        <v>8.0827000000000009</v>
      </c>
      <c r="Q1172" s="177">
        <v>7.7168000000000001</v>
      </c>
      <c r="R1172" s="177">
        <v>9.7904</v>
      </c>
      <c r="S1172" s="118"/>
    </row>
    <row r="1173" spans="1:19" x14ac:dyDescent="0.3">
      <c r="A1173" s="173" t="s">
        <v>1104</v>
      </c>
      <c r="B1173" s="173" t="s">
        <v>1124</v>
      </c>
      <c r="C1173" s="173">
        <v>120670</v>
      </c>
      <c r="D1173" s="176">
        <v>44118</v>
      </c>
      <c r="E1173" s="177">
        <v>35.192100000000003</v>
      </c>
      <c r="F1173" s="177">
        <v>28.752099999999999</v>
      </c>
      <c r="G1173" s="177">
        <v>23.285799999999998</v>
      </c>
      <c r="H1173" s="177">
        <v>39.246099999999998</v>
      </c>
      <c r="I1173" s="177">
        <v>28.201499999999999</v>
      </c>
      <c r="J1173" s="177">
        <v>21.2104</v>
      </c>
      <c r="K1173" s="177">
        <v>11.3049</v>
      </c>
      <c r="L1173" s="177">
        <v>14.5943</v>
      </c>
      <c r="M1173" s="177">
        <v>11.5932</v>
      </c>
      <c r="N1173" s="177">
        <v>12.074</v>
      </c>
      <c r="O1173" s="177">
        <v>8.3719000000000001</v>
      </c>
      <c r="P1173" s="177">
        <v>8.9550999999999998</v>
      </c>
      <c r="Q1173" s="177">
        <v>9.3148999999999997</v>
      </c>
      <c r="R1173" s="177">
        <v>10.5031</v>
      </c>
      <c r="S1173" s="118"/>
    </row>
    <row r="1174" spans="1:19" x14ac:dyDescent="0.3">
      <c r="A1174" s="173" t="s">
        <v>1104</v>
      </c>
      <c r="B1174" s="173" t="s">
        <v>1125</v>
      </c>
      <c r="C1174" s="173">
        <v>118401</v>
      </c>
      <c r="D1174" s="176">
        <v>44118</v>
      </c>
      <c r="E1174" s="177">
        <v>38.2973</v>
      </c>
      <c r="F1174" s="177">
        <v>16.877099999999999</v>
      </c>
      <c r="G1174" s="177">
        <v>17.540400000000002</v>
      </c>
      <c r="H1174" s="177">
        <v>37.077500000000001</v>
      </c>
      <c r="I1174" s="177">
        <v>30.796500000000002</v>
      </c>
      <c r="J1174" s="177">
        <v>19.9848</v>
      </c>
      <c r="K1174" s="177">
        <v>4.1250999999999998</v>
      </c>
      <c r="L1174" s="177">
        <v>14.9292</v>
      </c>
      <c r="M1174" s="177">
        <v>12.924200000000001</v>
      </c>
      <c r="N1174" s="177">
        <v>10.9763</v>
      </c>
      <c r="O1174" s="177">
        <v>8.8841999999999999</v>
      </c>
      <c r="P1174" s="177">
        <v>8.8224</v>
      </c>
      <c r="Q1174" s="177">
        <v>8.9309999999999992</v>
      </c>
      <c r="R1174" s="177">
        <v>11.292899999999999</v>
      </c>
      <c r="S1174" s="118"/>
    </row>
    <row r="1175" spans="1:19" x14ac:dyDescent="0.3">
      <c r="A1175" s="173" t="s">
        <v>1104</v>
      </c>
      <c r="B1175" s="173" t="s">
        <v>1126</v>
      </c>
      <c r="C1175" s="173">
        <v>108728</v>
      </c>
      <c r="D1175" s="176">
        <v>44118</v>
      </c>
      <c r="E1175" s="177">
        <v>36.329700000000003</v>
      </c>
      <c r="F1175" s="177">
        <v>16.182600000000001</v>
      </c>
      <c r="G1175" s="177">
        <v>16.857299999999999</v>
      </c>
      <c r="H1175" s="177">
        <v>36.392299999999999</v>
      </c>
      <c r="I1175" s="177">
        <v>30.1113</v>
      </c>
      <c r="J1175" s="177">
        <v>19.3035</v>
      </c>
      <c r="K1175" s="177">
        <v>3.4456000000000002</v>
      </c>
      <c r="L1175" s="177">
        <v>14.2082</v>
      </c>
      <c r="M1175" s="177">
        <v>12.1915</v>
      </c>
      <c r="N1175" s="177">
        <v>10.2354</v>
      </c>
      <c r="O1175" s="177">
        <v>8.1686999999999994</v>
      </c>
      <c r="P1175" s="177">
        <v>8.1214999999999993</v>
      </c>
      <c r="Q1175" s="177">
        <v>7.7503000000000002</v>
      </c>
      <c r="R1175" s="177">
        <v>10.5703</v>
      </c>
      <c r="S1175" s="118"/>
    </row>
    <row r="1176" spans="1:19" x14ac:dyDescent="0.3">
      <c r="A1176" s="173" t="s">
        <v>1104</v>
      </c>
      <c r="B1176" s="173" t="s">
        <v>1127</v>
      </c>
      <c r="C1176" s="173">
        <v>121153</v>
      </c>
      <c r="D1176" s="176">
        <v>44118</v>
      </c>
      <c r="E1176" s="177">
        <v>18.645399999999999</v>
      </c>
      <c r="F1176" s="177">
        <v>28.015000000000001</v>
      </c>
      <c r="G1176" s="177">
        <v>17.031500000000001</v>
      </c>
      <c r="H1176" s="177">
        <v>47.039099999999998</v>
      </c>
      <c r="I1176" s="177">
        <v>29.111999999999998</v>
      </c>
      <c r="J1176" s="177">
        <v>11.6472</v>
      </c>
      <c r="K1176" s="177">
        <v>3.7155999999999998</v>
      </c>
      <c r="L1176" s="177">
        <v>11.1791</v>
      </c>
      <c r="M1176" s="177">
        <v>10.523400000000001</v>
      </c>
      <c r="N1176" s="177">
        <v>8.9370999999999992</v>
      </c>
      <c r="O1176" s="177">
        <v>8.8636999999999997</v>
      </c>
      <c r="P1176" s="177">
        <v>8.4391999999999996</v>
      </c>
      <c r="Q1176" s="177">
        <v>8.5205000000000002</v>
      </c>
      <c r="R1176" s="177">
        <v>9.5526</v>
      </c>
      <c r="S1176" s="118" t="s">
        <v>1874</v>
      </c>
    </row>
    <row r="1177" spans="1:19" x14ac:dyDescent="0.3">
      <c r="A1177" s="173" t="s">
        <v>1104</v>
      </c>
      <c r="B1177" s="173" t="s">
        <v>1128</v>
      </c>
      <c r="C1177" s="173">
        <v>121158</v>
      </c>
      <c r="D1177" s="176">
        <v>44118</v>
      </c>
      <c r="E1177" s="177">
        <v>17.5398</v>
      </c>
      <c r="F1177" s="177">
        <v>27.489599999999999</v>
      </c>
      <c r="G1177" s="177">
        <v>16.518699999999999</v>
      </c>
      <c r="H1177" s="177">
        <v>46.550199999999997</v>
      </c>
      <c r="I1177" s="177">
        <v>28.611899999999999</v>
      </c>
      <c r="J1177" s="177">
        <v>11.1442</v>
      </c>
      <c r="K1177" s="177">
        <v>3.2105999999999999</v>
      </c>
      <c r="L1177" s="177">
        <v>10.651400000000001</v>
      </c>
      <c r="M1177" s="177">
        <v>9.9847000000000001</v>
      </c>
      <c r="N1177" s="177">
        <v>8.3933</v>
      </c>
      <c r="O1177" s="177">
        <v>8.3064</v>
      </c>
      <c r="P1177" s="177">
        <v>7.7649999999999997</v>
      </c>
      <c r="Q1177" s="177">
        <v>7.6534000000000004</v>
      </c>
      <c r="R1177" s="177">
        <v>8.9844000000000008</v>
      </c>
      <c r="S1177" s="118" t="s">
        <v>1874</v>
      </c>
    </row>
    <row r="1178" spans="1:19" x14ac:dyDescent="0.3">
      <c r="A1178" s="173" t="s">
        <v>1104</v>
      </c>
      <c r="B1178" s="173" t="s">
        <v>1129</v>
      </c>
      <c r="C1178" s="173">
        <v>128009</v>
      </c>
      <c r="D1178" s="176">
        <v>44118</v>
      </c>
      <c r="E1178" s="177">
        <v>16.994399999999999</v>
      </c>
      <c r="F1178" s="177">
        <v>34.1815</v>
      </c>
      <c r="G1178" s="177">
        <v>20.936199999999999</v>
      </c>
      <c r="H1178" s="177">
        <v>48.651800000000001</v>
      </c>
      <c r="I1178" s="177">
        <v>33.154400000000003</v>
      </c>
      <c r="J1178" s="177">
        <v>17.354600000000001</v>
      </c>
      <c r="K1178" s="177">
        <v>8.9154</v>
      </c>
      <c r="L1178" s="177">
        <v>12.086600000000001</v>
      </c>
      <c r="M1178" s="177">
        <v>7.8295000000000003</v>
      </c>
      <c r="N1178" s="177">
        <v>8.6105999999999998</v>
      </c>
      <c r="O1178" s="177">
        <v>6.4401999999999999</v>
      </c>
      <c r="P1178" s="177">
        <v>7.5589000000000004</v>
      </c>
      <c r="Q1178" s="177">
        <v>8.4026999999999994</v>
      </c>
      <c r="R1178" s="177">
        <v>7.7591000000000001</v>
      </c>
      <c r="S1178" s="118"/>
    </row>
    <row r="1179" spans="1:19" x14ac:dyDescent="0.3">
      <c r="A1179" s="173" t="s">
        <v>1104</v>
      </c>
      <c r="B1179" s="173" t="s">
        <v>1130</v>
      </c>
      <c r="C1179" s="173">
        <v>128006</v>
      </c>
      <c r="D1179" s="176">
        <v>44118</v>
      </c>
      <c r="E1179" s="177">
        <v>18.020800000000001</v>
      </c>
      <c r="F1179" s="177">
        <v>35.073700000000002</v>
      </c>
      <c r="G1179" s="177">
        <v>21.899699999999999</v>
      </c>
      <c r="H1179" s="177">
        <v>49.598700000000001</v>
      </c>
      <c r="I1179" s="177">
        <v>34.106099999999998</v>
      </c>
      <c r="J1179" s="177">
        <v>18.3184</v>
      </c>
      <c r="K1179" s="177">
        <v>9.8506999999999998</v>
      </c>
      <c r="L1179" s="177">
        <v>13.105700000000001</v>
      </c>
      <c r="M1179" s="177">
        <v>8.8026</v>
      </c>
      <c r="N1179" s="177">
        <v>9.5713000000000008</v>
      </c>
      <c r="O1179" s="177">
        <v>7.3033999999999999</v>
      </c>
      <c r="P1179" s="177">
        <v>8.59</v>
      </c>
      <c r="Q1179" s="177">
        <v>9.3742999999999999</v>
      </c>
      <c r="R1179" s="177">
        <v>8.6791999999999998</v>
      </c>
      <c r="S1179" s="118"/>
    </row>
    <row r="1180" spans="1:19" x14ac:dyDescent="0.3">
      <c r="A1180" s="173" t="s">
        <v>1104</v>
      </c>
      <c r="B1180" s="173" t="s">
        <v>1131</v>
      </c>
      <c r="C1180" s="173">
        <v>133604</v>
      </c>
      <c r="D1180" s="176">
        <v>44118</v>
      </c>
      <c r="E1180" s="177">
        <v>16.0809</v>
      </c>
      <c r="F1180" s="177">
        <v>26.348400000000002</v>
      </c>
      <c r="G1180" s="177">
        <v>19.116</v>
      </c>
      <c r="H1180" s="177">
        <v>39.5321</v>
      </c>
      <c r="I1180" s="177">
        <v>33.615200000000002</v>
      </c>
      <c r="J1180" s="177">
        <v>21.0273</v>
      </c>
      <c r="K1180" s="177">
        <v>10.600899999999999</v>
      </c>
      <c r="L1180" s="177">
        <v>12.456099999999999</v>
      </c>
      <c r="M1180" s="177">
        <v>9.7164000000000001</v>
      </c>
      <c r="N1180" s="177">
        <v>10.2043</v>
      </c>
      <c r="O1180" s="177">
        <v>7.1768000000000001</v>
      </c>
      <c r="P1180" s="177">
        <v>8.2330000000000005</v>
      </c>
      <c r="Q1180" s="177">
        <v>8.6890999999999998</v>
      </c>
      <c r="R1180" s="177">
        <v>9.3419000000000008</v>
      </c>
      <c r="S1180" s="118"/>
    </row>
    <row r="1181" spans="1:19" x14ac:dyDescent="0.3">
      <c r="A1181" s="173" t="s">
        <v>1104</v>
      </c>
      <c r="B1181" s="173" t="s">
        <v>1132</v>
      </c>
      <c r="C1181" s="173">
        <v>133607</v>
      </c>
      <c r="D1181" s="176">
        <v>44118</v>
      </c>
      <c r="E1181" s="177">
        <v>15.3</v>
      </c>
      <c r="F1181" s="177">
        <v>25.066199999999998</v>
      </c>
      <c r="G1181" s="177">
        <v>18.032</v>
      </c>
      <c r="H1181" s="177">
        <v>38.4514</v>
      </c>
      <c r="I1181" s="177">
        <v>32.538800000000002</v>
      </c>
      <c r="J1181" s="177">
        <v>20.029599999999999</v>
      </c>
      <c r="K1181" s="177">
        <v>9.6442999999999994</v>
      </c>
      <c r="L1181" s="177">
        <v>11.4815</v>
      </c>
      <c r="M1181" s="177">
        <v>8.7239000000000004</v>
      </c>
      <c r="N1181" s="177">
        <v>9.2035</v>
      </c>
      <c r="O1181" s="177">
        <v>6.2327000000000004</v>
      </c>
      <c r="P1181" s="177">
        <v>7.2850000000000001</v>
      </c>
      <c r="Q1181" s="177">
        <v>7.7443</v>
      </c>
      <c r="R1181" s="177">
        <v>8.3848000000000003</v>
      </c>
      <c r="S1181" s="118"/>
    </row>
    <row r="1182" spans="1:19" x14ac:dyDescent="0.3">
      <c r="A1182" s="173" t="s">
        <v>1104</v>
      </c>
      <c r="B1182" s="173" t="s">
        <v>1133</v>
      </c>
      <c r="C1182" s="173">
        <v>130037</v>
      </c>
      <c r="D1182" s="176">
        <v>44118</v>
      </c>
      <c r="E1182" s="177">
        <v>10.422000000000001</v>
      </c>
      <c r="F1182" s="177">
        <v>9.4583999999999993</v>
      </c>
      <c r="G1182" s="177">
        <v>12.418900000000001</v>
      </c>
      <c r="H1182" s="177">
        <v>25.6416</v>
      </c>
      <c r="I1182" s="177">
        <v>19.126300000000001</v>
      </c>
      <c r="J1182" s="177">
        <v>-17.897600000000001</v>
      </c>
      <c r="K1182" s="177">
        <v>-8.0884999999999998</v>
      </c>
      <c r="L1182" s="177">
        <v>-0.75649999999999995</v>
      </c>
      <c r="M1182" s="177">
        <v>-33.673999999999999</v>
      </c>
      <c r="N1182" s="177">
        <v>-25.623899999999999</v>
      </c>
      <c r="O1182" s="177">
        <v>-8.8099000000000007</v>
      </c>
      <c r="P1182" s="177">
        <v>-1.8595999999999999</v>
      </c>
      <c r="Q1182" s="177">
        <v>0.65749999999999997</v>
      </c>
      <c r="R1182" s="177">
        <v>-14.1729</v>
      </c>
      <c r="S1182" s="118"/>
    </row>
    <row r="1183" spans="1:19" x14ac:dyDescent="0.3">
      <c r="A1183" s="173" t="s">
        <v>1104</v>
      </c>
      <c r="B1183" s="173" t="s">
        <v>1134</v>
      </c>
      <c r="C1183" s="173">
        <v>130050</v>
      </c>
      <c r="D1183" s="176">
        <v>44118</v>
      </c>
      <c r="E1183" s="177">
        <v>11.000299999999999</v>
      </c>
      <c r="F1183" s="177">
        <v>9.625</v>
      </c>
      <c r="G1183" s="177">
        <v>12.9635</v>
      </c>
      <c r="H1183" s="177">
        <v>26.1538</v>
      </c>
      <c r="I1183" s="177">
        <v>19.6767</v>
      </c>
      <c r="J1183" s="177">
        <v>-17.3568</v>
      </c>
      <c r="K1183" s="177">
        <v>-7.5500999999999996</v>
      </c>
      <c r="L1183" s="177">
        <v>-0.2054</v>
      </c>
      <c r="M1183" s="177">
        <v>-33.213799999999999</v>
      </c>
      <c r="N1183" s="177">
        <v>-25.127700000000001</v>
      </c>
      <c r="O1183" s="177">
        <v>-8.0172000000000008</v>
      </c>
      <c r="P1183" s="177">
        <v>-0.99450000000000005</v>
      </c>
      <c r="Q1183" s="177">
        <v>1.5230999999999999</v>
      </c>
      <c r="R1183" s="177">
        <v>-13.506399999999999</v>
      </c>
      <c r="S1183" s="118"/>
    </row>
    <row r="1184" spans="1:19" x14ac:dyDescent="0.3">
      <c r="A1184" s="173" t="s">
        <v>1104</v>
      </c>
      <c r="B1184" s="173" t="s">
        <v>1135</v>
      </c>
      <c r="C1184" s="173">
        <v>148083</v>
      </c>
      <c r="D1184" s="176">
        <v>44118</v>
      </c>
      <c r="E1184" s="177">
        <v>5.28E-2</v>
      </c>
      <c r="F1184" s="177">
        <v>0</v>
      </c>
      <c r="G1184" s="177">
        <v>13.852</v>
      </c>
      <c r="H1184" s="177">
        <v>9.8942999999999994</v>
      </c>
      <c r="I1184" s="177">
        <v>9.9131</v>
      </c>
      <c r="J1184" s="177">
        <v>-48.666699999999999</v>
      </c>
      <c r="K1184" s="177">
        <v>-9.5335000000000001</v>
      </c>
      <c r="L1184" s="177">
        <v>-0.375</v>
      </c>
      <c r="M1184" s="177"/>
      <c r="N1184" s="177"/>
      <c r="O1184" s="177"/>
      <c r="P1184" s="177"/>
      <c r="Q1184" s="177">
        <v>2.0432999999999999</v>
      </c>
      <c r="R1184" s="177"/>
      <c r="S1184" s="118"/>
    </row>
    <row r="1185" spans="1:19" x14ac:dyDescent="0.3">
      <c r="A1185" s="173" t="s">
        <v>1104</v>
      </c>
      <c r="B1185" s="173" t="s">
        <v>1136</v>
      </c>
      <c r="C1185" s="173">
        <v>148080</v>
      </c>
      <c r="D1185" s="176">
        <v>44118</v>
      </c>
      <c r="E1185" s="177">
        <v>5.5500000000000001E-2</v>
      </c>
      <c r="F1185" s="177">
        <v>0</v>
      </c>
      <c r="G1185" s="177">
        <v>13.1769</v>
      </c>
      <c r="H1185" s="177">
        <v>9.4121000000000006</v>
      </c>
      <c r="I1185" s="177">
        <v>9.4291</v>
      </c>
      <c r="J1185" s="177">
        <v>-48.414099999999998</v>
      </c>
      <c r="K1185" s="177">
        <v>-9.7615999999999996</v>
      </c>
      <c r="L1185" s="177">
        <v>-0.35680000000000001</v>
      </c>
      <c r="M1185" s="177"/>
      <c r="N1185" s="177"/>
      <c r="O1185" s="177"/>
      <c r="P1185" s="177"/>
      <c r="Q1185" s="177">
        <v>1.9427000000000001</v>
      </c>
      <c r="R1185" s="177"/>
      <c r="S1185" s="118"/>
    </row>
    <row r="1186" spans="1:19" x14ac:dyDescent="0.3">
      <c r="A1186" s="173" t="s">
        <v>1104</v>
      </c>
      <c r="B1186" s="173" t="s">
        <v>1137</v>
      </c>
      <c r="C1186" s="173">
        <v>148286</v>
      </c>
      <c r="D1186" s="176"/>
      <c r="E1186" s="177"/>
      <c r="F1186" s="177"/>
      <c r="G1186" s="177"/>
      <c r="H1186" s="177"/>
      <c r="I1186" s="177"/>
      <c r="J1186" s="177"/>
      <c r="K1186" s="177"/>
      <c r="L1186" s="177"/>
      <c r="M1186" s="177"/>
      <c r="N1186" s="177"/>
      <c r="O1186" s="177"/>
      <c r="P1186" s="177"/>
      <c r="Q1186" s="177"/>
      <c r="R1186" s="177"/>
      <c r="S1186" s="118"/>
    </row>
    <row r="1187" spans="1:19" x14ac:dyDescent="0.3">
      <c r="A1187" s="173" t="s">
        <v>1104</v>
      </c>
      <c r="B1187" s="173" t="s">
        <v>1138</v>
      </c>
      <c r="C1187" s="173">
        <v>148285</v>
      </c>
      <c r="D1187" s="176"/>
      <c r="E1187" s="177"/>
      <c r="F1187" s="177"/>
      <c r="G1187" s="177"/>
      <c r="H1187" s="177"/>
      <c r="I1187" s="177"/>
      <c r="J1187" s="177"/>
      <c r="K1187" s="177"/>
      <c r="L1187" s="177"/>
      <c r="M1187" s="177"/>
      <c r="N1187" s="177"/>
      <c r="O1187" s="177"/>
      <c r="P1187" s="177"/>
      <c r="Q1187" s="177"/>
      <c r="R1187" s="177"/>
      <c r="S1187" s="118"/>
    </row>
    <row r="1188" spans="1:19" x14ac:dyDescent="0.3">
      <c r="A1188" s="173" t="s">
        <v>1104</v>
      </c>
      <c r="B1188" s="173" t="s">
        <v>1139</v>
      </c>
      <c r="C1188" s="173">
        <v>119824</v>
      </c>
      <c r="D1188" s="176">
        <v>44118</v>
      </c>
      <c r="E1188" s="177">
        <v>40.657899999999998</v>
      </c>
      <c r="F1188" s="177">
        <v>44.222099999999998</v>
      </c>
      <c r="G1188" s="177">
        <v>28.2439</v>
      </c>
      <c r="H1188" s="177">
        <v>46.477200000000003</v>
      </c>
      <c r="I1188" s="177">
        <v>33.177799999999998</v>
      </c>
      <c r="J1188" s="177">
        <v>20.7195</v>
      </c>
      <c r="K1188" s="177">
        <v>9.5337999999999994</v>
      </c>
      <c r="L1188" s="177">
        <v>16.266999999999999</v>
      </c>
      <c r="M1188" s="177">
        <v>13.5595</v>
      </c>
      <c r="N1188" s="177">
        <v>13.0618</v>
      </c>
      <c r="O1188" s="177">
        <v>9.827</v>
      </c>
      <c r="P1188" s="177">
        <v>10.663399999999999</v>
      </c>
      <c r="Q1188" s="177">
        <v>10.411300000000001</v>
      </c>
      <c r="R1188" s="177">
        <v>12.3653</v>
      </c>
      <c r="S1188" s="118"/>
    </row>
    <row r="1189" spans="1:19" x14ac:dyDescent="0.3">
      <c r="A1189" s="173" t="s">
        <v>1104</v>
      </c>
      <c r="B1189" s="173" t="s">
        <v>1140</v>
      </c>
      <c r="C1189" s="173">
        <v>102053</v>
      </c>
      <c r="D1189" s="176">
        <v>44118</v>
      </c>
      <c r="E1189" s="177">
        <v>38.569400000000002</v>
      </c>
      <c r="F1189" s="177">
        <v>43.773600000000002</v>
      </c>
      <c r="G1189" s="177">
        <v>27.719200000000001</v>
      </c>
      <c r="H1189" s="177">
        <v>45.961399999999998</v>
      </c>
      <c r="I1189" s="177">
        <v>32.661000000000001</v>
      </c>
      <c r="J1189" s="177">
        <v>20.213100000000001</v>
      </c>
      <c r="K1189" s="177">
        <v>9.0556000000000001</v>
      </c>
      <c r="L1189" s="177">
        <v>15.783899999999999</v>
      </c>
      <c r="M1189" s="177">
        <v>13.080399999999999</v>
      </c>
      <c r="N1189" s="177">
        <v>12.5868</v>
      </c>
      <c r="O1189" s="177">
        <v>9.1753</v>
      </c>
      <c r="P1189" s="177">
        <v>9.8005999999999993</v>
      </c>
      <c r="Q1189" s="177">
        <v>8.2878000000000007</v>
      </c>
      <c r="R1189" s="177">
        <v>11.914</v>
      </c>
      <c r="S1189" s="118"/>
    </row>
    <row r="1190" spans="1:19" x14ac:dyDescent="0.3">
      <c r="A1190" s="173" t="s">
        <v>1104</v>
      </c>
      <c r="B1190" s="173" t="s">
        <v>1141</v>
      </c>
      <c r="C1190" s="173">
        <v>100603</v>
      </c>
      <c r="D1190" s="176">
        <v>44118</v>
      </c>
      <c r="E1190" s="177">
        <v>57.498100000000001</v>
      </c>
      <c r="F1190" s="177">
        <v>42.1997</v>
      </c>
      <c r="G1190" s="177">
        <v>17.447900000000001</v>
      </c>
      <c r="H1190" s="177">
        <v>34.101999999999997</v>
      </c>
      <c r="I1190" s="177">
        <v>22.782800000000002</v>
      </c>
      <c r="J1190" s="177">
        <v>11.4076</v>
      </c>
      <c r="K1190" s="177">
        <v>2.9228000000000001</v>
      </c>
      <c r="L1190" s="177">
        <v>12.4688</v>
      </c>
      <c r="M1190" s="177">
        <v>7.0824999999999996</v>
      </c>
      <c r="N1190" s="177">
        <v>6.8414999999999999</v>
      </c>
      <c r="O1190" s="177">
        <v>6.0788000000000002</v>
      </c>
      <c r="P1190" s="177">
        <v>6.8665000000000003</v>
      </c>
      <c r="Q1190" s="177">
        <v>7.9598000000000004</v>
      </c>
      <c r="R1190" s="177">
        <v>7.9210000000000003</v>
      </c>
      <c r="S1190" s="118"/>
    </row>
    <row r="1191" spans="1:19" x14ac:dyDescent="0.3">
      <c r="A1191" s="173" t="s">
        <v>1104</v>
      </c>
      <c r="B1191" s="173" t="s">
        <v>1142</v>
      </c>
      <c r="C1191" s="173">
        <v>119675</v>
      </c>
      <c r="D1191" s="176">
        <v>44118</v>
      </c>
      <c r="E1191" s="177">
        <v>61.461799999999997</v>
      </c>
      <c r="F1191" s="177">
        <v>43.046500000000002</v>
      </c>
      <c r="G1191" s="177">
        <v>18.289200000000001</v>
      </c>
      <c r="H1191" s="177">
        <v>34.956899999999997</v>
      </c>
      <c r="I1191" s="177">
        <v>23.6404</v>
      </c>
      <c r="J1191" s="177">
        <v>12.266999999999999</v>
      </c>
      <c r="K1191" s="177">
        <v>3.7795999999999998</v>
      </c>
      <c r="L1191" s="177">
        <v>13.369199999999999</v>
      </c>
      <c r="M1191" s="177">
        <v>8.0157000000000007</v>
      </c>
      <c r="N1191" s="177">
        <v>7.8034999999999997</v>
      </c>
      <c r="O1191" s="177">
        <v>7.0754000000000001</v>
      </c>
      <c r="P1191" s="177">
        <v>7.7191000000000001</v>
      </c>
      <c r="Q1191" s="177">
        <v>8.1725999999999992</v>
      </c>
      <c r="R1191" s="177">
        <v>8.8076000000000008</v>
      </c>
      <c r="S1191" s="118"/>
    </row>
    <row r="1192" spans="1:19" x14ac:dyDescent="0.3">
      <c r="A1192" s="173" t="s">
        <v>1104</v>
      </c>
      <c r="B1192" s="173" t="s">
        <v>1143</v>
      </c>
      <c r="C1192" s="173">
        <v>119127</v>
      </c>
      <c r="D1192" s="176">
        <v>44118</v>
      </c>
      <c r="E1192" s="177">
        <v>29.926500000000001</v>
      </c>
      <c r="F1192" s="177">
        <v>18.914400000000001</v>
      </c>
      <c r="G1192" s="177">
        <v>15.89</v>
      </c>
      <c r="H1192" s="177">
        <v>40.667900000000003</v>
      </c>
      <c r="I1192" s="177">
        <v>28.731100000000001</v>
      </c>
      <c r="J1192" s="177">
        <v>17.155100000000001</v>
      </c>
      <c r="K1192" s="177">
        <v>6.8235000000000001</v>
      </c>
      <c r="L1192" s="177">
        <v>17.236799999999999</v>
      </c>
      <c r="M1192" s="177">
        <v>14.0754</v>
      </c>
      <c r="N1192" s="177">
        <v>12.439399999999999</v>
      </c>
      <c r="O1192" s="177">
        <v>2.3136000000000001</v>
      </c>
      <c r="P1192" s="177">
        <v>5.0308000000000002</v>
      </c>
      <c r="Q1192" s="177">
        <v>6.8562000000000003</v>
      </c>
      <c r="R1192" s="177">
        <v>1.7132000000000001</v>
      </c>
      <c r="S1192" s="118"/>
    </row>
    <row r="1193" spans="1:19" x14ac:dyDescent="0.3">
      <c r="A1193" s="173" t="s">
        <v>1104</v>
      </c>
      <c r="B1193" s="173" t="s">
        <v>1144</v>
      </c>
      <c r="C1193" s="173">
        <v>147385</v>
      </c>
      <c r="D1193" s="176">
        <v>44118</v>
      </c>
      <c r="E1193" s="177">
        <v>0.83730000000000004</v>
      </c>
      <c r="F1193" s="177">
        <v>0</v>
      </c>
      <c r="G1193" s="177">
        <v>0</v>
      </c>
      <c r="H1193" s="177">
        <v>0</v>
      </c>
      <c r="I1193" s="177">
        <v>0</v>
      </c>
      <c r="J1193" s="177">
        <v>0</v>
      </c>
      <c r="K1193" s="177">
        <v>0</v>
      </c>
      <c r="L1193" s="177">
        <v>-49.645699999999998</v>
      </c>
      <c r="M1193" s="177">
        <v>-34.216299999999997</v>
      </c>
      <c r="N1193" s="177">
        <v>-39.890700000000002</v>
      </c>
      <c r="O1193" s="177"/>
      <c r="P1193" s="177"/>
      <c r="Q1193" s="177">
        <v>-32.0886</v>
      </c>
      <c r="R1193" s="177"/>
      <c r="S1193" s="118"/>
    </row>
    <row r="1194" spans="1:19" x14ac:dyDescent="0.3">
      <c r="A1194" s="173" t="s">
        <v>1104</v>
      </c>
      <c r="B1194" s="173" t="s">
        <v>1145</v>
      </c>
      <c r="C1194" s="173">
        <v>101703</v>
      </c>
      <c r="D1194" s="176">
        <v>44118</v>
      </c>
      <c r="E1194" s="177">
        <v>27.718299999999999</v>
      </c>
      <c r="F1194" s="177">
        <v>17.9175</v>
      </c>
      <c r="G1194" s="177">
        <v>14.884</v>
      </c>
      <c r="H1194" s="177">
        <v>39.672499999999999</v>
      </c>
      <c r="I1194" s="177">
        <v>27.738299999999999</v>
      </c>
      <c r="J1194" s="177">
        <v>16.154</v>
      </c>
      <c r="K1194" s="177">
        <v>5.8445</v>
      </c>
      <c r="L1194" s="177">
        <v>16.1587</v>
      </c>
      <c r="M1194" s="177">
        <v>13.146100000000001</v>
      </c>
      <c r="N1194" s="177">
        <v>11.4161</v>
      </c>
      <c r="O1194" s="177">
        <v>1.3989</v>
      </c>
      <c r="P1194" s="177">
        <v>4.0311000000000003</v>
      </c>
      <c r="Q1194" s="177">
        <v>5.8623000000000003</v>
      </c>
      <c r="R1194" s="177">
        <v>0.77310000000000001</v>
      </c>
      <c r="S1194" s="118"/>
    </row>
    <row r="1195" spans="1:19" x14ac:dyDescent="0.3">
      <c r="A1195" s="173" t="s">
        <v>1104</v>
      </c>
      <c r="B1195" s="173" t="s">
        <v>1146</v>
      </c>
      <c r="C1195" s="173">
        <v>147384</v>
      </c>
      <c r="D1195" s="176">
        <v>44118</v>
      </c>
      <c r="E1195" s="177">
        <v>0.7853</v>
      </c>
      <c r="F1195" s="177">
        <v>0</v>
      </c>
      <c r="G1195" s="177">
        <v>0</v>
      </c>
      <c r="H1195" s="177">
        <v>0</v>
      </c>
      <c r="I1195" s="177">
        <v>0</v>
      </c>
      <c r="J1195" s="177">
        <v>0</v>
      </c>
      <c r="K1195" s="177">
        <v>0</v>
      </c>
      <c r="L1195" s="177">
        <v>-49.6539</v>
      </c>
      <c r="M1195" s="177">
        <v>-34.223100000000002</v>
      </c>
      <c r="N1195" s="177">
        <v>-39.893799999999999</v>
      </c>
      <c r="O1195" s="177"/>
      <c r="P1195" s="177"/>
      <c r="Q1195" s="177">
        <v>-32.090899999999998</v>
      </c>
      <c r="R1195" s="177"/>
      <c r="S1195" s="118"/>
    </row>
    <row r="1196" spans="1:19" x14ac:dyDescent="0.3">
      <c r="A1196" s="173" t="s">
        <v>1104</v>
      </c>
      <c r="B1196" s="173" t="s">
        <v>1147</v>
      </c>
      <c r="C1196" s="173">
        <v>148257</v>
      </c>
      <c r="D1196" s="176"/>
      <c r="E1196" s="177"/>
      <c r="F1196" s="177"/>
      <c r="G1196" s="177"/>
      <c r="H1196" s="177"/>
      <c r="I1196" s="177"/>
      <c r="J1196" s="177"/>
      <c r="K1196" s="177"/>
      <c r="L1196" s="177"/>
      <c r="M1196" s="177"/>
      <c r="N1196" s="177"/>
      <c r="O1196" s="177"/>
      <c r="P1196" s="177"/>
      <c r="Q1196" s="177"/>
      <c r="R1196" s="177"/>
      <c r="S1196" s="118"/>
    </row>
    <row r="1197" spans="1:19" x14ac:dyDescent="0.3">
      <c r="A1197" s="173" t="s">
        <v>1104</v>
      </c>
      <c r="B1197" s="173" t="s">
        <v>1148</v>
      </c>
      <c r="C1197" s="173">
        <v>148252</v>
      </c>
      <c r="D1197" s="176"/>
      <c r="E1197" s="177"/>
      <c r="F1197" s="177"/>
      <c r="G1197" s="177"/>
      <c r="H1197" s="177"/>
      <c r="I1197" s="177"/>
      <c r="J1197" s="177"/>
      <c r="K1197" s="177"/>
      <c r="L1197" s="177"/>
      <c r="M1197" s="177"/>
      <c r="N1197" s="177"/>
      <c r="O1197" s="177"/>
      <c r="P1197" s="177"/>
      <c r="Q1197" s="177"/>
      <c r="R1197" s="177"/>
      <c r="S1197" s="118"/>
    </row>
    <row r="1198" spans="1:19" x14ac:dyDescent="0.3">
      <c r="A1198" s="173" t="s">
        <v>1104</v>
      </c>
      <c r="B1198" s="173" t="s">
        <v>1149</v>
      </c>
      <c r="C1198" s="173">
        <v>148136</v>
      </c>
      <c r="D1198" s="176">
        <v>44118</v>
      </c>
      <c r="E1198" s="177">
        <v>0.1076</v>
      </c>
      <c r="F1198" s="177">
        <v>33.953499999999998</v>
      </c>
      <c r="G1198" s="177">
        <v>13.593999999999999</v>
      </c>
      <c r="H1198" s="177">
        <v>9.7100000000000009</v>
      </c>
      <c r="I1198" s="177">
        <v>9.7280999999999995</v>
      </c>
      <c r="J1198" s="177">
        <v>9.1135999999999999</v>
      </c>
      <c r="K1198" s="177">
        <v>8.6656999999999993</v>
      </c>
      <c r="L1198" s="177">
        <v>8.8591999999999995</v>
      </c>
      <c r="M1198" s="177"/>
      <c r="N1198" s="177"/>
      <c r="O1198" s="177"/>
      <c r="P1198" s="177"/>
      <c r="Q1198" s="177">
        <v>8.9812999999999992</v>
      </c>
      <c r="R1198" s="177"/>
      <c r="S1198" s="118"/>
    </row>
    <row r="1199" spans="1:19" x14ac:dyDescent="0.3">
      <c r="A1199" s="173" t="s">
        <v>1104</v>
      </c>
      <c r="B1199" s="173" t="s">
        <v>1150</v>
      </c>
      <c r="C1199" s="173">
        <v>148138</v>
      </c>
      <c r="D1199" s="176">
        <v>44118</v>
      </c>
      <c r="E1199" s="177">
        <v>0.1038</v>
      </c>
      <c r="F1199" s="177">
        <v>35.197699999999998</v>
      </c>
      <c r="G1199" s="177">
        <v>14.092700000000001</v>
      </c>
      <c r="H1199" s="177">
        <v>10.0662</v>
      </c>
      <c r="I1199" s="177">
        <v>10.085699999999999</v>
      </c>
      <c r="J1199" s="177">
        <v>9.4497999999999998</v>
      </c>
      <c r="K1199" s="177">
        <v>8.5907999999999998</v>
      </c>
      <c r="L1199" s="177">
        <v>8.7809000000000008</v>
      </c>
      <c r="M1199" s="177"/>
      <c r="N1199" s="177"/>
      <c r="O1199" s="177"/>
      <c r="P1199" s="177"/>
      <c r="Q1199" s="177">
        <v>9.0008999999999997</v>
      </c>
      <c r="R1199" s="177"/>
      <c r="S1199" s="118"/>
    </row>
    <row r="1200" spans="1:19" x14ac:dyDescent="0.3">
      <c r="A1200" s="173" t="s">
        <v>1104</v>
      </c>
      <c r="B1200" s="173" t="s">
        <v>1151</v>
      </c>
      <c r="C1200" s="173">
        <v>134503</v>
      </c>
      <c r="D1200" s="176">
        <v>44118</v>
      </c>
      <c r="E1200" s="177">
        <v>14.441599999999999</v>
      </c>
      <c r="F1200" s="177">
        <v>12.1357</v>
      </c>
      <c r="G1200" s="177">
        <v>18.0397</v>
      </c>
      <c r="H1200" s="177">
        <v>34.783999999999999</v>
      </c>
      <c r="I1200" s="177">
        <v>22.8368</v>
      </c>
      <c r="J1200" s="177">
        <v>18.4998</v>
      </c>
      <c r="K1200" s="177">
        <v>5.8513999999999999</v>
      </c>
      <c r="L1200" s="177">
        <v>5.4057000000000004</v>
      </c>
      <c r="M1200" s="177">
        <v>-1.3675999999999999</v>
      </c>
      <c r="N1200" s="177">
        <v>0.20480000000000001</v>
      </c>
      <c r="O1200" s="177">
        <v>4.2309000000000001</v>
      </c>
      <c r="P1200" s="177">
        <v>6.5298999999999996</v>
      </c>
      <c r="Q1200" s="177">
        <v>6.8524000000000003</v>
      </c>
      <c r="R1200" s="177">
        <v>4.0208000000000004</v>
      </c>
      <c r="S1200" s="118"/>
    </row>
    <row r="1201" spans="1:19" x14ac:dyDescent="0.3">
      <c r="A1201" s="173" t="s">
        <v>1104</v>
      </c>
      <c r="B1201" s="173" t="s">
        <v>1152</v>
      </c>
      <c r="C1201" s="173">
        <v>134499</v>
      </c>
      <c r="D1201" s="176">
        <v>44118</v>
      </c>
      <c r="E1201" s="177">
        <v>13.8841</v>
      </c>
      <c r="F1201" s="177">
        <v>11.5709</v>
      </c>
      <c r="G1201" s="177">
        <v>17.497800000000002</v>
      </c>
      <c r="H1201" s="177">
        <v>34.249099999999999</v>
      </c>
      <c r="I1201" s="177">
        <v>22.290600000000001</v>
      </c>
      <c r="J1201" s="177">
        <v>17.953600000000002</v>
      </c>
      <c r="K1201" s="177">
        <v>5.3137999999999996</v>
      </c>
      <c r="L1201" s="177">
        <v>4.8627000000000002</v>
      </c>
      <c r="M1201" s="177">
        <v>-1.8842000000000001</v>
      </c>
      <c r="N1201" s="177">
        <v>-0.30790000000000001</v>
      </c>
      <c r="O1201" s="177">
        <v>3.5482</v>
      </c>
      <c r="P1201" s="177">
        <v>5.8006000000000002</v>
      </c>
      <c r="Q1201" s="177">
        <v>6.0964999999999998</v>
      </c>
      <c r="R1201" s="177">
        <v>3.2993000000000001</v>
      </c>
      <c r="S1201" s="118"/>
    </row>
    <row r="1202" spans="1:19" x14ac:dyDescent="0.3">
      <c r="A1202" s="178" t="s">
        <v>27</v>
      </c>
      <c r="B1202" s="173"/>
      <c r="C1202" s="173"/>
      <c r="D1202" s="173"/>
      <c r="E1202" s="173"/>
      <c r="F1202" s="179">
        <v>22.085517500000002</v>
      </c>
      <c r="G1202" s="179">
        <v>16.187482500000002</v>
      </c>
      <c r="H1202" s="179">
        <v>32.665480000000002</v>
      </c>
      <c r="I1202" s="179">
        <v>23.5105225</v>
      </c>
      <c r="J1202" s="179">
        <v>11.293109999999999</v>
      </c>
      <c r="K1202" s="179">
        <v>3.372795</v>
      </c>
      <c r="L1202" s="179">
        <v>6.4016300000000017</v>
      </c>
      <c r="M1202" s="179">
        <v>1.1329972222222224</v>
      </c>
      <c r="N1202" s="179">
        <v>2.7581147058823525</v>
      </c>
      <c r="O1202" s="179">
        <v>5.0455687499999993</v>
      </c>
      <c r="P1202" s="179">
        <v>6.6642437500000007</v>
      </c>
      <c r="Q1202" s="179">
        <v>3.6018400000000002</v>
      </c>
      <c r="R1202" s="179">
        <v>5.6110968750000003</v>
      </c>
      <c r="S1202" s="118"/>
    </row>
    <row r="1203" spans="1:19" x14ac:dyDescent="0.3">
      <c r="A1203" s="178" t="s">
        <v>409</v>
      </c>
      <c r="B1203" s="173"/>
      <c r="C1203" s="173"/>
      <c r="D1203" s="173"/>
      <c r="E1203" s="173"/>
      <c r="F1203" s="179">
        <v>26.310400000000001</v>
      </c>
      <c r="G1203" s="179">
        <v>17.33765</v>
      </c>
      <c r="H1203" s="179">
        <v>37.293700000000001</v>
      </c>
      <c r="I1203" s="179">
        <v>26.909600000000001</v>
      </c>
      <c r="J1203" s="179">
        <v>16.9724</v>
      </c>
      <c r="K1203" s="179">
        <v>4.7194500000000001</v>
      </c>
      <c r="L1203" s="179">
        <v>12.05015</v>
      </c>
      <c r="M1203" s="179">
        <v>9.3643000000000001</v>
      </c>
      <c r="N1203" s="179">
        <v>9.0702999999999996</v>
      </c>
      <c r="O1203" s="179">
        <v>6.3364500000000001</v>
      </c>
      <c r="P1203" s="179">
        <v>7.4219500000000007</v>
      </c>
      <c r="Q1203" s="179">
        <v>7.7430500000000002</v>
      </c>
      <c r="R1203" s="179">
        <v>8.1529000000000007</v>
      </c>
      <c r="S1203" s="118"/>
    </row>
    <row r="1204" spans="1:19" x14ac:dyDescent="0.3">
      <c r="A1204" s="167"/>
      <c r="B1204" s="167"/>
      <c r="C1204" s="167"/>
      <c r="D1204" s="169"/>
      <c r="E1204" s="170"/>
      <c r="F1204" s="170"/>
      <c r="G1204" s="170"/>
      <c r="H1204" s="170"/>
      <c r="I1204" s="170"/>
      <c r="J1204" s="170"/>
      <c r="K1204" s="170"/>
      <c r="L1204" s="170"/>
      <c r="M1204" s="170"/>
      <c r="N1204" s="170"/>
      <c r="O1204" s="170"/>
      <c r="P1204" s="170"/>
      <c r="Q1204" s="170"/>
      <c r="R1204" s="170"/>
      <c r="S1204" s="118"/>
    </row>
    <row r="1205" spans="1:19" x14ac:dyDescent="0.3">
      <c r="A1205" s="175" t="s">
        <v>1153</v>
      </c>
      <c r="B1205" s="175"/>
      <c r="C1205" s="175"/>
      <c r="D1205" s="175"/>
      <c r="E1205" s="175"/>
      <c r="F1205" s="175"/>
      <c r="G1205" s="175"/>
      <c r="H1205" s="175"/>
      <c r="I1205" s="175"/>
      <c r="J1205" s="175"/>
      <c r="K1205" s="175"/>
      <c r="L1205" s="175"/>
      <c r="M1205" s="175"/>
      <c r="N1205" s="175"/>
      <c r="O1205" s="175"/>
      <c r="P1205" s="175"/>
      <c r="Q1205" s="175"/>
      <c r="R1205" s="175"/>
      <c r="S1205" s="120"/>
    </row>
    <row r="1206" spans="1:19" x14ac:dyDescent="0.3">
      <c r="A1206" s="173" t="s">
        <v>1154</v>
      </c>
      <c r="B1206" s="173" t="s">
        <v>1155</v>
      </c>
      <c r="C1206" s="173">
        <v>100038</v>
      </c>
      <c r="D1206" s="176">
        <v>44118</v>
      </c>
      <c r="E1206" s="177">
        <v>96.161600000000007</v>
      </c>
      <c r="F1206" s="177">
        <v>17.544499999999999</v>
      </c>
      <c r="G1206" s="177">
        <v>25.260100000000001</v>
      </c>
      <c r="H1206" s="177">
        <v>67.543199999999999</v>
      </c>
      <c r="I1206" s="177">
        <v>36.355699999999999</v>
      </c>
      <c r="J1206" s="177">
        <v>13.1678</v>
      </c>
      <c r="K1206" s="177">
        <v>2.1516000000000002</v>
      </c>
      <c r="L1206" s="177">
        <v>18.7836</v>
      </c>
      <c r="M1206" s="177">
        <v>14.259</v>
      </c>
      <c r="N1206" s="177">
        <v>11.6755</v>
      </c>
      <c r="O1206" s="177">
        <v>7.9527000000000001</v>
      </c>
      <c r="P1206" s="177">
        <v>8.1229999999999993</v>
      </c>
      <c r="Q1206" s="177">
        <v>9.4763000000000002</v>
      </c>
      <c r="R1206" s="177">
        <v>12.1069</v>
      </c>
      <c r="S1206" s="118" t="s">
        <v>1874</v>
      </c>
    </row>
    <row r="1207" spans="1:19" x14ac:dyDescent="0.3">
      <c r="A1207" s="173" t="s">
        <v>1154</v>
      </c>
      <c r="B1207" s="173" t="s">
        <v>1156</v>
      </c>
      <c r="C1207" s="173">
        <v>119657</v>
      </c>
      <c r="D1207" s="176">
        <v>44118</v>
      </c>
      <c r="E1207" s="177">
        <v>101.6147</v>
      </c>
      <c r="F1207" s="177">
        <v>18.004799999999999</v>
      </c>
      <c r="G1207" s="177">
        <v>25.7301</v>
      </c>
      <c r="H1207" s="177">
        <v>68.0154</v>
      </c>
      <c r="I1207" s="177">
        <v>36.8307</v>
      </c>
      <c r="J1207" s="177">
        <v>13.6404</v>
      </c>
      <c r="K1207" s="177">
        <v>2.6230000000000002</v>
      </c>
      <c r="L1207" s="177">
        <v>19.299700000000001</v>
      </c>
      <c r="M1207" s="177">
        <v>14.791</v>
      </c>
      <c r="N1207" s="177">
        <v>12.302300000000001</v>
      </c>
      <c r="O1207" s="177">
        <v>8.7138000000000009</v>
      </c>
      <c r="P1207" s="177">
        <v>8.9466999999999999</v>
      </c>
      <c r="Q1207" s="177">
        <v>9.0130999999999997</v>
      </c>
      <c r="R1207" s="177">
        <v>12.8711</v>
      </c>
      <c r="S1207" s="118" t="s">
        <v>1874</v>
      </c>
    </row>
    <row r="1208" spans="1:19" x14ac:dyDescent="0.3">
      <c r="A1208" s="173" t="s">
        <v>1154</v>
      </c>
      <c r="B1208" s="173" t="s">
        <v>1157</v>
      </c>
      <c r="C1208" s="173">
        <v>118282</v>
      </c>
      <c r="D1208" s="176">
        <v>44118</v>
      </c>
      <c r="E1208" s="177">
        <v>47.802999999999997</v>
      </c>
      <c r="F1208" s="177">
        <v>15.124599999999999</v>
      </c>
      <c r="G1208" s="177">
        <v>21.2272</v>
      </c>
      <c r="H1208" s="177">
        <v>55.561399999999999</v>
      </c>
      <c r="I1208" s="177">
        <v>35.754300000000001</v>
      </c>
      <c r="J1208" s="177">
        <v>17.991800000000001</v>
      </c>
      <c r="K1208" s="177">
        <v>3.5598000000000001</v>
      </c>
      <c r="L1208" s="177">
        <v>15.628500000000001</v>
      </c>
      <c r="M1208" s="177">
        <v>13.157400000000001</v>
      </c>
      <c r="N1208" s="177">
        <v>11.3102</v>
      </c>
      <c r="O1208" s="177">
        <v>8.8294999999999995</v>
      </c>
      <c r="P1208" s="177">
        <v>8.8571000000000009</v>
      </c>
      <c r="Q1208" s="177">
        <v>9.1640999999999995</v>
      </c>
      <c r="R1208" s="177">
        <v>12.346</v>
      </c>
      <c r="S1208" s="118" t="s">
        <v>1874</v>
      </c>
    </row>
    <row r="1209" spans="1:19" x14ac:dyDescent="0.3">
      <c r="A1209" s="173" t="s">
        <v>1154</v>
      </c>
      <c r="B1209" s="173" t="s">
        <v>1158</v>
      </c>
      <c r="C1209" s="173">
        <v>101588</v>
      </c>
      <c r="D1209" s="176">
        <v>44118</v>
      </c>
      <c r="E1209" s="177">
        <v>44.961599999999997</v>
      </c>
      <c r="F1209" s="177">
        <v>13.968400000000001</v>
      </c>
      <c r="G1209" s="177">
        <v>20.090499999999999</v>
      </c>
      <c r="H1209" s="177">
        <v>54.419499999999999</v>
      </c>
      <c r="I1209" s="177">
        <v>34.607100000000003</v>
      </c>
      <c r="J1209" s="177">
        <v>16.8505</v>
      </c>
      <c r="K1209" s="177">
        <v>2.4253999999999998</v>
      </c>
      <c r="L1209" s="177">
        <v>14.444900000000001</v>
      </c>
      <c r="M1209" s="177">
        <v>11.986800000000001</v>
      </c>
      <c r="N1209" s="177">
        <v>10.119899999999999</v>
      </c>
      <c r="O1209" s="177">
        <v>7.7610000000000001</v>
      </c>
      <c r="P1209" s="177">
        <v>7.8806000000000003</v>
      </c>
      <c r="Q1209" s="177">
        <v>8.6685999999999996</v>
      </c>
      <c r="R1209" s="177">
        <v>11.184900000000001</v>
      </c>
      <c r="S1209" s="118" t="s">
        <v>1874</v>
      </c>
    </row>
    <row r="1210" spans="1:19" x14ac:dyDescent="0.3">
      <c r="A1210" s="173" t="s">
        <v>1154</v>
      </c>
      <c r="B1210" s="173" t="s">
        <v>1159</v>
      </c>
      <c r="C1210" s="173">
        <v>100124</v>
      </c>
      <c r="D1210" s="176">
        <v>44118</v>
      </c>
      <c r="E1210" s="177">
        <v>46.1965</v>
      </c>
      <c r="F1210" s="177">
        <v>14.227399999999999</v>
      </c>
      <c r="G1210" s="177">
        <v>23.0487</v>
      </c>
      <c r="H1210" s="177">
        <v>50.981200000000001</v>
      </c>
      <c r="I1210" s="177">
        <v>29.8309</v>
      </c>
      <c r="J1210" s="177">
        <v>15.2049</v>
      </c>
      <c r="K1210" s="177">
        <v>4.1962999999999999</v>
      </c>
      <c r="L1210" s="177">
        <v>12.442</v>
      </c>
      <c r="M1210" s="177">
        <v>10.796099999999999</v>
      </c>
      <c r="N1210" s="177">
        <v>9.4100999999999999</v>
      </c>
      <c r="O1210" s="177">
        <v>6.1627999999999998</v>
      </c>
      <c r="P1210" s="177">
        <v>6.9175000000000004</v>
      </c>
      <c r="Q1210" s="177">
        <v>7.9092000000000002</v>
      </c>
      <c r="R1210" s="177">
        <v>9.7676999999999996</v>
      </c>
      <c r="S1210" s="118"/>
    </row>
    <row r="1211" spans="1:19" x14ac:dyDescent="0.3">
      <c r="A1211" s="173" t="s">
        <v>1154</v>
      </c>
      <c r="B1211" s="173" t="s">
        <v>1160</v>
      </c>
      <c r="C1211" s="173">
        <v>119069</v>
      </c>
      <c r="D1211" s="176">
        <v>44118</v>
      </c>
      <c r="E1211" s="177">
        <v>48.825000000000003</v>
      </c>
      <c r="F1211" s="177">
        <v>14.8078</v>
      </c>
      <c r="G1211" s="177">
        <v>23.624600000000001</v>
      </c>
      <c r="H1211" s="177">
        <v>51.542000000000002</v>
      </c>
      <c r="I1211" s="177">
        <v>30.380800000000001</v>
      </c>
      <c r="J1211" s="177">
        <v>15.748200000000001</v>
      </c>
      <c r="K1211" s="177">
        <v>4.718</v>
      </c>
      <c r="L1211" s="177">
        <v>12.972300000000001</v>
      </c>
      <c r="M1211" s="177">
        <v>11.3355</v>
      </c>
      <c r="N1211" s="177">
        <v>9.9600000000000009</v>
      </c>
      <c r="O1211" s="177">
        <v>6.6924000000000001</v>
      </c>
      <c r="P1211" s="177">
        <v>7.5960000000000001</v>
      </c>
      <c r="Q1211" s="177">
        <v>8.1763999999999992</v>
      </c>
      <c r="R1211" s="177">
        <v>10.3017</v>
      </c>
      <c r="S1211" s="118"/>
    </row>
    <row r="1212" spans="1:19" x14ac:dyDescent="0.3">
      <c r="A1212" s="173" t="s">
        <v>1154</v>
      </c>
      <c r="B1212" s="173" t="s">
        <v>1161</v>
      </c>
      <c r="C1212" s="173">
        <v>101685</v>
      </c>
      <c r="D1212" s="176">
        <v>44118</v>
      </c>
      <c r="E1212" s="177">
        <v>34.314799999999998</v>
      </c>
      <c r="F1212" s="177">
        <v>-2.7654000000000001</v>
      </c>
      <c r="G1212" s="177">
        <v>16.780799999999999</v>
      </c>
      <c r="H1212" s="177">
        <v>45.802799999999998</v>
      </c>
      <c r="I1212" s="177">
        <v>31.0138</v>
      </c>
      <c r="J1212" s="177">
        <v>16.884799999999998</v>
      </c>
      <c r="K1212" s="177">
        <v>1.4761</v>
      </c>
      <c r="L1212" s="177">
        <v>11.638500000000001</v>
      </c>
      <c r="M1212" s="177">
        <v>10.473599999999999</v>
      </c>
      <c r="N1212" s="177">
        <v>8.6084999999999994</v>
      </c>
      <c r="O1212" s="177">
        <v>7.0914999999999999</v>
      </c>
      <c r="P1212" s="177">
        <v>6.8860999999999999</v>
      </c>
      <c r="Q1212" s="177">
        <v>7.1486000000000001</v>
      </c>
      <c r="R1212" s="177">
        <v>10.9978</v>
      </c>
      <c r="S1212" s="118" t="s">
        <v>1874</v>
      </c>
    </row>
    <row r="1213" spans="1:19" x14ac:dyDescent="0.3">
      <c r="A1213" s="173" t="s">
        <v>1154</v>
      </c>
      <c r="B1213" s="173" t="s">
        <v>1162</v>
      </c>
      <c r="C1213" s="173">
        <v>120059</v>
      </c>
      <c r="D1213" s="176">
        <v>44118</v>
      </c>
      <c r="E1213" s="177">
        <v>36.477499999999999</v>
      </c>
      <c r="F1213" s="177">
        <v>-2.0011000000000001</v>
      </c>
      <c r="G1213" s="177">
        <v>17.5931</v>
      </c>
      <c r="H1213" s="177">
        <v>46.642000000000003</v>
      </c>
      <c r="I1213" s="177">
        <v>31.8612</v>
      </c>
      <c r="J1213" s="177">
        <v>17.732199999999999</v>
      </c>
      <c r="K1213" s="177">
        <v>2.3159000000000001</v>
      </c>
      <c r="L1213" s="177">
        <v>12.5244</v>
      </c>
      <c r="M1213" s="177">
        <v>11.3803</v>
      </c>
      <c r="N1213" s="177">
        <v>9.5196000000000005</v>
      </c>
      <c r="O1213" s="177">
        <v>7.9379</v>
      </c>
      <c r="P1213" s="177">
        <v>7.7144000000000004</v>
      </c>
      <c r="Q1213" s="177">
        <v>8.0121000000000002</v>
      </c>
      <c r="R1213" s="177">
        <v>11.8955</v>
      </c>
      <c r="S1213" s="118" t="s">
        <v>1874</v>
      </c>
    </row>
    <row r="1214" spans="1:19" x14ac:dyDescent="0.3">
      <c r="A1214" s="173" t="s">
        <v>1154</v>
      </c>
      <c r="B1214" s="173" t="s">
        <v>1163</v>
      </c>
      <c r="C1214" s="173">
        <v>109740</v>
      </c>
      <c r="D1214" s="176">
        <v>44118</v>
      </c>
      <c r="E1214" s="177">
        <v>30.552499999999998</v>
      </c>
      <c r="F1214" s="177">
        <v>8.1255000000000006</v>
      </c>
      <c r="G1214" s="177">
        <v>20.606200000000001</v>
      </c>
      <c r="H1214" s="177">
        <v>53.187600000000003</v>
      </c>
      <c r="I1214" s="177">
        <v>31.811699999999998</v>
      </c>
      <c r="J1214" s="177">
        <v>13.675599999999999</v>
      </c>
      <c r="K1214" s="177">
        <v>5.2603999999999997</v>
      </c>
      <c r="L1214" s="177">
        <v>17.101600000000001</v>
      </c>
      <c r="M1214" s="177">
        <v>13.207800000000001</v>
      </c>
      <c r="N1214" s="177">
        <v>12.1736</v>
      </c>
      <c r="O1214" s="177">
        <v>8.3199000000000005</v>
      </c>
      <c r="P1214" s="177">
        <v>8.4762000000000004</v>
      </c>
      <c r="Q1214" s="177">
        <v>9.6160999999999994</v>
      </c>
      <c r="R1214" s="177">
        <v>11.8796</v>
      </c>
      <c r="S1214" s="118"/>
    </row>
    <row r="1215" spans="1:19" x14ac:dyDescent="0.3">
      <c r="A1215" s="173" t="s">
        <v>1154</v>
      </c>
      <c r="B1215" s="173" t="s">
        <v>1164</v>
      </c>
      <c r="C1215" s="173">
        <v>120619</v>
      </c>
      <c r="D1215" s="176">
        <v>44118</v>
      </c>
      <c r="E1215" s="177">
        <v>31.598800000000001</v>
      </c>
      <c r="F1215" s="177">
        <v>8.6654</v>
      </c>
      <c r="G1215" s="177">
        <v>21.153400000000001</v>
      </c>
      <c r="H1215" s="177">
        <v>53.732500000000002</v>
      </c>
      <c r="I1215" s="177">
        <v>32.385599999999997</v>
      </c>
      <c r="J1215" s="177">
        <v>14.249599999999999</v>
      </c>
      <c r="K1215" s="177">
        <v>5.8376000000000001</v>
      </c>
      <c r="L1215" s="177">
        <v>17.6753</v>
      </c>
      <c r="M1215" s="177">
        <v>13.7821</v>
      </c>
      <c r="N1215" s="177">
        <v>12.7591</v>
      </c>
      <c r="O1215" s="177">
        <v>8.9263999999999992</v>
      </c>
      <c r="P1215" s="177">
        <v>9.0527999999999995</v>
      </c>
      <c r="Q1215" s="177">
        <v>9.2705000000000002</v>
      </c>
      <c r="R1215" s="177">
        <v>12.488300000000001</v>
      </c>
      <c r="S1215" s="118"/>
    </row>
    <row r="1216" spans="1:19" x14ac:dyDescent="0.3">
      <c r="A1216" s="173" t="s">
        <v>1154</v>
      </c>
      <c r="B1216" s="173" t="s">
        <v>1165</v>
      </c>
      <c r="C1216" s="173">
        <v>118394</v>
      </c>
      <c r="D1216" s="176">
        <v>44118</v>
      </c>
      <c r="E1216" s="177">
        <v>56.212400000000002</v>
      </c>
      <c r="F1216" s="177">
        <v>4.351</v>
      </c>
      <c r="G1216" s="177">
        <v>21.6083</v>
      </c>
      <c r="H1216" s="177">
        <v>50.926400000000001</v>
      </c>
      <c r="I1216" s="177">
        <v>37.339199999999998</v>
      </c>
      <c r="J1216" s="177">
        <v>24.416599999999999</v>
      </c>
      <c r="K1216" s="177">
        <v>2.6366000000000001</v>
      </c>
      <c r="L1216" s="177">
        <v>15.5671</v>
      </c>
      <c r="M1216" s="177">
        <v>15.187200000000001</v>
      </c>
      <c r="N1216" s="177">
        <v>11.734299999999999</v>
      </c>
      <c r="O1216" s="177">
        <v>9.1386000000000003</v>
      </c>
      <c r="P1216" s="177">
        <v>9.2113999999999994</v>
      </c>
      <c r="Q1216" s="177">
        <v>9.5627999999999993</v>
      </c>
      <c r="R1216" s="177">
        <v>13.1906</v>
      </c>
      <c r="S1216" s="118" t="s">
        <v>1874</v>
      </c>
    </row>
    <row r="1217" spans="1:19" x14ac:dyDescent="0.3">
      <c r="A1217" s="173" t="s">
        <v>1154</v>
      </c>
      <c r="B1217" s="173" t="s">
        <v>1166</v>
      </c>
      <c r="C1217" s="173">
        <v>108765</v>
      </c>
      <c r="D1217" s="176">
        <v>44118</v>
      </c>
      <c r="E1217" s="177">
        <v>52.9998</v>
      </c>
      <c r="F1217" s="177">
        <v>3.7193000000000001</v>
      </c>
      <c r="G1217" s="177">
        <v>20.982299999999999</v>
      </c>
      <c r="H1217" s="177">
        <v>50.291800000000002</v>
      </c>
      <c r="I1217" s="177">
        <v>36.704700000000003</v>
      </c>
      <c r="J1217" s="177">
        <v>23.779199999999999</v>
      </c>
      <c r="K1217" s="177">
        <v>2.0087999999999999</v>
      </c>
      <c r="L1217" s="177">
        <v>14.895200000000001</v>
      </c>
      <c r="M1217" s="177">
        <v>14.495100000000001</v>
      </c>
      <c r="N1217" s="177">
        <v>11.044600000000001</v>
      </c>
      <c r="O1217" s="177">
        <v>8.4281000000000006</v>
      </c>
      <c r="P1217" s="177">
        <v>8.4183000000000003</v>
      </c>
      <c r="Q1217" s="177">
        <v>8.5771999999999995</v>
      </c>
      <c r="R1217" s="177">
        <v>12.5123</v>
      </c>
      <c r="S1217" s="118" t="s">
        <v>1874</v>
      </c>
    </row>
    <row r="1218" spans="1:19" x14ac:dyDescent="0.3">
      <c r="A1218" s="173" t="s">
        <v>1154</v>
      </c>
      <c r="B1218" s="173" t="s">
        <v>1167</v>
      </c>
      <c r="C1218" s="173">
        <v>100223</v>
      </c>
      <c r="D1218" s="176">
        <v>44118</v>
      </c>
      <c r="E1218" s="177">
        <v>49.854399999999998</v>
      </c>
      <c r="F1218" s="177">
        <v>2.4161999999999999</v>
      </c>
      <c r="G1218" s="177">
        <v>16.363099999999999</v>
      </c>
      <c r="H1218" s="177">
        <v>36.5154</v>
      </c>
      <c r="I1218" s="177">
        <v>24.2212</v>
      </c>
      <c r="J1218" s="177">
        <v>15.9221</v>
      </c>
      <c r="K1218" s="177">
        <v>2.1217000000000001</v>
      </c>
      <c r="L1218" s="177">
        <v>14.356999999999999</v>
      </c>
      <c r="M1218" s="177">
        <v>12.6648</v>
      </c>
      <c r="N1218" s="177">
        <v>5.6342999999999996</v>
      </c>
      <c r="O1218" s="177">
        <v>1.89</v>
      </c>
      <c r="P1218" s="177">
        <v>3.2256</v>
      </c>
      <c r="Q1218" s="177">
        <v>6.4459999999999997</v>
      </c>
      <c r="R1218" s="177">
        <v>2.0815999999999999</v>
      </c>
      <c r="S1218" s="118" t="s">
        <v>1874</v>
      </c>
    </row>
    <row r="1219" spans="1:19" x14ac:dyDescent="0.3">
      <c r="A1219" s="173" t="s">
        <v>1154</v>
      </c>
      <c r="B1219" s="173" t="s">
        <v>1168</v>
      </c>
      <c r="C1219" s="173">
        <v>120430</v>
      </c>
      <c r="D1219" s="176">
        <v>44118</v>
      </c>
      <c r="E1219" s="177">
        <v>53.881399999999999</v>
      </c>
      <c r="F1219" s="177">
        <v>3.3874</v>
      </c>
      <c r="G1219" s="177">
        <v>17.355899999999998</v>
      </c>
      <c r="H1219" s="177">
        <v>37.516100000000002</v>
      </c>
      <c r="I1219" s="177">
        <v>25.2287</v>
      </c>
      <c r="J1219" s="177">
        <v>16.935300000000002</v>
      </c>
      <c r="K1219" s="177">
        <v>3.1280999999999999</v>
      </c>
      <c r="L1219" s="177">
        <v>15.432</v>
      </c>
      <c r="M1219" s="177">
        <v>13.763400000000001</v>
      </c>
      <c r="N1219" s="177">
        <v>6.6947999999999999</v>
      </c>
      <c r="O1219" s="177">
        <v>2.9136000000000002</v>
      </c>
      <c r="P1219" s="177">
        <v>4.2895000000000003</v>
      </c>
      <c r="Q1219" s="177">
        <v>6.0130999999999997</v>
      </c>
      <c r="R1219" s="177">
        <v>3.1082999999999998</v>
      </c>
      <c r="S1219" s="118" t="s">
        <v>1874</v>
      </c>
    </row>
    <row r="1220" spans="1:19" x14ac:dyDescent="0.3">
      <c r="A1220" s="173" t="s">
        <v>1154</v>
      </c>
      <c r="B1220" s="173" t="s">
        <v>1169</v>
      </c>
      <c r="C1220" s="173">
        <v>119735</v>
      </c>
      <c r="D1220" s="176">
        <v>44118</v>
      </c>
      <c r="E1220" s="177">
        <v>63.8262</v>
      </c>
      <c r="F1220" s="177">
        <v>11.8415</v>
      </c>
      <c r="G1220" s="177">
        <v>23.924900000000001</v>
      </c>
      <c r="H1220" s="177">
        <v>50.706299999999999</v>
      </c>
      <c r="I1220" s="177">
        <v>28.133900000000001</v>
      </c>
      <c r="J1220" s="177">
        <v>15.7797</v>
      </c>
      <c r="K1220" s="177">
        <v>3.8378000000000001</v>
      </c>
      <c r="L1220" s="177">
        <v>15.8795</v>
      </c>
      <c r="M1220" s="177">
        <v>14.822100000000001</v>
      </c>
      <c r="N1220" s="177">
        <v>12.2653</v>
      </c>
      <c r="O1220" s="177">
        <v>8.8263999999999996</v>
      </c>
      <c r="P1220" s="177">
        <v>8.6965000000000003</v>
      </c>
      <c r="Q1220" s="177">
        <v>8.7051999999999996</v>
      </c>
      <c r="R1220" s="177">
        <v>12.743399999999999</v>
      </c>
      <c r="S1220" s="118"/>
    </row>
    <row r="1221" spans="1:19" x14ac:dyDescent="0.3">
      <c r="A1221" s="173" t="s">
        <v>1154</v>
      </c>
      <c r="B1221" s="173" t="s">
        <v>1170</v>
      </c>
      <c r="C1221" s="173">
        <v>100299</v>
      </c>
      <c r="D1221" s="176">
        <v>44118</v>
      </c>
      <c r="E1221" s="177">
        <v>59.758600000000001</v>
      </c>
      <c r="F1221" s="177">
        <v>10.7531</v>
      </c>
      <c r="G1221" s="177">
        <v>22.866099999999999</v>
      </c>
      <c r="H1221" s="177">
        <v>49.645600000000002</v>
      </c>
      <c r="I1221" s="177">
        <v>27.0656</v>
      </c>
      <c r="J1221" s="177">
        <v>14.6813</v>
      </c>
      <c r="K1221" s="177">
        <v>2.7159</v>
      </c>
      <c r="L1221" s="177">
        <v>14.683400000000001</v>
      </c>
      <c r="M1221" s="177">
        <v>13.610300000000001</v>
      </c>
      <c r="N1221" s="177">
        <v>11.059200000000001</v>
      </c>
      <c r="O1221" s="177">
        <v>7.7539999999999996</v>
      </c>
      <c r="P1221" s="177">
        <v>7.6866000000000003</v>
      </c>
      <c r="Q1221" s="177">
        <v>8.9296000000000006</v>
      </c>
      <c r="R1221" s="177">
        <v>11.5602</v>
      </c>
      <c r="S1221" s="118"/>
    </row>
    <row r="1222" spans="1:19" x14ac:dyDescent="0.3">
      <c r="A1222" s="173" t="s">
        <v>1154</v>
      </c>
      <c r="B1222" s="173" t="s">
        <v>1171</v>
      </c>
      <c r="C1222" s="173">
        <v>100315</v>
      </c>
      <c r="D1222" s="176">
        <v>44118</v>
      </c>
      <c r="E1222" s="177">
        <v>56.611499999999999</v>
      </c>
      <c r="F1222" s="177">
        <v>-6.4500000000000002E-2</v>
      </c>
      <c r="G1222" s="177">
        <v>22.363600000000002</v>
      </c>
      <c r="H1222" s="177">
        <v>43.8491</v>
      </c>
      <c r="I1222" s="177">
        <v>26.2636</v>
      </c>
      <c r="J1222" s="177">
        <v>10.002000000000001</v>
      </c>
      <c r="K1222" s="177">
        <v>0.60499999999999998</v>
      </c>
      <c r="L1222" s="177">
        <v>13.666</v>
      </c>
      <c r="M1222" s="177">
        <v>10.518599999999999</v>
      </c>
      <c r="N1222" s="177">
        <v>9.0998000000000001</v>
      </c>
      <c r="O1222" s="177">
        <v>7.0957999999999997</v>
      </c>
      <c r="P1222" s="177">
        <v>7.2550999999999997</v>
      </c>
      <c r="Q1222" s="177">
        <v>8.3338000000000001</v>
      </c>
      <c r="R1222" s="177">
        <v>10.6182</v>
      </c>
      <c r="S1222" s="118" t="s">
        <v>1874</v>
      </c>
    </row>
    <row r="1223" spans="1:19" x14ac:dyDescent="0.3">
      <c r="A1223" s="173" t="s">
        <v>1154</v>
      </c>
      <c r="B1223" s="173" t="s">
        <v>1172</v>
      </c>
      <c r="C1223" s="173">
        <v>120279</v>
      </c>
      <c r="D1223" s="176">
        <v>44118</v>
      </c>
      <c r="E1223" s="177">
        <v>59.1355</v>
      </c>
      <c r="F1223" s="177">
        <v>0.8024</v>
      </c>
      <c r="G1223" s="177">
        <v>23.256900000000002</v>
      </c>
      <c r="H1223" s="177">
        <v>44.759500000000003</v>
      </c>
      <c r="I1223" s="177">
        <v>27.1692</v>
      </c>
      <c r="J1223" s="177">
        <v>10.9108</v>
      </c>
      <c r="K1223" s="177">
        <v>1.5092000000000001</v>
      </c>
      <c r="L1223" s="177">
        <v>14.6313</v>
      </c>
      <c r="M1223" s="177">
        <v>11.493399999999999</v>
      </c>
      <c r="N1223" s="177">
        <v>9.8344000000000005</v>
      </c>
      <c r="O1223" s="177">
        <v>7.7794999999999996</v>
      </c>
      <c r="P1223" s="177">
        <v>7.8734000000000002</v>
      </c>
      <c r="Q1223" s="177">
        <v>8.0951000000000004</v>
      </c>
      <c r="R1223" s="177">
        <v>11.398</v>
      </c>
      <c r="S1223" s="118" t="s">
        <v>1874</v>
      </c>
    </row>
    <row r="1224" spans="1:19" x14ac:dyDescent="0.3">
      <c r="A1224" s="173" t="s">
        <v>1154</v>
      </c>
      <c r="B1224" s="173" t="s">
        <v>1173</v>
      </c>
      <c r="C1224" s="173">
        <v>100387</v>
      </c>
      <c r="D1224" s="176">
        <v>44118</v>
      </c>
      <c r="E1224" s="177">
        <v>70.412300000000002</v>
      </c>
      <c r="F1224" s="177">
        <v>-8.0848999999999993</v>
      </c>
      <c r="G1224" s="177">
        <v>19.459700000000002</v>
      </c>
      <c r="H1224" s="177">
        <v>50.945700000000002</v>
      </c>
      <c r="I1224" s="177">
        <v>32.665700000000001</v>
      </c>
      <c r="J1224" s="177">
        <v>17.177900000000001</v>
      </c>
      <c r="K1224" s="177">
        <v>2.0632999999999999</v>
      </c>
      <c r="L1224" s="177">
        <v>13.0723</v>
      </c>
      <c r="M1224" s="177">
        <v>12.9651</v>
      </c>
      <c r="N1224" s="177">
        <v>10.232900000000001</v>
      </c>
      <c r="O1224" s="177">
        <v>8.3705999999999996</v>
      </c>
      <c r="P1224" s="177">
        <v>8.3684999999999992</v>
      </c>
      <c r="Q1224" s="177">
        <v>8.9519000000000002</v>
      </c>
      <c r="R1224" s="177">
        <v>12.4834</v>
      </c>
      <c r="S1224" s="118"/>
    </row>
    <row r="1225" spans="1:19" x14ac:dyDescent="0.3">
      <c r="A1225" s="173" t="s">
        <v>1154</v>
      </c>
      <c r="B1225" s="173" t="s">
        <v>1174</v>
      </c>
      <c r="C1225" s="173">
        <v>118687</v>
      </c>
      <c r="D1225" s="176">
        <v>44118</v>
      </c>
      <c r="E1225" s="177">
        <v>75.127200000000002</v>
      </c>
      <c r="F1225" s="177">
        <v>-6.9947999999999997</v>
      </c>
      <c r="G1225" s="177">
        <v>20.5017</v>
      </c>
      <c r="H1225" s="177">
        <v>51.977600000000002</v>
      </c>
      <c r="I1225" s="177">
        <v>33.685600000000001</v>
      </c>
      <c r="J1225" s="177">
        <v>18.193999999999999</v>
      </c>
      <c r="K1225" s="177">
        <v>2.9838</v>
      </c>
      <c r="L1225" s="177">
        <v>13.951599999999999</v>
      </c>
      <c r="M1225" s="177">
        <v>13.8428</v>
      </c>
      <c r="N1225" s="177">
        <v>11.101900000000001</v>
      </c>
      <c r="O1225" s="177">
        <v>9.2163000000000004</v>
      </c>
      <c r="P1225" s="177">
        <v>9.2550000000000008</v>
      </c>
      <c r="Q1225" s="177">
        <v>9.1888000000000005</v>
      </c>
      <c r="R1225" s="177">
        <v>13.3476</v>
      </c>
      <c r="S1225" s="118"/>
    </row>
    <row r="1226" spans="1:19" x14ac:dyDescent="0.3">
      <c r="A1226" s="173" t="s">
        <v>1154</v>
      </c>
      <c r="B1226" s="173" t="s">
        <v>1175</v>
      </c>
      <c r="C1226" s="173">
        <v>119714</v>
      </c>
      <c r="D1226" s="176">
        <v>44118</v>
      </c>
      <c r="E1226" s="177">
        <v>56.395200000000003</v>
      </c>
      <c r="F1226" s="177">
        <v>18.973400000000002</v>
      </c>
      <c r="G1226" s="177">
        <v>23.0227</v>
      </c>
      <c r="H1226" s="177">
        <v>53.164700000000003</v>
      </c>
      <c r="I1226" s="177">
        <v>32.980899999999998</v>
      </c>
      <c r="J1226" s="177">
        <v>17.219000000000001</v>
      </c>
      <c r="K1226" s="177">
        <v>8.2902000000000005</v>
      </c>
      <c r="L1226" s="177">
        <v>16.522200000000002</v>
      </c>
      <c r="M1226" s="177">
        <v>13.776300000000001</v>
      </c>
      <c r="N1226" s="177">
        <v>13.8409</v>
      </c>
      <c r="O1226" s="177">
        <v>9.4559999999999995</v>
      </c>
      <c r="P1226" s="177">
        <v>9.7274999999999991</v>
      </c>
      <c r="Q1226" s="177">
        <v>9.2090999999999994</v>
      </c>
      <c r="R1226" s="177">
        <v>13.0284</v>
      </c>
      <c r="S1226" s="118"/>
    </row>
    <row r="1227" spans="1:19" x14ac:dyDescent="0.3">
      <c r="A1227" s="173" t="s">
        <v>1154</v>
      </c>
      <c r="B1227" s="173" t="s">
        <v>1176</v>
      </c>
      <c r="C1227" s="173">
        <v>100639</v>
      </c>
      <c r="D1227" s="176">
        <v>44118</v>
      </c>
      <c r="E1227" s="177">
        <v>53.932200000000002</v>
      </c>
      <c r="F1227" s="177">
        <v>18.349799999999998</v>
      </c>
      <c r="G1227" s="177">
        <v>22.402100000000001</v>
      </c>
      <c r="H1227" s="177">
        <v>52.539099999999998</v>
      </c>
      <c r="I1227" s="177">
        <v>32.354900000000001</v>
      </c>
      <c r="J1227" s="177">
        <v>16.5945</v>
      </c>
      <c r="K1227" s="177">
        <v>7.6664000000000003</v>
      </c>
      <c r="L1227" s="177">
        <v>15.863200000000001</v>
      </c>
      <c r="M1227" s="177">
        <v>13.111599999999999</v>
      </c>
      <c r="N1227" s="177">
        <v>13.1568</v>
      </c>
      <c r="O1227" s="177">
        <v>8.6625999999999994</v>
      </c>
      <c r="P1227" s="177">
        <v>8.9699000000000009</v>
      </c>
      <c r="Q1227" s="177">
        <v>7.9690000000000003</v>
      </c>
      <c r="R1227" s="177">
        <v>12.323399999999999</v>
      </c>
      <c r="S1227" s="118"/>
    </row>
    <row r="1228" spans="1:19" x14ac:dyDescent="0.3">
      <c r="A1228" s="173" t="s">
        <v>1154</v>
      </c>
      <c r="B1228" s="173" t="s">
        <v>1177</v>
      </c>
      <c r="C1228" s="173">
        <v>119876</v>
      </c>
      <c r="D1228" s="176">
        <v>44118</v>
      </c>
      <c r="E1228" s="177">
        <v>68.898799999999994</v>
      </c>
      <c r="F1228" s="177">
        <v>25.234100000000002</v>
      </c>
      <c r="G1228" s="177">
        <v>23.2029</v>
      </c>
      <c r="H1228" s="177">
        <v>69.5655</v>
      </c>
      <c r="I1228" s="177">
        <v>38.9392</v>
      </c>
      <c r="J1228" s="177">
        <v>16.701799999999999</v>
      </c>
      <c r="K1228" s="177">
        <v>5.173</v>
      </c>
      <c r="L1228" s="177">
        <v>17.374400000000001</v>
      </c>
      <c r="M1228" s="177">
        <v>14.7302</v>
      </c>
      <c r="N1228" s="177">
        <v>13.137499999999999</v>
      </c>
      <c r="O1228" s="177">
        <v>8.2141000000000002</v>
      </c>
      <c r="P1228" s="177">
        <v>8.5860000000000003</v>
      </c>
      <c r="Q1228" s="177">
        <v>9.1396999999999995</v>
      </c>
      <c r="R1228" s="177">
        <v>11.9999</v>
      </c>
      <c r="S1228" s="118"/>
    </row>
    <row r="1229" spans="1:19" x14ac:dyDescent="0.3">
      <c r="A1229" s="173" t="s">
        <v>1154</v>
      </c>
      <c r="B1229" s="173" t="s">
        <v>1178</v>
      </c>
      <c r="C1229" s="173">
        <v>100418</v>
      </c>
      <c r="D1229" s="176">
        <v>44118</v>
      </c>
      <c r="E1229" s="177">
        <v>64.515900000000002</v>
      </c>
      <c r="F1229" s="177">
        <v>24.400200000000002</v>
      </c>
      <c r="G1229" s="177">
        <v>22.3475</v>
      </c>
      <c r="H1229" s="177">
        <v>68.7029</v>
      </c>
      <c r="I1229" s="177">
        <v>38.065199999999997</v>
      </c>
      <c r="J1229" s="177">
        <v>15.8294</v>
      </c>
      <c r="K1229" s="177">
        <v>4.2815000000000003</v>
      </c>
      <c r="L1229" s="177">
        <v>16.5093</v>
      </c>
      <c r="M1229" s="177">
        <v>13.811</v>
      </c>
      <c r="N1229" s="177">
        <v>12.1754</v>
      </c>
      <c r="O1229" s="177">
        <v>7.0861000000000001</v>
      </c>
      <c r="P1229" s="177">
        <v>7.5133000000000001</v>
      </c>
      <c r="Q1229" s="177">
        <v>8.2639999999999993</v>
      </c>
      <c r="R1229" s="177">
        <v>11.009</v>
      </c>
      <c r="S1229" s="118"/>
    </row>
    <row r="1230" spans="1:19" x14ac:dyDescent="0.3">
      <c r="A1230" s="173" t="s">
        <v>1154</v>
      </c>
      <c r="B1230" s="173" t="s">
        <v>1179</v>
      </c>
      <c r="C1230" s="173">
        <v>148086</v>
      </c>
      <c r="D1230" s="176">
        <v>44118</v>
      </c>
      <c r="E1230" s="177">
        <v>2.1577999999999999</v>
      </c>
      <c r="F1230" s="177">
        <v>8.4596</v>
      </c>
      <c r="G1230" s="177">
        <v>8.4674999999999994</v>
      </c>
      <c r="H1230" s="177">
        <v>8.4713999999999992</v>
      </c>
      <c r="I1230" s="177">
        <v>8.4852000000000007</v>
      </c>
      <c r="J1230" s="177">
        <v>8.5168999999999997</v>
      </c>
      <c r="K1230" s="177">
        <v>8.6035000000000004</v>
      </c>
      <c r="L1230" s="177">
        <v>8.7942</v>
      </c>
      <c r="M1230" s="177"/>
      <c r="N1230" s="177"/>
      <c r="O1230" s="177"/>
      <c r="P1230" s="177"/>
      <c r="Q1230" s="177">
        <v>8.8766999999999996</v>
      </c>
      <c r="R1230" s="177"/>
      <c r="S1230" s="118"/>
    </row>
    <row r="1231" spans="1:19" x14ac:dyDescent="0.3">
      <c r="A1231" s="173" t="s">
        <v>1154</v>
      </c>
      <c r="B1231" s="173" t="s">
        <v>1180</v>
      </c>
      <c r="C1231" s="173">
        <v>148085</v>
      </c>
      <c r="D1231" s="176">
        <v>44118</v>
      </c>
      <c r="E1231" s="177">
        <v>2.0234999999999999</v>
      </c>
      <c r="F1231" s="177">
        <v>9.0213000000000001</v>
      </c>
      <c r="G1231" s="177">
        <v>8.3069000000000006</v>
      </c>
      <c r="H1231" s="177">
        <v>8.5175000000000001</v>
      </c>
      <c r="I1231" s="177">
        <v>8.4017999999999997</v>
      </c>
      <c r="J1231" s="177">
        <v>8.4763999999999999</v>
      </c>
      <c r="K1231" s="177">
        <v>8.5934000000000008</v>
      </c>
      <c r="L1231" s="177">
        <v>8.7943999999999996</v>
      </c>
      <c r="M1231" s="177"/>
      <c r="N1231" s="177"/>
      <c r="O1231" s="177"/>
      <c r="P1231" s="177"/>
      <c r="Q1231" s="177">
        <v>8.8689</v>
      </c>
      <c r="R1231" s="177"/>
      <c r="S1231" s="118"/>
    </row>
    <row r="1232" spans="1:19" x14ac:dyDescent="0.3">
      <c r="A1232" s="173" t="s">
        <v>1154</v>
      </c>
      <c r="B1232" s="173" t="s">
        <v>1181</v>
      </c>
      <c r="C1232" s="173">
        <v>120689</v>
      </c>
      <c r="D1232" s="176">
        <v>44118</v>
      </c>
      <c r="E1232" s="177">
        <v>53.765599999999999</v>
      </c>
      <c r="F1232" s="177">
        <v>-10.858700000000001</v>
      </c>
      <c r="G1232" s="177">
        <v>15.9748</v>
      </c>
      <c r="H1232" s="177">
        <v>43.0931</v>
      </c>
      <c r="I1232" s="177">
        <v>24.6707</v>
      </c>
      <c r="J1232" s="177">
        <v>10.867699999999999</v>
      </c>
      <c r="K1232" s="177">
        <v>2.0516000000000001</v>
      </c>
      <c r="L1232" s="177">
        <v>15.2913</v>
      </c>
      <c r="M1232" s="177">
        <v>0.85780000000000001</v>
      </c>
      <c r="N1232" s="177">
        <v>0.65869999999999995</v>
      </c>
      <c r="O1232" s="177">
        <v>-0.32540000000000002</v>
      </c>
      <c r="P1232" s="177">
        <v>3.6983000000000001</v>
      </c>
      <c r="Q1232" s="177">
        <v>5.9989999999999997</v>
      </c>
      <c r="R1232" s="177">
        <v>-1.0845</v>
      </c>
      <c r="S1232" s="118"/>
    </row>
    <row r="1233" spans="1:19" x14ac:dyDescent="0.3">
      <c r="A1233" s="173" t="s">
        <v>1154</v>
      </c>
      <c r="B1233" s="173" t="s">
        <v>1182</v>
      </c>
      <c r="C1233" s="173">
        <v>100741</v>
      </c>
      <c r="D1233" s="176">
        <v>44118</v>
      </c>
      <c r="E1233" s="177">
        <v>50.222099999999998</v>
      </c>
      <c r="F1233" s="177">
        <v>-11.334099999999999</v>
      </c>
      <c r="G1233" s="177">
        <v>15.440099999999999</v>
      </c>
      <c r="H1233" s="177">
        <v>42.549100000000003</v>
      </c>
      <c r="I1233" s="177">
        <v>24.111000000000001</v>
      </c>
      <c r="J1233" s="177">
        <v>10.307399999999999</v>
      </c>
      <c r="K1233" s="177">
        <v>1.4899</v>
      </c>
      <c r="L1233" s="177">
        <v>14.664899999999999</v>
      </c>
      <c r="M1233" s="177">
        <v>0.26019999999999999</v>
      </c>
      <c r="N1233" s="177">
        <v>5.2499999999999998E-2</v>
      </c>
      <c r="O1233" s="177">
        <v>-1.103</v>
      </c>
      <c r="P1233" s="177">
        <v>2.8772000000000002</v>
      </c>
      <c r="Q1233" s="177">
        <v>7.4905999999999997</v>
      </c>
      <c r="R1233" s="177">
        <v>-1.903</v>
      </c>
      <c r="S1233" s="118"/>
    </row>
    <row r="1234" spans="1:19" x14ac:dyDescent="0.3">
      <c r="A1234" s="178" t="s">
        <v>27</v>
      </c>
      <c r="B1234" s="173"/>
      <c r="C1234" s="173"/>
      <c r="D1234" s="173"/>
      <c r="E1234" s="173"/>
      <c r="F1234" s="179">
        <v>7.5026500000000009</v>
      </c>
      <c r="G1234" s="179">
        <v>20.105775000000001</v>
      </c>
      <c r="H1234" s="179">
        <v>48.613014285714279</v>
      </c>
      <c r="I1234" s="179">
        <v>29.904217857142864</v>
      </c>
      <c r="J1234" s="179">
        <v>15.266350000000001</v>
      </c>
      <c r="K1234" s="179">
        <v>3.7258499999999999</v>
      </c>
      <c r="L1234" s="179">
        <v>14.730717857142855</v>
      </c>
      <c r="M1234" s="179">
        <v>12.118442307692307</v>
      </c>
      <c r="N1234" s="179">
        <v>9.9831576923076923</v>
      </c>
      <c r="O1234" s="179">
        <v>6.9919692307692287</v>
      </c>
      <c r="P1234" s="179">
        <v>7.5424038461538458</v>
      </c>
      <c r="Q1234" s="179">
        <v>8.3955535714285698</v>
      </c>
      <c r="R1234" s="179">
        <v>10.163703846153847</v>
      </c>
      <c r="S1234" s="118"/>
    </row>
    <row r="1235" spans="1:19" x14ac:dyDescent="0.3">
      <c r="A1235" s="178" t="s">
        <v>409</v>
      </c>
      <c r="B1235" s="173"/>
      <c r="C1235" s="173"/>
      <c r="D1235" s="173"/>
      <c r="E1235" s="173"/>
      <c r="F1235" s="179">
        <v>8.5625</v>
      </c>
      <c r="G1235" s="179">
        <v>21.190300000000001</v>
      </c>
      <c r="H1235" s="179">
        <v>50.936050000000002</v>
      </c>
      <c r="I1235" s="179">
        <v>31.836449999999999</v>
      </c>
      <c r="J1235" s="179">
        <v>15.804549999999999</v>
      </c>
      <c r="K1235" s="179">
        <v>2.84985</v>
      </c>
      <c r="L1235" s="179">
        <v>14.789300000000001</v>
      </c>
      <c r="M1235" s="179">
        <v>13.182600000000001</v>
      </c>
      <c r="N1235" s="179">
        <v>11.0519</v>
      </c>
      <c r="O1235" s="179">
        <v>7.9452999999999996</v>
      </c>
      <c r="P1235" s="179">
        <v>8.0017999999999994</v>
      </c>
      <c r="Q1235" s="179">
        <v>8.6868999999999996</v>
      </c>
      <c r="R1235" s="179">
        <v>11.887550000000001</v>
      </c>
      <c r="S1235" s="118"/>
    </row>
    <row r="1236" spans="1:19" x14ac:dyDescent="0.3">
      <c r="A1236" s="167"/>
      <c r="B1236" s="167"/>
      <c r="C1236" s="167"/>
      <c r="D1236" s="169"/>
      <c r="E1236" s="170"/>
      <c r="F1236" s="170"/>
      <c r="G1236" s="170"/>
      <c r="H1236" s="170"/>
      <c r="I1236" s="170"/>
      <c r="J1236" s="170"/>
      <c r="K1236" s="170"/>
      <c r="L1236" s="170"/>
      <c r="M1236" s="170"/>
      <c r="N1236" s="170"/>
      <c r="O1236" s="170"/>
      <c r="P1236" s="170"/>
      <c r="Q1236" s="170"/>
      <c r="R1236" s="170"/>
      <c r="S1236" s="118"/>
    </row>
    <row r="1237" spans="1:19" x14ac:dyDescent="0.3">
      <c r="A1237" s="175" t="s">
        <v>1183</v>
      </c>
      <c r="B1237" s="175"/>
      <c r="C1237" s="175"/>
      <c r="D1237" s="175"/>
      <c r="E1237" s="175"/>
      <c r="F1237" s="175"/>
      <c r="G1237" s="175"/>
      <c r="H1237" s="175"/>
      <c r="I1237" s="175"/>
      <c r="J1237" s="175"/>
      <c r="K1237" s="175"/>
      <c r="L1237" s="175"/>
      <c r="M1237" s="175"/>
      <c r="N1237" s="175"/>
      <c r="O1237" s="175"/>
      <c r="P1237" s="175"/>
      <c r="Q1237" s="175"/>
      <c r="R1237" s="175"/>
      <c r="S1237" s="120"/>
    </row>
    <row r="1238" spans="1:19" x14ac:dyDescent="0.3">
      <c r="A1238" s="173" t="s">
        <v>1184</v>
      </c>
      <c r="B1238" s="173" t="s">
        <v>1185</v>
      </c>
      <c r="C1238" s="173">
        <v>101592</v>
      </c>
      <c r="D1238" s="176">
        <v>44118</v>
      </c>
      <c r="E1238" s="177">
        <v>265.25</v>
      </c>
      <c r="F1238" s="177">
        <v>-0.15809999999999999</v>
      </c>
      <c r="G1238" s="177">
        <v>-1.1184000000000001</v>
      </c>
      <c r="H1238" s="177">
        <v>-0.77810000000000001</v>
      </c>
      <c r="I1238" s="177">
        <v>-0.56610000000000005</v>
      </c>
      <c r="J1238" s="177">
        <v>-1.2435</v>
      </c>
      <c r="K1238" s="177">
        <v>12.1564</v>
      </c>
      <c r="L1238" s="177">
        <v>31.331399999999999</v>
      </c>
      <c r="M1238" s="177">
        <v>-7.1220999999999997</v>
      </c>
      <c r="N1238" s="177">
        <v>2.2040000000000002</v>
      </c>
      <c r="O1238" s="177">
        <v>-5.3465999999999996</v>
      </c>
      <c r="P1238" s="177">
        <v>3.8527999999999998</v>
      </c>
      <c r="Q1238" s="177">
        <v>19.9223</v>
      </c>
      <c r="R1238" s="177">
        <v>-1.004</v>
      </c>
      <c r="S1238" s="118" t="s">
        <v>1893</v>
      </c>
    </row>
    <row r="1239" spans="1:19" x14ac:dyDescent="0.3">
      <c r="A1239" s="173" t="s">
        <v>1184</v>
      </c>
      <c r="B1239" s="173" t="s">
        <v>1186</v>
      </c>
      <c r="C1239" s="173">
        <v>119620</v>
      </c>
      <c r="D1239" s="176">
        <v>44118</v>
      </c>
      <c r="E1239" s="177">
        <v>283.49</v>
      </c>
      <c r="F1239" s="177">
        <v>-0.1585</v>
      </c>
      <c r="G1239" s="177">
        <v>-1.1093</v>
      </c>
      <c r="H1239" s="177">
        <v>-0.75960000000000005</v>
      </c>
      <c r="I1239" s="177">
        <v>-0.52980000000000005</v>
      </c>
      <c r="J1239" s="177">
        <v>-1.1678999999999999</v>
      </c>
      <c r="K1239" s="177">
        <v>12.438000000000001</v>
      </c>
      <c r="L1239" s="177">
        <v>32.0032</v>
      </c>
      <c r="M1239" s="177">
        <v>-6.4328000000000003</v>
      </c>
      <c r="N1239" s="177">
        <v>3.1736</v>
      </c>
      <c r="O1239" s="177">
        <v>-4.4751000000000003</v>
      </c>
      <c r="P1239" s="177">
        <v>4.7899000000000003</v>
      </c>
      <c r="Q1239" s="177">
        <v>11.676399999999999</v>
      </c>
      <c r="R1239" s="177">
        <v>-8.9499999999999996E-2</v>
      </c>
      <c r="S1239" s="118" t="s">
        <v>1893</v>
      </c>
    </row>
    <row r="1240" spans="1:19" x14ac:dyDescent="0.3">
      <c r="A1240" s="173" t="s">
        <v>1184</v>
      </c>
      <c r="B1240" s="173" t="s">
        <v>1187</v>
      </c>
      <c r="C1240" s="173">
        <v>120505</v>
      </c>
      <c r="D1240" s="176">
        <v>44118</v>
      </c>
      <c r="E1240" s="177">
        <v>46.78</v>
      </c>
      <c r="F1240" s="177">
        <v>0.12839999999999999</v>
      </c>
      <c r="G1240" s="177">
        <v>0.107</v>
      </c>
      <c r="H1240" s="177">
        <v>0.4078</v>
      </c>
      <c r="I1240" s="177">
        <v>0.30020000000000002</v>
      </c>
      <c r="J1240" s="177">
        <v>0.92769999999999997</v>
      </c>
      <c r="K1240" s="177">
        <v>12.3979</v>
      </c>
      <c r="L1240" s="177">
        <v>25.449200000000001</v>
      </c>
      <c r="M1240" s="177">
        <v>6.7061999999999999</v>
      </c>
      <c r="N1240" s="177">
        <v>13.9864</v>
      </c>
      <c r="O1240" s="177">
        <v>11.5847</v>
      </c>
      <c r="P1240" s="177">
        <v>12.074199999999999</v>
      </c>
      <c r="Q1240" s="177">
        <v>17.0884</v>
      </c>
      <c r="R1240" s="177">
        <v>14.824999999999999</v>
      </c>
      <c r="S1240" s="118" t="s">
        <v>1910</v>
      </c>
    </row>
    <row r="1241" spans="1:19" x14ac:dyDescent="0.3">
      <c r="A1241" s="173" t="s">
        <v>1184</v>
      </c>
      <c r="B1241" s="173" t="s">
        <v>1188</v>
      </c>
      <c r="C1241" s="173">
        <v>114564</v>
      </c>
      <c r="D1241" s="176">
        <v>44118</v>
      </c>
      <c r="E1241" s="177">
        <v>42.56</v>
      </c>
      <c r="F1241" s="177">
        <v>0.1176</v>
      </c>
      <c r="G1241" s="177">
        <v>9.4100000000000003E-2</v>
      </c>
      <c r="H1241" s="177">
        <v>0.37740000000000001</v>
      </c>
      <c r="I1241" s="177">
        <v>0.2591</v>
      </c>
      <c r="J1241" s="177">
        <v>0.82920000000000005</v>
      </c>
      <c r="K1241" s="177">
        <v>12</v>
      </c>
      <c r="L1241" s="177">
        <v>24.590199999999999</v>
      </c>
      <c r="M1241" s="177">
        <v>5.6078999999999999</v>
      </c>
      <c r="N1241" s="177">
        <v>12.443899999999999</v>
      </c>
      <c r="O1241" s="177">
        <v>10.229100000000001</v>
      </c>
      <c r="P1241" s="177">
        <v>10.7235</v>
      </c>
      <c r="Q1241" s="177">
        <v>16.174900000000001</v>
      </c>
      <c r="R1241" s="177">
        <v>13.300700000000001</v>
      </c>
      <c r="S1241" s="118" t="s">
        <v>1910</v>
      </c>
    </row>
    <row r="1242" spans="1:19" x14ac:dyDescent="0.3">
      <c r="A1242" s="173" t="s">
        <v>1184</v>
      </c>
      <c r="B1242" s="173" t="s">
        <v>1189</v>
      </c>
      <c r="C1242" s="173">
        <v>113327</v>
      </c>
      <c r="D1242" s="176">
        <v>44118</v>
      </c>
      <c r="E1242" s="177">
        <v>9.68</v>
      </c>
      <c r="F1242" s="177">
        <v>-0.309</v>
      </c>
      <c r="G1242" s="177">
        <v>-0.92120000000000002</v>
      </c>
      <c r="H1242" s="177">
        <v>-0.92120000000000002</v>
      </c>
      <c r="I1242" s="177">
        <v>-0.61599999999999999</v>
      </c>
      <c r="J1242" s="177">
        <v>-0.1032</v>
      </c>
      <c r="K1242" s="177">
        <v>12.952199999999999</v>
      </c>
      <c r="L1242" s="177">
        <v>32.966999999999999</v>
      </c>
      <c r="M1242" s="177">
        <v>6.9612999999999996</v>
      </c>
      <c r="N1242" s="177">
        <v>12.952199999999999</v>
      </c>
      <c r="O1242" s="177">
        <v>1.4139999999999999</v>
      </c>
      <c r="P1242" s="177">
        <v>4.9793000000000003</v>
      </c>
      <c r="Q1242" s="177">
        <v>-0.3236</v>
      </c>
      <c r="R1242" s="177">
        <v>7.3178999999999998</v>
      </c>
      <c r="S1242" s="118" t="s">
        <v>1910</v>
      </c>
    </row>
    <row r="1243" spans="1:19" x14ac:dyDescent="0.3">
      <c r="A1243" s="173" t="s">
        <v>1184</v>
      </c>
      <c r="B1243" s="173" t="s">
        <v>1190</v>
      </c>
      <c r="C1243" s="173">
        <v>119392</v>
      </c>
      <c r="D1243" s="176">
        <v>44118</v>
      </c>
      <c r="E1243" s="177">
        <v>10.32</v>
      </c>
      <c r="F1243" s="177">
        <v>-0.28989999999999999</v>
      </c>
      <c r="G1243" s="177">
        <v>-0.86460000000000004</v>
      </c>
      <c r="H1243" s="177">
        <v>-0.86460000000000004</v>
      </c>
      <c r="I1243" s="177">
        <v>-0.57799999999999996</v>
      </c>
      <c r="J1243" s="177">
        <v>0</v>
      </c>
      <c r="K1243" s="177">
        <v>13.1579</v>
      </c>
      <c r="L1243" s="177">
        <v>33.505800000000001</v>
      </c>
      <c r="M1243" s="177">
        <v>7.6120999999999999</v>
      </c>
      <c r="N1243" s="177">
        <v>13.907299999999999</v>
      </c>
      <c r="O1243" s="177">
        <v>2.3292000000000002</v>
      </c>
      <c r="P1243" s="177">
        <v>5.8611000000000004</v>
      </c>
      <c r="Q1243" s="177">
        <v>4.3265000000000002</v>
      </c>
      <c r="R1243" s="177">
        <v>8.2571999999999992</v>
      </c>
      <c r="S1243" s="118" t="s">
        <v>1910</v>
      </c>
    </row>
    <row r="1244" spans="1:19" x14ac:dyDescent="0.3">
      <c r="A1244" s="173" t="s">
        <v>1184</v>
      </c>
      <c r="B1244" s="173" t="s">
        <v>1191</v>
      </c>
      <c r="C1244" s="173">
        <v>113566</v>
      </c>
      <c r="D1244" s="176">
        <v>44118</v>
      </c>
      <c r="E1244" s="177">
        <v>34.189</v>
      </c>
      <c r="F1244" s="177">
        <v>0.32869999999999999</v>
      </c>
      <c r="G1244" s="177">
        <v>-0.40489999999999998</v>
      </c>
      <c r="H1244" s="177">
        <v>-0.47160000000000002</v>
      </c>
      <c r="I1244" s="177">
        <v>-0.48899999999999999</v>
      </c>
      <c r="J1244" s="177">
        <v>-1.1107</v>
      </c>
      <c r="K1244" s="177">
        <v>12.029</v>
      </c>
      <c r="L1244" s="177">
        <v>29.907299999999999</v>
      </c>
      <c r="M1244" s="177">
        <v>-0.28000000000000003</v>
      </c>
      <c r="N1244" s="177">
        <v>12.139200000000001</v>
      </c>
      <c r="O1244" s="177">
        <v>-1.0107999999999999</v>
      </c>
      <c r="P1244" s="177">
        <v>6.1364000000000001</v>
      </c>
      <c r="Q1244" s="177">
        <v>8.8713999999999995</v>
      </c>
      <c r="R1244" s="177">
        <v>7.6275000000000004</v>
      </c>
      <c r="S1244" s="118" t="s">
        <v>1911</v>
      </c>
    </row>
    <row r="1245" spans="1:19" x14ac:dyDescent="0.3">
      <c r="A1245" s="173" t="s">
        <v>1184</v>
      </c>
      <c r="B1245" s="173" t="s">
        <v>1192</v>
      </c>
      <c r="C1245" s="173">
        <v>120002</v>
      </c>
      <c r="D1245" s="176">
        <v>44118</v>
      </c>
      <c r="E1245" s="177">
        <v>37.886000000000003</v>
      </c>
      <c r="F1245" s="177">
        <v>0.33100000000000002</v>
      </c>
      <c r="G1245" s="177">
        <v>-0.38650000000000001</v>
      </c>
      <c r="H1245" s="177">
        <v>-0.4415</v>
      </c>
      <c r="I1245" s="177">
        <v>-0.43099999999999999</v>
      </c>
      <c r="J1245" s="177">
        <v>-0.99050000000000005</v>
      </c>
      <c r="K1245" s="177">
        <v>12.4481</v>
      </c>
      <c r="L1245" s="177">
        <v>30.8444</v>
      </c>
      <c r="M1245" s="177">
        <v>0.77400000000000002</v>
      </c>
      <c r="N1245" s="177">
        <v>13.727399999999999</v>
      </c>
      <c r="O1245" s="177">
        <v>0.50839999999999996</v>
      </c>
      <c r="P1245" s="177">
        <v>7.7469999999999999</v>
      </c>
      <c r="Q1245" s="177">
        <v>15.344200000000001</v>
      </c>
      <c r="R1245" s="177">
        <v>9.1713000000000005</v>
      </c>
      <c r="S1245" s="118" t="s">
        <v>1911</v>
      </c>
    </row>
    <row r="1246" spans="1:19" x14ac:dyDescent="0.3">
      <c r="A1246" s="173" t="s">
        <v>1184</v>
      </c>
      <c r="B1246" s="173" t="s">
        <v>1193</v>
      </c>
      <c r="C1246" s="173">
        <v>119071</v>
      </c>
      <c r="D1246" s="176">
        <v>44118</v>
      </c>
      <c r="E1246" s="177">
        <v>65.31</v>
      </c>
      <c r="F1246" s="177">
        <v>0.1779</v>
      </c>
      <c r="G1246" s="177">
        <v>-0.66620000000000001</v>
      </c>
      <c r="H1246" s="177">
        <v>-0.74770000000000003</v>
      </c>
      <c r="I1246" s="177">
        <v>-7.6499999999999999E-2</v>
      </c>
      <c r="J1246" s="177">
        <v>-0.79139999999999999</v>
      </c>
      <c r="K1246" s="177">
        <v>13.556900000000001</v>
      </c>
      <c r="L1246" s="177">
        <v>32.622599999999998</v>
      </c>
      <c r="M1246" s="177">
        <v>4.7995000000000001</v>
      </c>
      <c r="N1246" s="177">
        <v>16.660399999999999</v>
      </c>
      <c r="O1246" s="177">
        <v>4.9833999999999996</v>
      </c>
      <c r="P1246" s="177">
        <v>11.8314</v>
      </c>
      <c r="Q1246" s="177">
        <v>16.2727</v>
      </c>
      <c r="R1246" s="177">
        <v>13.356199999999999</v>
      </c>
      <c r="S1246" s="118" t="s">
        <v>1893</v>
      </c>
    </row>
    <row r="1247" spans="1:19" x14ac:dyDescent="0.3">
      <c r="A1247" s="173" t="s">
        <v>1184</v>
      </c>
      <c r="B1247" s="173" t="s">
        <v>1194</v>
      </c>
      <c r="C1247" s="173">
        <v>104481</v>
      </c>
      <c r="D1247" s="176">
        <v>44118</v>
      </c>
      <c r="E1247" s="177">
        <v>61.494999999999997</v>
      </c>
      <c r="F1247" s="177">
        <v>0.17430000000000001</v>
      </c>
      <c r="G1247" s="177">
        <v>-0.68</v>
      </c>
      <c r="H1247" s="177">
        <v>-0.76490000000000002</v>
      </c>
      <c r="I1247" s="177">
        <v>-0.1105</v>
      </c>
      <c r="J1247" s="177">
        <v>-0.86890000000000001</v>
      </c>
      <c r="K1247" s="177">
        <v>13.292199999999999</v>
      </c>
      <c r="L1247" s="177">
        <v>32.0032</v>
      </c>
      <c r="M1247" s="177">
        <v>4.0982000000000003</v>
      </c>
      <c r="N1247" s="177">
        <v>15.6312</v>
      </c>
      <c r="O1247" s="177">
        <v>4.0621999999999998</v>
      </c>
      <c r="P1247" s="177">
        <v>10.8809</v>
      </c>
      <c r="Q1247" s="177">
        <v>13.931800000000001</v>
      </c>
      <c r="R1247" s="177">
        <v>12.303900000000001</v>
      </c>
      <c r="S1247" s="118" t="s">
        <v>1893</v>
      </c>
    </row>
    <row r="1248" spans="1:19" x14ac:dyDescent="0.3">
      <c r="A1248" s="173" t="s">
        <v>1184</v>
      </c>
      <c r="B1248" s="173" t="s">
        <v>1195</v>
      </c>
      <c r="C1248" s="173">
        <v>140228</v>
      </c>
      <c r="D1248" s="176">
        <v>44118</v>
      </c>
      <c r="E1248" s="177">
        <v>30.768000000000001</v>
      </c>
      <c r="F1248" s="177">
        <v>0.51290000000000002</v>
      </c>
      <c r="G1248" s="177">
        <v>-0.25290000000000001</v>
      </c>
      <c r="H1248" s="177">
        <v>-0.60729999999999995</v>
      </c>
      <c r="I1248" s="177">
        <v>-0.43690000000000001</v>
      </c>
      <c r="J1248" s="177">
        <v>-1.8063</v>
      </c>
      <c r="K1248" s="177">
        <v>14.848800000000001</v>
      </c>
      <c r="L1248" s="177">
        <v>34.976999999999997</v>
      </c>
      <c r="M1248" s="177">
        <v>3.4670999999999998</v>
      </c>
      <c r="N1248" s="177">
        <v>12.0589</v>
      </c>
      <c r="O1248" s="177">
        <v>3.2747999999999999</v>
      </c>
      <c r="P1248" s="177">
        <v>8.7517999999999994</v>
      </c>
      <c r="Q1248" s="177">
        <v>16.793099999999999</v>
      </c>
      <c r="R1248" s="177">
        <v>8.9255999999999993</v>
      </c>
      <c r="S1248" s="118" t="s">
        <v>1893</v>
      </c>
    </row>
    <row r="1249" spans="1:19" x14ac:dyDescent="0.3">
      <c r="A1249" s="173" t="s">
        <v>1184</v>
      </c>
      <c r="B1249" s="173" t="s">
        <v>1196</v>
      </c>
      <c r="C1249" s="173">
        <v>140225</v>
      </c>
      <c r="D1249" s="176">
        <v>44118</v>
      </c>
      <c r="E1249" s="177">
        <v>28.222000000000001</v>
      </c>
      <c r="F1249" s="177">
        <v>0.50929999999999997</v>
      </c>
      <c r="G1249" s="177">
        <v>-0.27210000000000001</v>
      </c>
      <c r="H1249" s="177">
        <v>-0.63380000000000003</v>
      </c>
      <c r="I1249" s="177">
        <v>-0.49359999999999998</v>
      </c>
      <c r="J1249" s="177">
        <v>-1.9286000000000001</v>
      </c>
      <c r="K1249" s="177">
        <v>14.3888</v>
      </c>
      <c r="L1249" s="177">
        <v>33.874099999999999</v>
      </c>
      <c r="M1249" s="177">
        <v>2.2092000000000001</v>
      </c>
      <c r="N1249" s="177">
        <v>10.2422</v>
      </c>
      <c r="O1249" s="177">
        <v>1.7679</v>
      </c>
      <c r="P1249" s="177">
        <v>7.5838000000000001</v>
      </c>
      <c r="Q1249" s="177">
        <v>8.4356000000000009</v>
      </c>
      <c r="R1249" s="177">
        <v>7.1984000000000004</v>
      </c>
      <c r="S1249" s="118" t="s">
        <v>1893</v>
      </c>
    </row>
    <row r="1250" spans="1:19" x14ac:dyDescent="0.3">
      <c r="A1250" s="173" t="s">
        <v>1184</v>
      </c>
      <c r="B1250" s="173" t="s">
        <v>1197</v>
      </c>
      <c r="C1250" s="173">
        <v>100473</v>
      </c>
      <c r="D1250" s="176">
        <v>44118</v>
      </c>
      <c r="E1250" s="177">
        <v>919.41769999999997</v>
      </c>
      <c r="F1250" s="177">
        <v>0.16159999999999999</v>
      </c>
      <c r="G1250" s="177">
        <v>-0.78839999999999999</v>
      </c>
      <c r="H1250" s="177">
        <v>-0.60229999999999995</v>
      </c>
      <c r="I1250" s="177">
        <v>0.30680000000000002</v>
      </c>
      <c r="J1250" s="177">
        <v>-1.5775999999999999</v>
      </c>
      <c r="K1250" s="177">
        <v>9.5724</v>
      </c>
      <c r="L1250" s="177">
        <v>28.855899999999998</v>
      </c>
      <c r="M1250" s="177">
        <v>-6.6627000000000001</v>
      </c>
      <c r="N1250" s="177">
        <v>0.90129999999999999</v>
      </c>
      <c r="O1250" s="177">
        <v>-0.57479999999999998</v>
      </c>
      <c r="P1250" s="177">
        <v>6.6596000000000002</v>
      </c>
      <c r="Q1250" s="177">
        <v>18.311399999999999</v>
      </c>
      <c r="R1250" s="177">
        <v>2.4022000000000001</v>
      </c>
      <c r="S1250" s="118" t="s">
        <v>1911</v>
      </c>
    </row>
    <row r="1251" spans="1:19" x14ac:dyDescent="0.3">
      <c r="A1251" s="173" t="s">
        <v>1184</v>
      </c>
      <c r="B1251" s="173" t="s">
        <v>1198</v>
      </c>
      <c r="C1251" s="173">
        <v>118533</v>
      </c>
      <c r="D1251" s="176">
        <v>44118</v>
      </c>
      <c r="E1251" s="177">
        <v>994.13670000000002</v>
      </c>
      <c r="F1251" s="177">
        <v>0.16370000000000001</v>
      </c>
      <c r="G1251" s="177">
        <v>-0.77729999999999999</v>
      </c>
      <c r="H1251" s="177">
        <v>-0.58689999999999998</v>
      </c>
      <c r="I1251" s="177">
        <v>0.3377</v>
      </c>
      <c r="J1251" s="177">
        <v>-1.5123</v>
      </c>
      <c r="K1251" s="177">
        <v>9.7949999999999999</v>
      </c>
      <c r="L1251" s="177">
        <v>29.390599999999999</v>
      </c>
      <c r="M1251" s="177">
        <v>-6.0808</v>
      </c>
      <c r="N1251" s="177">
        <v>1.7524</v>
      </c>
      <c r="O1251" s="177">
        <v>0.36609999999999998</v>
      </c>
      <c r="P1251" s="177">
        <v>7.6962999999999999</v>
      </c>
      <c r="Q1251" s="177">
        <v>15.0678</v>
      </c>
      <c r="R1251" s="177">
        <v>3.319</v>
      </c>
      <c r="S1251" s="118" t="s">
        <v>1911</v>
      </c>
    </row>
    <row r="1252" spans="1:19" x14ac:dyDescent="0.3">
      <c r="A1252" s="173" t="s">
        <v>1184</v>
      </c>
      <c r="B1252" s="173" t="s">
        <v>1199</v>
      </c>
      <c r="C1252" s="173">
        <v>105758</v>
      </c>
      <c r="D1252" s="176">
        <v>44118</v>
      </c>
      <c r="E1252" s="177">
        <v>53.996000000000002</v>
      </c>
      <c r="F1252" s="177">
        <v>-4.8099999999999997E-2</v>
      </c>
      <c r="G1252" s="177">
        <v>-0.94289999999999996</v>
      </c>
      <c r="H1252" s="177">
        <v>-1.3212999999999999</v>
      </c>
      <c r="I1252" s="177">
        <v>-0.88480000000000003</v>
      </c>
      <c r="J1252" s="177">
        <v>-2.4533</v>
      </c>
      <c r="K1252" s="177">
        <v>12.0435</v>
      </c>
      <c r="L1252" s="177">
        <v>33.4619</v>
      </c>
      <c r="M1252" s="177">
        <v>-1.6323000000000001</v>
      </c>
      <c r="N1252" s="177">
        <v>7.5875000000000004</v>
      </c>
      <c r="O1252" s="177">
        <v>-0.3876</v>
      </c>
      <c r="P1252" s="177">
        <v>7.4518000000000004</v>
      </c>
      <c r="Q1252" s="177">
        <v>13.5017</v>
      </c>
      <c r="R1252" s="177">
        <v>3.3954</v>
      </c>
      <c r="S1252" s="118" t="s">
        <v>1893</v>
      </c>
    </row>
    <row r="1253" spans="1:19" x14ac:dyDescent="0.3">
      <c r="A1253" s="173" t="s">
        <v>1184</v>
      </c>
      <c r="B1253" s="173" t="s">
        <v>1200</v>
      </c>
      <c r="C1253" s="173">
        <v>118989</v>
      </c>
      <c r="D1253" s="176">
        <v>44118</v>
      </c>
      <c r="E1253" s="177">
        <v>57.584000000000003</v>
      </c>
      <c r="F1253" s="177">
        <v>-4.6899999999999997E-2</v>
      </c>
      <c r="G1253" s="177">
        <v>-0.9325</v>
      </c>
      <c r="H1253" s="177">
        <v>-1.3077000000000001</v>
      </c>
      <c r="I1253" s="177">
        <v>-0.85740000000000005</v>
      </c>
      <c r="J1253" s="177">
        <v>-2.395</v>
      </c>
      <c r="K1253" s="177">
        <v>12.2364</v>
      </c>
      <c r="L1253" s="177">
        <v>33.931899999999999</v>
      </c>
      <c r="M1253" s="177">
        <v>-1.1076999999999999</v>
      </c>
      <c r="N1253" s="177">
        <v>8.3097999999999992</v>
      </c>
      <c r="O1253" s="177">
        <v>0.48070000000000002</v>
      </c>
      <c r="P1253" s="177">
        <v>8.4236000000000004</v>
      </c>
      <c r="Q1253" s="177">
        <v>15.5762</v>
      </c>
      <c r="R1253" s="177">
        <v>4.1662999999999997</v>
      </c>
      <c r="S1253" s="118" t="s">
        <v>1893</v>
      </c>
    </row>
    <row r="1254" spans="1:19" x14ac:dyDescent="0.3">
      <c r="A1254" s="173" t="s">
        <v>1184</v>
      </c>
      <c r="B1254" s="173" t="s">
        <v>1201</v>
      </c>
      <c r="C1254" s="173">
        <v>102528</v>
      </c>
      <c r="D1254" s="176">
        <v>44118</v>
      </c>
      <c r="E1254" s="177">
        <v>92.23</v>
      </c>
      <c r="F1254" s="177">
        <v>0.1847</v>
      </c>
      <c r="G1254" s="177">
        <v>-1.3794</v>
      </c>
      <c r="H1254" s="177">
        <v>-2.1743999999999999</v>
      </c>
      <c r="I1254" s="177">
        <v>-0.7853</v>
      </c>
      <c r="J1254" s="177">
        <v>-1.9142999999999999</v>
      </c>
      <c r="K1254" s="177">
        <v>12.9163</v>
      </c>
      <c r="L1254" s="177">
        <v>36.677500000000002</v>
      </c>
      <c r="M1254" s="177">
        <v>-4.9272999999999998</v>
      </c>
      <c r="N1254" s="177">
        <v>3.3157999999999999</v>
      </c>
      <c r="O1254" s="177">
        <v>-1.7142999999999999</v>
      </c>
      <c r="P1254" s="177">
        <v>5.4157999999999999</v>
      </c>
      <c r="Q1254" s="177">
        <v>14.923299999999999</v>
      </c>
      <c r="R1254" s="177">
        <v>1.7853000000000001</v>
      </c>
      <c r="S1254" s="118" t="s">
        <v>1911</v>
      </c>
    </row>
    <row r="1255" spans="1:19" x14ac:dyDescent="0.3">
      <c r="A1255" s="173" t="s">
        <v>1184</v>
      </c>
      <c r="B1255" s="173" t="s">
        <v>1202</v>
      </c>
      <c r="C1255" s="173">
        <v>120381</v>
      </c>
      <c r="D1255" s="176">
        <v>44118</v>
      </c>
      <c r="E1255" s="177">
        <v>99.08</v>
      </c>
      <c r="F1255" s="177">
        <v>0.19209999999999999</v>
      </c>
      <c r="G1255" s="177">
        <v>-1.3638999999999999</v>
      </c>
      <c r="H1255" s="177">
        <v>-2.1432000000000002</v>
      </c>
      <c r="I1255" s="177">
        <v>-0.74129999999999996</v>
      </c>
      <c r="J1255" s="177">
        <v>-1.833</v>
      </c>
      <c r="K1255" s="177">
        <v>13.195499999999999</v>
      </c>
      <c r="L1255" s="177">
        <v>37.344099999999997</v>
      </c>
      <c r="M1255" s="177">
        <v>-4.2519999999999998</v>
      </c>
      <c r="N1255" s="177">
        <v>4.2838000000000003</v>
      </c>
      <c r="O1255" s="177">
        <v>-0.69210000000000005</v>
      </c>
      <c r="P1255" s="177">
        <v>6.4798999999999998</v>
      </c>
      <c r="Q1255" s="177">
        <v>14.6716</v>
      </c>
      <c r="R1255" s="177">
        <v>2.7698999999999998</v>
      </c>
      <c r="S1255" s="118" t="s">
        <v>1911</v>
      </c>
    </row>
    <row r="1256" spans="1:19" x14ac:dyDescent="0.3">
      <c r="A1256" s="173" t="s">
        <v>1184</v>
      </c>
      <c r="B1256" s="173" t="s">
        <v>1203</v>
      </c>
      <c r="C1256" s="173">
        <v>140460</v>
      </c>
      <c r="D1256" s="176">
        <v>44118</v>
      </c>
      <c r="E1256" s="177">
        <v>10.85</v>
      </c>
      <c r="F1256" s="177">
        <v>0.55610000000000004</v>
      </c>
      <c r="G1256" s="177">
        <v>0.1847</v>
      </c>
      <c r="H1256" s="177">
        <v>9.2299999999999993E-2</v>
      </c>
      <c r="I1256" s="177">
        <v>0.1847</v>
      </c>
      <c r="J1256" s="177">
        <v>-9.2100000000000001E-2</v>
      </c>
      <c r="K1256" s="177">
        <v>11.625500000000001</v>
      </c>
      <c r="L1256" s="177">
        <v>34.282200000000003</v>
      </c>
      <c r="M1256" s="177">
        <v>1.4966999999999999</v>
      </c>
      <c r="N1256" s="177">
        <v>9.2649000000000008</v>
      </c>
      <c r="O1256" s="177">
        <v>-2.5337000000000001</v>
      </c>
      <c r="P1256" s="177"/>
      <c r="Q1256" s="177">
        <v>2.2168999999999999</v>
      </c>
      <c r="R1256" s="177">
        <v>3.2248999999999999</v>
      </c>
      <c r="S1256" s="118" t="s">
        <v>1893</v>
      </c>
    </row>
    <row r="1257" spans="1:19" x14ac:dyDescent="0.3">
      <c r="A1257" s="173" t="s">
        <v>1184</v>
      </c>
      <c r="B1257" s="173" t="s">
        <v>1204</v>
      </c>
      <c r="C1257" s="173">
        <v>140461</v>
      </c>
      <c r="D1257" s="176">
        <v>44118</v>
      </c>
      <c r="E1257" s="177">
        <v>11.61</v>
      </c>
      <c r="F1257" s="177">
        <v>0.51949999999999996</v>
      </c>
      <c r="G1257" s="177">
        <v>0.1726</v>
      </c>
      <c r="H1257" s="177">
        <v>8.6199999999999999E-2</v>
      </c>
      <c r="I1257" s="177">
        <v>0.1726</v>
      </c>
      <c r="J1257" s="177">
        <v>-8.6099999999999996E-2</v>
      </c>
      <c r="K1257" s="177">
        <v>11.8497</v>
      </c>
      <c r="L1257" s="177">
        <v>34.686799999999998</v>
      </c>
      <c r="M1257" s="177">
        <v>2.0211000000000001</v>
      </c>
      <c r="N1257" s="177">
        <v>10.0474</v>
      </c>
      <c r="O1257" s="177">
        <v>-0.87290000000000001</v>
      </c>
      <c r="P1257" s="177"/>
      <c r="Q1257" s="177">
        <v>4.0938999999999997</v>
      </c>
      <c r="R1257" s="177">
        <v>4.4401999999999999</v>
      </c>
      <c r="S1257" s="118" t="s">
        <v>1893</v>
      </c>
    </row>
    <row r="1258" spans="1:19" x14ac:dyDescent="0.3">
      <c r="A1258" s="173" t="s">
        <v>1184</v>
      </c>
      <c r="B1258" s="173" t="s">
        <v>1205</v>
      </c>
      <c r="C1258" s="173">
        <v>105503</v>
      </c>
      <c r="D1258" s="176">
        <v>44118</v>
      </c>
      <c r="E1258" s="177">
        <v>53.31</v>
      </c>
      <c r="F1258" s="177">
        <v>0.45219999999999999</v>
      </c>
      <c r="G1258" s="177">
        <v>-0.16850000000000001</v>
      </c>
      <c r="H1258" s="177">
        <v>-0.57809999999999995</v>
      </c>
      <c r="I1258" s="177">
        <v>-0.83709999999999996</v>
      </c>
      <c r="J1258" s="177">
        <v>-0.18720000000000001</v>
      </c>
      <c r="K1258" s="177">
        <v>12.2316</v>
      </c>
      <c r="L1258" s="177">
        <v>30.374199999999998</v>
      </c>
      <c r="M1258" s="177">
        <v>4.0804</v>
      </c>
      <c r="N1258" s="177">
        <v>13.497999999999999</v>
      </c>
      <c r="O1258" s="177">
        <v>5.0522999999999998</v>
      </c>
      <c r="P1258" s="177">
        <v>9.2415000000000003</v>
      </c>
      <c r="Q1258" s="177">
        <v>13.1991</v>
      </c>
      <c r="R1258" s="177">
        <v>8.4332999999999991</v>
      </c>
      <c r="S1258" s="118" t="s">
        <v>1893</v>
      </c>
    </row>
    <row r="1259" spans="1:19" x14ac:dyDescent="0.3">
      <c r="A1259" s="173" t="s">
        <v>1184</v>
      </c>
      <c r="B1259" s="173" t="s">
        <v>1206</v>
      </c>
      <c r="C1259" s="173">
        <v>120403</v>
      </c>
      <c r="D1259" s="176">
        <v>44118</v>
      </c>
      <c r="E1259" s="177">
        <v>60.07</v>
      </c>
      <c r="F1259" s="177">
        <v>0.45150000000000001</v>
      </c>
      <c r="G1259" s="177">
        <v>-0.16619999999999999</v>
      </c>
      <c r="H1259" s="177">
        <v>-0.56279999999999997</v>
      </c>
      <c r="I1259" s="177">
        <v>-0.79269999999999996</v>
      </c>
      <c r="J1259" s="177">
        <v>-8.3199999999999996E-2</v>
      </c>
      <c r="K1259" s="177">
        <v>12.6172</v>
      </c>
      <c r="L1259" s="177">
        <v>31.271899999999999</v>
      </c>
      <c r="M1259" s="177">
        <v>5.1093999999999999</v>
      </c>
      <c r="N1259" s="177">
        <v>15.0105</v>
      </c>
      <c r="O1259" s="177">
        <v>6.7160000000000002</v>
      </c>
      <c r="P1259" s="177">
        <v>11.055</v>
      </c>
      <c r="Q1259" s="177">
        <v>17.027999999999999</v>
      </c>
      <c r="R1259" s="177">
        <v>10.0395</v>
      </c>
      <c r="S1259" s="118" t="s">
        <v>1893</v>
      </c>
    </row>
    <row r="1260" spans="1:19" x14ac:dyDescent="0.3">
      <c r="A1260" s="173" t="s">
        <v>1184</v>
      </c>
      <c r="B1260" s="173" t="s">
        <v>1207</v>
      </c>
      <c r="C1260" s="173">
        <v>104908</v>
      </c>
      <c r="D1260" s="176">
        <v>44118</v>
      </c>
      <c r="E1260" s="177">
        <v>41.061999999999998</v>
      </c>
      <c r="F1260" s="177">
        <v>0.2515</v>
      </c>
      <c r="G1260" s="177">
        <v>-0.44130000000000003</v>
      </c>
      <c r="H1260" s="177">
        <v>-8.2699999999999996E-2</v>
      </c>
      <c r="I1260" s="177">
        <v>0.2417</v>
      </c>
      <c r="J1260" s="177">
        <v>-0.72529999999999994</v>
      </c>
      <c r="K1260" s="177">
        <v>13.2151</v>
      </c>
      <c r="L1260" s="177">
        <v>34.163200000000003</v>
      </c>
      <c r="M1260" s="177">
        <v>-2.2473000000000001</v>
      </c>
      <c r="N1260" s="177">
        <v>10.286899999999999</v>
      </c>
      <c r="O1260" s="177">
        <v>2.3260999999999998</v>
      </c>
      <c r="P1260" s="177">
        <v>9.0449000000000002</v>
      </c>
      <c r="Q1260" s="177">
        <v>10.9841</v>
      </c>
      <c r="R1260" s="177">
        <v>8.7628000000000004</v>
      </c>
      <c r="S1260" s="118" t="s">
        <v>1893</v>
      </c>
    </row>
    <row r="1261" spans="1:19" x14ac:dyDescent="0.3">
      <c r="A1261" s="173" t="s">
        <v>1184</v>
      </c>
      <c r="B1261" s="173" t="s">
        <v>1208</v>
      </c>
      <c r="C1261" s="173">
        <v>119775</v>
      </c>
      <c r="D1261" s="176">
        <v>44118</v>
      </c>
      <c r="E1261" s="177">
        <v>44.957000000000001</v>
      </c>
      <c r="F1261" s="177">
        <v>0.25650000000000001</v>
      </c>
      <c r="G1261" s="177">
        <v>-0.42309999999999998</v>
      </c>
      <c r="H1261" s="177">
        <v>-5.7799999999999997E-2</v>
      </c>
      <c r="I1261" s="177">
        <v>0.28999999999999998</v>
      </c>
      <c r="J1261" s="177">
        <v>-0.62560000000000004</v>
      </c>
      <c r="K1261" s="177">
        <v>13.5679</v>
      </c>
      <c r="L1261" s="177">
        <v>35.026299999999999</v>
      </c>
      <c r="M1261" s="177">
        <v>-1.2867</v>
      </c>
      <c r="N1261" s="177">
        <v>11.7</v>
      </c>
      <c r="O1261" s="177">
        <v>3.5859000000000001</v>
      </c>
      <c r="P1261" s="177">
        <v>10.4903</v>
      </c>
      <c r="Q1261" s="177">
        <v>16.2499</v>
      </c>
      <c r="R1261" s="177">
        <v>10.1633</v>
      </c>
      <c r="S1261" s="118" t="s">
        <v>1893</v>
      </c>
    </row>
    <row r="1262" spans="1:19" x14ac:dyDescent="0.3">
      <c r="A1262" s="173" t="s">
        <v>1184</v>
      </c>
      <c r="B1262" s="173" t="s">
        <v>1209</v>
      </c>
      <c r="C1262" s="173">
        <v>119807</v>
      </c>
      <c r="D1262" s="176">
        <v>44118</v>
      </c>
      <c r="E1262" s="177">
        <v>145.69999999999999</v>
      </c>
      <c r="F1262" s="177">
        <v>-5.4899999999999997E-2</v>
      </c>
      <c r="G1262" s="177">
        <v>-0.73580000000000001</v>
      </c>
      <c r="H1262" s="177">
        <v>-0.91810000000000003</v>
      </c>
      <c r="I1262" s="177">
        <v>-1.1533</v>
      </c>
      <c r="J1262" s="177">
        <v>-1.6205000000000001</v>
      </c>
      <c r="K1262" s="177">
        <v>13.2178</v>
      </c>
      <c r="L1262" s="177">
        <v>32.526800000000001</v>
      </c>
      <c r="M1262" s="177">
        <v>-9.6000000000000002E-2</v>
      </c>
      <c r="N1262" s="177">
        <v>10.605</v>
      </c>
      <c r="O1262" s="177">
        <v>0.11210000000000001</v>
      </c>
      <c r="P1262" s="177">
        <v>9.9056999999999995</v>
      </c>
      <c r="Q1262" s="177">
        <v>17.007000000000001</v>
      </c>
      <c r="R1262" s="177">
        <v>5.0282</v>
      </c>
      <c r="S1262" s="118" t="s">
        <v>1893</v>
      </c>
    </row>
    <row r="1263" spans="1:19" x14ac:dyDescent="0.3">
      <c r="A1263" s="173" t="s">
        <v>1184</v>
      </c>
      <c r="B1263" s="173" t="s">
        <v>1210</v>
      </c>
      <c r="C1263" s="173">
        <v>112496</v>
      </c>
      <c r="D1263" s="176">
        <v>44118</v>
      </c>
      <c r="E1263" s="177">
        <v>135.82</v>
      </c>
      <c r="F1263" s="177">
        <v>-5.8900000000000001E-2</v>
      </c>
      <c r="G1263" s="177">
        <v>-0.74539999999999995</v>
      </c>
      <c r="H1263" s="177">
        <v>-0.94089999999999996</v>
      </c>
      <c r="I1263" s="177">
        <v>-1.1931</v>
      </c>
      <c r="J1263" s="177">
        <v>-1.7150000000000001</v>
      </c>
      <c r="K1263" s="177">
        <v>12.9011</v>
      </c>
      <c r="L1263" s="177">
        <v>31.761700000000001</v>
      </c>
      <c r="M1263" s="177">
        <v>-0.99139999999999995</v>
      </c>
      <c r="N1263" s="177">
        <v>9.2678999999999991</v>
      </c>
      <c r="O1263" s="177">
        <v>-0.95640000000000003</v>
      </c>
      <c r="P1263" s="177">
        <v>8.8383000000000003</v>
      </c>
      <c r="Q1263" s="177">
        <v>17.482099999999999</v>
      </c>
      <c r="R1263" s="177">
        <v>3.8037000000000001</v>
      </c>
      <c r="S1263" s="118" t="s">
        <v>1893</v>
      </c>
    </row>
    <row r="1264" spans="1:19" x14ac:dyDescent="0.3">
      <c r="A1264" s="173" t="s">
        <v>1184</v>
      </c>
      <c r="B1264" s="173" t="s">
        <v>1211</v>
      </c>
      <c r="C1264" s="173">
        <v>142110</v>
      </c>
      <c r="D1264" s="176">
        <v>44118</v>
      </c>
      <c r="E1264" s="177">
        <v>10.3995</v>
      </c>
      <c r="F1264" s="177">
        <v>0.35799999999999998</v>
      </c>
      <c r="G1264" s="177">
        <v>-0.4652</v>
      </c>
      <c r="H1264" s="177">
        <v>-0.75960000000000005</v>
      </c>
      <c r="I1264" s="177">
        <v>-0.71509999999999996</v>
      </c>
      <c r="J1264" s="177">
        <v>-1.5581</v>
      </c>
      <c r="K1264" s="177">
        <v>9.7017000000000007</v>
      </c>
      <c r="L1264" s="177">
        <v>25.6798</v>
      </c>
      <c r="M1264" s="177">
        <v>-2.2100000000000002E-2</v>
      </c>
      <c r="N1264" s="177">
        <v>8.2615999999999996</v>
      </c>
      <c r="O1264" s="177"/>
      <c r="P1264" s="177"/>
      <c r="Q1264" s="177">
        <v>1.4577</v>
      </c>
      <c r="R1264" s="177">
        <v>7.6985999999999999</v>
      </c>
      <c r="S1264" s="118" t="s">
        <v>1910</v>
      </c>
    </row>
    <row r="1265" spans="1:19" x14ac:dyDescent="0.3">
      <c r="A1265" s="173" t="s">
        <v>1184</v>
      </c>
      <c r="B1265" s="173" t="s">
        <v>1212</v>
      </c>
      <c r="C1265" s="173">
        <v>142109</v>
      </c>
      <c r="D1265" s="176">
        <v>44118</v>
      </c>
      <c r="E1265" s="177">
        <v>9.9060000000000006</v>
      </c>
      <c r="F1265" s="177">
        <v>0.35360000000000003</v>
      </c>
      <c r="G1265" s="177">
        <v>-0.48820000000000002</v>
      </c>
      <c r="H1265" s="177">
        <v>-0.79020000000000001</v>
      </c>
      <c r="I1265" s="177">
        <v>-0.77629999999999999</v>
      </c>
      <c r="J1265" s="177">
        <v>-1.6891</v>
      </c>
      <c r="K1265" s="177">
        <v>9.2388999999999992</v>
      </c>
      <c r="L1265" s="177">
        <v>24.620999999999999</v>
      </c>
      <c r="M1265" s="177">
        <v>-1.2235</v>
      </c>
      <c r="N1265" s="177">
        <v>6.5389999999999997</v>
      </c>
      <c r="O1265" s="177"/>
      <c r="P1265" s="177"/>
      <c r="Q1265" s="177">
        <v>-0.3483</v>
      </c>
      <c r="R1265" s="177">
        <v>5.9401000000000002</v>
      </c>
      <c r="S1265" s="118" t="s">
        <v>1910</v>
      </c>
    </row>
    <row r="1266" spans="1:19" x14ac:dyDescent="0.3">
      <c r="A1266" s="173" t="s">
        <v>1184</v>
      </c>
      <c r="B1266" s="173" t="s">
        <v>1213</v>
      </c>
      <c r="C1266" s="173">
        <v>147445</v>
      </c>
      <c r="D1266" s="176">
        <v>44118</v>
      </c>
      <c r="E1266" s="177">
        <v>11.711</v>
      </c>
      <c r="F1266" s="177">
        <v>-8.5000000000000006E-3</v>
      </c>
      <c r="G1266" s="177">
        <v>-0.32340000000000002</v>
      </c>
      <c r="H1266" s="177">
        <v>-2.5600000000000001E-2</v>
      </c>
      <c r="I1266" s="177">
        <v>0.67049999999999998</v>
      </c>
      <c r="J1266" s="177">
        <v>-0.4844</v>
      </c>
      <c r="K1266" s="177">
        <v>14.020099999999999</v>
      </c>
      <c r="L1266" s="177">
        <v>35.826999999999998</v>
      </c>
      <c r="M1266" s="177">
        <v>0.17960000000000001</v>
      </c>
      <c r="N1266" s="177">
        <v>13.303000000000001</v>
      </c>
      <c r="O1266" s="177"/>
      <c r="P1266" s="177"/>
      <c r="Q1266" s="177">
        <v>13.898099999999999</v>
      </c>
      <c r="R1266" s="177"/>
      <c r="S1266" s="118" t="s">
        <v>1893</v>
      </c>
    </row>
    <row r="1267" spans="1:19" x14ac:dyDescent="0.3">
      <c r="A1267" s="173" t="s">
        <v>1184</v>
      </c>
      <c r="B1267" s="173" t="s">
        <v>1214</v>
      </c>
      <c r="C1267" s="173">
        <v>147479</v>
      </c>
      <c r="D1267" s="176">
        <v>44118</v>
      </c>
      <c r="E1267" s="177">
        <v>11.476000000000001</v>
      </c>
      <c r="F1267" s="177">
        <v>-8.6999999999999994E-3</v>
      </c>
      <c r="G1267" s="177">
        <v>-0.3387</v>
      </c>
      <c r="H1267" s="177">
        <v>-4.36E-2</v>
      </c>
      <c r="I1267" s="177">
        <v>0.61370000000000002</v>
      </c>
      <c r="J1267" s="177">
        <v>-0.60629999999999995</v>
      </c>
      <c r="K1267" s="177">
        <v>13.578799999999999</v>
      </c>
      <c r="L1267" s="177">
        <v>34.7423</v>
      </c>
      <c r="M1267" s="177">
        <v>-1.0263</v>
      </c>
      <c r="N1267" s="177">
        <v>11.4499</v>
      </c>
      <c r="O1267" s="177"/>
      <c r="P1267" s="177"/>
      <c r="Q1267" s="177">
        <v>12.0116</v>
      </c>
      <c r="R1267" s="177"/>
      <c r="S1267" s="118" t="s">
        <v>1893</v>
      </c>
    </row>
    <row r="1268" spans="1:19" x14ac:dyDescent="0.3">
      <c r="A1268" s="173" t="s">
        <v>1184</v>
      </c>
      <c r="B1268" s="173" t="s">
        <v>1215</v>
      </c>
      <c r="C1268" s="173">
        <v>127042</v>
      </c>
      <c r="D1268" s="176">
        <v>44118</v>
      </c>
      <c r="E1268" s="177">
        <v>26.874500000000001</v>
      </c>
      <c r="F1268" s="177">
        <v>0.48949999999999999</v>
      </c>
      <c r="G1268" s="177">
        <v>4.65E-2</v>
      </c>
      <c r="H1268" s="177">
        <v>-0.68840000000000001</v>
      </c>
      <c r="I1268" s="177">
        <v>-1.1651</v>
      </c>
      <c r="J1268" s="177">
        <v>-1.6483000000000001</v>
      </c>
      <c r="K1268" s="177">
        <v>12.2502</v>
      </c>
      <c r="L1268" s="177">
        <v>28.658799999999999</v>
      </c>
      <c r="M1268" s="177">
        <v>-8.4459999999999997</v>
      </c>
      <c r="N1268" s="177">
        <v>0.25669999999999998</v>
      </c>
      <c r="O1268" s="177">
        <v>2.1399999999999999E-2</v>
      </c>
      <c r="P1268" s="177">
        <v>5.2667999999999999</v>
      </c>
      <c r="Q1268" s="177">
        <v>16.050999999999998</v>
      </c>
      <c r="R1268" s="177">
        <v>4.4257999999999997</v>
      </c>
      <c r="S1268" s="118" t="s">
        <v>1893</v>
      </c>
    </row>
    <row r="1269" spans="1:19" x14ac:dyDescent="0.3">
      <c r="A1269" s="173" t="s">
        <v>1184</v>
      </c>
      <c r="B1269" s="173" t="s">
        <v>1216</v>
      </c>
      <c r="C1269" s="173">
        <v>127039</v>
      </c>
      <c r="D1269" s="176">
        <v>44118</v>
      </c>
      <c r="E1269" s="177">
        <v>24.7607</v>
      </c>
      <c r="F1269" s="177">
        <v>0.48580000000000001</v>
      </c>
      <c r="G1269" s="177">
        <v>2.75E-2</v>
      </c>
      <c r="H1269" s="177">
        <v>-0.71489999999999998</v>
      </c>
      <c r="I1269" s="177">
        <v>-1.2183999999999999</v>
      </c>
      <c r="J1269" s="177">
        <v>-1.7542</v>
      </c>
      <c r="K1269" s="177">
        <v>11.8956</v>
      </c>
      <c r="L1269" s="177">
        <v>27.879000000000001</v>
      </c>
      <c r="M1269" s="177">
        <v>-9.2589000000000006</v>
      </c>
      <c r="N1269" s="177">
        <v>-0.91279999999999994</v>
      </c>
      <c r="O1269" s="177">
        <v>-1.1959</v>
      </c>
      <c r="P1269" s="177">
        <v>3.9645999999999999</v>
      </c>
      <c r="Q1269" s="177">
        <v>14.628299999999999</v>
      </c>
      <c r="R1269" s="177">
        <v>3.2227000000000001</v>
      </c>
      <c r="S1269" s="118" t="s">
        <v>1893</v>
      </c>
    </row>
    <row r="1270" spans="1:19" x14ac:dyDescent="0.3">
      <c r="A1270" s="173" t="s">
        <v>1184</v>
      </c>
      <c r="B1270" s="173" t="s">
        <v>1217</v>
      </c>
      <c r="C1270" s="173">
        <v>100377</v>
      </c>
      <c r="D1270" s="176">
        <v>44118</v>
      </c>
      <c r="E1270" s="177">
        <v>1159.153</v>
      </c>
      <c r="F1270" s="177">
        <v>-0.1782</v>
      </c>
      <c r="G1270" s="177">
        <v>-0.56210000000000004</v>
      </c>
      <c r="H1270" s="177">
        <v>-0.94520000000000004</v>
      </c>
      <c r="I1270" s="177">
        <v>-0.23380000000000001</v>
      </c>
      <c r="J1270" s="177">
        <v>-1.8151999999999999</v>
      </c>
      <c r="K1270" s="177">
        <v>13.648999999999999</v>
      </c>
      <c r="L1270" s="177">
        <v>32.514200000000002</v>
      </c>
      <c r="M1270" s="177">
        <v>-1.6129</v>
      </c>
      <c r="N1270" s="177">
        <v>9.2835999999999999</v>
      </c>
      <c r="O1270" s="177">
        <v>1.9355</v>
      </c>
      <c r="P1270" s="177">
        <v>7.5126999999999997</v>
      </c>
      <c r="Q1270" s="177">
        <v>20.906099999999999</v>
      </c>
      <c r="R1270" s="177">
        <v>7.2779999999999996</v>
      </c>
      <c r="S1270" s="118" t="s">
        <v>1910</v>
      </c>
    </row>
    <row r="1271" spans="1:19" x14ac:dyDescent="0.3">
      <c r="A1271" s="173" t="s">
        <v>1184</v>
      </c>
      <c r="B1271" s="173" t="s">
        <v>1218</v>
      </c>
      <c r="C1271" s="173">
        <v>118668</v>
      </c>
      <c r="D1271" s="176">
        <v>44118</v>
      </c>
      <c r="E1271" s="177">
        <v>1223.182</v>
      </c>
      <c r="F1271" s="177">
        <v>-0.1764</v>
      </c>
      <c r="G1271" s="177">
        <v>-0.55310000000000004</v>
      </c>
      <c r="H1271" s="177">
        <v>-0.93230000000000002</v>
      </c>
      <c r="I1271" s="177">
        <v>-0.20660000000000001</v>
      </c>
      <c r="J1271" s="177">
        <v>-1.7568999999999999</v>
      </c>
      <c r="K1271" s="177">
        <v>13.8505</v>
      </c>
      <c r="L1271" s="177">
        <v>32.962000000000003</v>
      </c>
      <c r="M1271" s="177">
        <v>-1.1053999999999999</v>
      </c>
      <c r="N1271" s="177">
        <v>10.016</v>
      </c>
      <c r="O1271" s="177">
        <v>2.6271</v>
      </c>
      <c r="P1271" s="177">
        <v>8.2848000000000006</v>
      </c>
      <c r="Q1271" s="177">
        <v>12.017099999999999</v>
      </c>
      <c r="R1271" s="177">
        <v>7.9646999999999997</v>
      </c>
      <c r="S1271" s="118" t="s">
        <v>1910</v>
      </c>
    </row>
    <row r="1272" spans="1:19" x14ac:dyDescent="0.3">
      <c r="A1272" s="173" t="s">
        <v>1184</v>
      </c>
      <c r="B1272" s="173" t="s">
        <v>1219</v>
      </c>
      <c r="C1272" s="173">
        <v>125307</v>
      </c>
      <c r="D1272" s="176">
        <v>44118</v>
      </c>
      <c r="E1272" s="177">
        <v>24.53</v>
      </c>
      <c r="F1272" s="177">
        <v>-0.48680000000000001</v>
      </c>
      <c r="G1272" s="177">
        <v>-0.1221</v>
      </c>
      <c r="H1272" s="177">
        <v>-0.1628</v>
      </c>
      <c r="I1272" s="177">
        <v>1.2799</v>
      </c>
      <c r="J1272" s="177">
        <v>1.9111</v>
      </c>
      <c r="K1272" s="177">
        <v>20.186199999999999</v>
      </c>
      <c r="L1272" s="177">
        <v>48.217500000000001</v>
      </c>
      <c r="M1272" s="177">
        <v>22.222200000000001</v>
      </c>
      <c r="N1272" s="177">
        <v>37.192399999999999</v>
      </c>
      <c r="O1272" s="177">
        <v>7.6597</v>
      </c>
      <c r="P1272" s="177">
        <v>9.2965999999999998</v>
      </c>
      <c r="Q1272" s="177">
        <v>13.95</v>
      </c>
      <c r="R1272" s="177">
        <v>17.4466</v>
      </c>
      <c r="S1272" s="118" t="s">
        <v>1893</v>
      </c>
    </row>
    <row r="1273" spans="1:19" x14ac:dyDescent="0.3">
      <c r="A1273" s="173" t="s">
        <v>1184</v>
      </c>
      <c r="B1273" s="173" t="s">
        <v>1220</v>
      </c>
      <c r="C1273" s="173">
        <v>125305</v>
      </c>
      <c r="D1273" s="176">
        <v>44118</v>
      </c>
      <c r="E1273" s="177">
        <v>22.75</v>
      </c>
      <c r="F1273" s="177">
        <v>-0.52470000000000006</v>
      </c>
      <c r="G1273" s="177">
        <v>-0.17549999999999999</v>
      </c>
      <c r="H1273" s="177">
        <v>-0.21929999999999999</v>
      </c>
      <c r="I1273" s="177">
        <v>1.1560999999999999</v>
      </c>
      <c r="J1273" s="177">
        <v>1.7442</v>
      </c>
      <c r="K1273" s="177">
        <v>19.610900000000001</v>
      </c>
      <c r="L1273" s="177">
        <v>46.868899999999996</v>
      </c>
      <c r="M1273" s="177">
        <v>20.561699999999998</v>
      </c>
      <c r="N1273" s="177">
        <v>34.854799999999997</v>
      </c>
      <c r="O1273" s="177">
        <v>5.8807</v>
      </c>
      <c r="P1273" s="177">
        <v>7.8428000000000004</v>
      </c>
      <c r="Q1273" s="177">
        <v>12.707599999999999</v>
      </c>
      <c r="R1273" s="177">
        <v>15.5793</v>
      </c>
      <c r="S1273" s="118" t="s">
        <v>1893</v>
      </c>
    </row>
    <row r="1274" spans="1:19" x14ac:dyDescent="0.3">
      <c r="A1274" s="173" t="s">
        <v>1184</v>
      </c>
      <c r="B1274" s="173" t="s">
        <v>1221</v>
      </c>
      <c r="C1274" s="173">
        <v>147778</v>
      </c>
      <c r="D1274" s="176">
        <v>44118</v>
      </c>
      <c r="E1274" s="177">
        <v>10.42</v>
      </c>
      <c r="F1274" s="177">
        <v>0.28870000000000001</v>
      </c>
      <c r="G1274" s="177">
        <v>-0.28710000000000002</v>
      </c>
      <c r="H1274" s="177">
        <v>-0.38240000000000002</v>
      </c>
      <c r="I1274" s="177">
        <v>-0.19159999999999999</v>
      </c>
      <c r="J1274" s="177">
        <v>-1.0446</v>
      </c>
      <c r="K1274" s="177">
        <v>11.206</v>
      </c>
      <c r="L1274" s="177">
        <v>30.904499999999999</v>
      </c>
      <c r="M1274" s="177">
        <v>1.2634000000000001</v>
      </c>
      <c r="N1274" s="177"/>
      <c r="O1274" s="177"/>
      <c r="P1274" s="177"/>
      <c r="Q1274" s="177">
        <v>4.2</v>
      </c>
      <c r="R1274" s="177"/>
      <c r="S1274" s="118" t="s">
        <v>1893</v>
      </c>
    </row>
    <row r="1275" spans="1:19" x14ac:dyDescent="0.3">
      <c r="A1275" s="173" t="s">
        <v>1184</v>
      </c>
      <c r="B1275" s="173" t="s">
        <v>1222</v>
      </c>
      <c r="C1275" s="173">
        <v>147779</v>
      </c>
      <c r="D1275" s="176">
        <v>44118</v>
      </c>
      <c r="E1275" s="177">
        <v>10.26</v>
      </c>
      <c r="F1275" s="177">
        <v>0.39140000000000003</v>
      </c>
      <c r="G1275" s="177">
        <v>-0.29149999999999998</v>
      </c>
      <c r="H1275" s="177">
        <v>-0.38829999999999998</v>
      </c>
      <c r="I1275" s="177">
        <v>-0.1946</v>
      </c>
      <c r="J1275" s="177">
        <v>-1.1560999999999999</v>
      </c>
      <c r="K1275" s="177">
        <v>10.679600000000001</v>
      </c>
      <c r="L1275" s="177">
        <v>29.709199999999999</v>
      </c>
      <c r="M1275" s="177">
        <v>-0.1946</v>
      </c>
      <c r="N1275" s="177"/>
      <c r="O1275" s="177"/>
      <c r="P1275" s="177"/>
      <c r="Q1275" s="177">
        <v>2.6</v>
      </c>
      <c r="R1275" s="177"/>
      <c r="S1275" s="118" t="s">
        <v>1893</v>
      </c>
    </row>
    <row r="1276" spans="1:19" x14ac:dyDescent="0.3">
      <c r="A1276" s="173" t="s">
        <v>1184</v>
      </c>
      <c r="B1276" s="173" t="s">
        <v>1223</v>
      </c>
      <c r="C1276" s="173">
        <v>101065</v>
      </c>
      <c r="D1276" s="176">
        <v>44118</v>
      </c>
      <c r="E1276" s="177">
        <v>63.472900000000003</v>
      </c>
      <c r="F1276" s="177">
        <v>-2.2499999999999999E-2</v>
      </c>
      <c r="G1276" s="177">
        <v>-0.65</v>
      </c>
      <c r="H1276" s="177">
        <v>-1.3038000000000001</v>
      </c>
      <c r="I1276" s="177">
        <v>9.2999999999999999E-2</v>
      </c>
      <c r="J1276" s="177">
        <v>2.2105000000000001</v>
      </c>
      <c r="K1276" s="177">
        <v>12.952999999999999</v>
      </c>
      <c r="L1276" s="177">
        <v>30.9573</v>
      </c>
      <c r="M1276" s="177">
        <v>11.545199999999999</v>
      </c>
      <c r="N1276" s="177">
        <v>24.304600000000001</v>
      </c>
      <c r="O1276" s="177">
        <v>5.9015000000000004</v>
      </c>
      <c r="P1276" s="177">
        <v>7.4207000000000001</v>
      </c>
      <c r="Q1276" s="177">
        <v>9.8643999999999998</v>
      </c>
      <c r="R1276" s="177">
        <v>8.6172000000000004</v>
      </c>
      <c r="S1276" s="118" t="s">
        <v>1912</v>
      </c>
    </row>
    <row r="1277" spans="1:19" x14ac:dyDescent="0.3">
      <c r="A1277" s="173" t="s">
        <v>1184</v>
      </c>
      <c r="B1277" s="173" t="s">
        <v>1224</v>
      </c>
      <c r="C1277" s="173">
        <v>120841</v>
      </c>
      <c r="D1277" s="176">
        <v>44118</v>
      </c>
      <c r="E1277" s="177">
        <v>65.795699999999997</v>
      </c>
      <c r="F1277" s="177">
        <v>-1.7600000000000001E-2</v>
      </c>
      <c r="G1277" s="177">
        <v>-0.62570000000000003</v>
      </c>
      <c r="H1277" s="177">
        <v>-1.2701</v>
      </c>
      <c r="I1277" s="177">
        <v>0.15279999999999999</v>
      </c>
      <c r="J1277" s="177">
        <v>2.3513999999999999</v>
      </c>
      <c r="K1277" s="177">
        <v>13.4567</v>
      </c>
      <c r="L1277" s="177">
        <v>32.1233</v>
      </c>
      <c r="M1277" s="177">
        <v>13.0283</v>
      </c>
      <c r="N1277" s="177">
        <v>26.514900000000001</v>
      </c>
      <c r="O1277" s="177">
        <v>6.9916999999999998</v>
      </c>
      <c r="P1277" s="177">
        <v>8.0792999999999999</v>
      </c>
      <c r="Q1277" s="177">
        <v>10.347200000000001</v>
      </c>
      <c r="R1277" s="177">
        <v>10.0579</v>
      </c>
      <c r="S1277" s="118" t="s">
        <v>1912</v>
      </c>
    </row>
    <row r="1278" spans="1:19" x14ac:dyDescent="0.3">
      <c r="A1278" s="173" t="s">
        <v>1184</v>
      </c>
      <c r="B1278" s="173" t="s">
        <v>1225</v>
      </c>
      <c r="C1278" s="173">
        <v>119716</v>
      </c>
      <c r="D1278" s="176">
        <v>44118</v>
      </c>
      <c r="E1278" s="177">
        <v>79.893799999999999</v>
      </c>
      <c r="F1278" s="177">
        <v>0.14349999999999999</v>
      </c>
      <c r="G1278" s="177">
        <v>-0.69040000000000001</v>
      </c>
      <c r="H1278" s="177">
        <v>-1.0866</v>
      </c>
      <c r="I1278" s="177">
        <v>-0.2853</v>
      </c>
      <c r="J1278" s="177">
        <v>-1.2087000000000001</v>
      </c>
      <c r="K1278" s="177">
        <v>10.3012</v>
      </c>
      <c r="L1278" s="177">
        <v>37.177500000000002</v>
      </c>
      <c r="M1278" s="177">
        <v>1.9320999999999999</v>
      </c>
      <c r="N1278" s="177">
        <v>11.9695</v>
      </c>
      <c r="O1278" s="177">
        <v>-0.4501</v>
      </c>
      <c r="P1278" s="177">
        <v>5.7462</v>
      </c>
      <c r="Q1278" s="177">
        <v>14.498699999999999</v>
      </c>
      <c r="R1278" s="177">
        <v>6.6588000000000003</v>
      </c>
      <c r="S1278" s="118"/>
    </row>
    <row r="1279" spans="1:19" x14ac:dyDescent="0.3">
      <c r="A1279" s="173" t="s">
        <v>1184</v>
      </c>
      <c r="B1279" s="173" t="s">
        <v>1226</v>
      </c>
      <c r="C1279" s="173">
        <v>102941</v>
      </c>
      <c r="D1279" s="176">
        <v>44118</v>
      </c>
      <c r="E1279" s="177">
        <v>74.331199999999995</v>
      </c>
      <c r="F1279" s="177">
        <v>0.14119999999999999</v>
      </c>
      <c r="G1279" s="177">
        <v>-0.70130000000000003</v>
      </c>
      <c r="H1279" s="177">
        <v>-1.1017999999999999</v>
      </c>
      <c r="I1279" s="177">
        <v>-0.31540000000000001</v>
      </c>
      <c r="J1279" s="177">
        <v>-1.2708999999999999</v>
      </c>
      <c r="K1279" s="177">
        <v>10.086399999999999</v>
      </c>
      <c r="L1279" s="177">
        <v>36.569699999999997</v>
      </c>
      <c r="M1279" s="177">
        <v>1.2538</v>
      </c>
      <c r="N1279" s="177">
        <v>10.946099999999999</v>
      </c>
      <c r="O1279" s="177">
        <v>-1.4027000000000001</v>
      </c>
      <c r="P1279" s="177">
        <v>4.6452999999999998</v>
      </c>
      <c r="Q1279" s="177">
        <v>13.763199999999999</v>
      </c>
      <c r="R1279" s="177">
        <v>5.7416</v>
      </c>
      <c r="S1279" s="118"/>
    </row>
    <row r="1280" spans="1:19" x14ac:dyDescent="0.3">
      <c r="A1280" s="173" t="s">
        <v>1184</v>
      </c>
      <c r="B1280" s="173" t="s">
        <v>1227</v>
      </c>
      <c r="C1280" s="173">
        <v>101539</v>
      </c>
      <c r="D1280" s="176">
        <v>44118</v>
      </c>
      <c r="E1280" s="177">
        <v>430.28410000000002</v>
      </c>
      <c r="F1280" s="177">
        <v>-0.18809999999999999</v>
      </c>
      <c r="G1280" s="177">
        <v>-0.45650000000000002</v>
      </c>
      <c r="H1280" s="177">
        <v>-0.78539999999999999</v>
      </c>
      <c r="I1280" s="177">
        <v>-1.0150999999999999</v>
      </c>
      <c r="J1280" s="177">
        <v>-2.58</v>
      </c>
      <c r="K1280" s="177">
        <v>9.6722000000000001</v>
      </c>
      <c r="L1280" s="177">
        <v>26.798100000000002</v>
      </c>
      <c r="M1280" s="177">
        <v>-9.8453999999999997</v>
      </c>
      <c r="N1280" s="177">
        <v>-0.54890000000000005</v>
      </c>
      <c r="O1280" s="177">
        <v>-4.7262000000000004</v>
      </c>
      <c r="P1280" s="177">
        <v>4.5092999999999996</v>
      </c>
      <c r="Q1280" s="177">
        <v>22.888400000000001</v>
      </c>
      <c r="R1280" s="177">
        <v>-0.50800000000000001</v>
      </c>
      <c r="S1280" s="118" t="s">
        <v>1893</v>
      </c>
    </row>
    <row r="1281" spans="1:19" x14ac:dyDescent="0.3">
      <c r="A1281" s="173" t="s">
        <v>1184</v>
      </c>
      <c r="B1281" s="173" t="s">
        <v>1228</v>
      </c>
      <c r="C1281" s="173">
        <v>119581</v>
      </c>
      <c r="D1281" s="176">
        <v>44118</v>
      </c>
      <c r="E1281" s="177">
        <v>451.2448</v>
      </c>
      <c r="F1281" s="177">
        <v>-0.18590000000000001</v>
      </c>
      <c r="G1281" s="177">
        <v>-0.44600000000000001</v>
      </c>
      <c r="H1281" s="177">
        <v>-0.77080000000000004</v>
      </c>
      <c r="I1281" s="177">
        <v>-0.98540000000000005</v>
      </c>
      <c r="J1281" s="177">
        <v>-2.5162</v>
      </c>
      <c r="K1281" s="177">
        <v>9.8919999999999995</v>
      </c>
      <c r="L1281" s="177">
        <v>27.314</v>
      </c>
      <c r="M1281" s="177">
        <v>-9.3001000000000005</v>
      </c>
      <c r="N1281" s="177">
        <v>0.23599999999999999</v>
      </c>
      <c r="O1281" s="177">
        <v>-3.9811000000000001</v>
      </c>
      <c r="P1281" s="177">
        <v>5.1833999999999998</v>
      </c>
      <c r="Q1281" s="177">
        <v>13.038</v>
      </c>
      <c r="R1281" s="177">
        <v>0.2923</v>
      </c>
      <c r="S1281" s="118" t="s">
        <v>1893</v>
      </c>
    </row>
    <row r="1282" spans="1:19" x14ac:dyDescent="0.3">
      <c r="A1282" s="173" t="s">
        <v>1184</v>
      </c>
      <c r="B1282" s="173" t="s">
        <v>1229</v>
      </c>
      <c r="C1282" s="173">
        <v>102328</v>
      </c>
      <c r="D1282" s="176">
        <v>44118</v>
      </c>
      <c r="E1282" s="177">
        <v>147.10390000000001</v>
      </c>
      <c r="F1282" s="177">
        <v>0.2248</v>
      </c>
      <c r="G1282" s="177">
        <v>-0.74160000000000004</v>
      </c>
      <c r="H1282" s="177">
        <v>-0.7046</v>
      </c>
      <c r="I1282" s="177">
        <v>-9.4600000000000004E-2</v>
      </c>
      <c r="J1282" s="177">
        <v>-5.9299999999999999E-2</v>
      </c>
      <c r="K1282" s="177">
        <v>12.976000000000001</v>
      </c>
      <c r="L1282" s="177">
        <v>30.5609</v>
      </c>
      <c r="M1282" s="177">
        <v>0.56510000000000005</v>
      </c>
      <c r="N1282" s="177">
        <v>9.7019000000000002</v>
      </c>
      <c r="O1282" s="177">
        <v>2.6621000000000001</v>
      </c>
      <c r="P1282" s="177">
        <v>7.1051000000000002</v>
      </c>
      <c r="Q1282" s="177">
        <v>10.7605</v>
      </c>
      <c r="R1282" s="177">
        <v>10.642300000000001</v>
      </c>
      <c r="S1282" s="118" t="s">
        <v>1893</v>
      </c>
    </row>
    <row r="1283" spans="1:19" x14ac:dyDescent="0.3">
      <c r="A1283" s="173" t="s">
        <v>1184</v>
      </c>
      <c r="B1283" s="173" t="s">
        <v>1230</v>
      </c>
      <c r="C1283" s="173">
        <v>119178</v>
      </c>
      <c r="D1283" s="176">
        <v>44118</v>
      </c>
      <c r="E1283" s="177">
        <v>157.84889999999999</v>
      </c>
      <c r="F1283" s="177">
        <v>0.2281</v>
      </c>
      <c r="G1283" s="177">
        <v>-0.72560000000000002</v>
      </c>
      <c r="H1283" s="177">
        <v>-0.68220000000000003</v>
      </c>
      <c r="I1283" s="177">
        <v>-4.9799999999999997E-2</v>
      </c>
      <c r="J1283" s="177">
        <v>4.0300000000000002E-2</v>
      </c>
      <c r="K1283" s="177">
        <v>13.3544</v>
      </c>
      <c r="L1283" s="177">
        <v>31.400300000000001</v>
      </c>
      <c r="M1283" s="177">
        <v>1.5719000000000001</v>
      </c>
      <c r="N1283" s="177">
        <v>11.1455</v>
      </c>
      <c r="O1283" s="177">
        <v>3.8561999999999999</v>
      </c>
      <c r="P1283" s="177">
        <v>8.1544000000000008</v>
      </c>
      <c r="Q1283" s="177">
        <v>16.114699999999999</v>
      </c>
      <c r="R1283" s="177">
        <v>12.086600000000001</v>
      </c>
      <c r="S1283" s="118" t="s">
        <v>1893</v>
      </c>
    </row>
    <row r="1284" spans="1:19" x14ac:dyDescent="0.3">
      <c r="A1284" s="173" t="s">
        <v>1184</v>
      </c>
      <c r="B1284" s="173" t="s">
        <v>1231</v>
      </c>
      <c r="C1284" s="173">
        <v>118872</v>
      </c>
      <c r="D1284" s="176">
        <v>44118</v>
      </c>
      <c r="E1284" s="177">
        <v>49.66</v>
      </c>
      <c r="F1284" s="177">
        <v>2.01E-2</v>
      </c>
      <c r="G1284" s="177">
        <v>8.0600000000000005E-2</v>
      </c>
      <c r="H1284" s="177">
        <v>2.01E-2</v>
      </c>
      <c r="I1284" s="177">
        <v>8.0600000000000005E-2</v>
      </c>
      <c r="J1284" s="177">
        <v>-0.48099999999999998</v>
      </c>
      <c r="K1284" s="177">
        <v>13.560499999999999</v>
      </c>
      <c r="L1284" s="177">
        <v>29.322900000000001</v>
      </c>
      <c r="M1284" s="177">
        <v>7.8392999999999997</v>
      </c>
      <c r="N1284" s="177">
        <v>17.177900000000001</v>
      </c>
      <c r="O1284" s="177">
        <v>4.2664</v>
      </c>
      <c r="P1284" s="177">
        <v>9.9421999999999997</v>
      </c>
      <c r="Q1284" s="177">
        <v>14.153600000000001</v>
      </c>
      <c r="R1284" s="177">
        <v>9.3501999999999992</v>
      </c>
      <c r="S1284" s="118" t="s">
        <v>1893</v>
      </c>
    </row>
    <row r="1285" spans="1:19" x14ac:dyDescent="0.3">
      <c r="A1285" s="173" t="s">
        <v>1184</v>
      </c>
      <c r="B1285" s="173" t="s">
        <v>1232</v>
      </c>
      <c r="C1285" s="173">
        <v>100477</v>
      </c>
      <c r="D1285" s="176">
        <v>44118</v>
      </c>
      <c r="E1285" s="177">
        <v>47.88</v>
      </c>
      <c r="F1285" s="177">
        <v>4.1799999999999997E-2</v>
      </c>
      <c r="G1285" s="177">
        <v>8.3599999999999994E-2</v>
      </c>
      <c r="H1285" s="177">
        <v>2.0899999999999998E-2</v>
      </c>
      <c r="I1285" s="177">
        <v>8.3599999999999994E-2</v>
      </c>
      <c r="J1285" s="177">
        <v>-0.49880000000000002</v>
      </c>
      <c r="K1285" s="177">
        <v>13.486599999999999</v>
      </c>
      <c r="L1285" s="177">
        <v>29.0566</v>
      </c>
      <c r="M1285" s="177">
        <v>7.5229999999999997</v>
      </c>
      <c r="N1285" s="177">
        <v>16.723500000000001</v>
      </c>
      <c r="O1285" s="177">
        <v>3.8104</v>
      </c>
      <c r="P1285" s="177">
        <v>9.4207000000000001</v>
      </c>
      <c r="Q1285" s="177">
        <v>6.1778000000000004</v>
      </c>
      <c r="R1285" s="177">
        <v>8.8803999999999998</v>
      </c>
      <c r="S1285" s="118" t="s">
        <v>1893</v>
      </c>
    </row>
    <row r="1286" spans="1:19" x14ac:dyDescent="0.3">
      <c r="A1286" s="173" t="s">
        <v>1184</v>
      </c>
      <c r="B1286" s="173" t="s">
        <v>1233</v>
      </c>
      <c r="C1286" s="173">
        <v>148073</v>
      </c>
      <c r="D1286" s="176">
        <v>44118</v>
      </c>
      <c r="E1286" s="177">
        <v>16.13</v>
      </c>
      <c r="F1286" s="177">
        <v>-6.2E-2</v>
      </c>
      <c r="G1286" s="177">
        <v>1.2555000000000001</v>
      </c>
      <c r="H1286" s="177">
        <v>1.1285000000000001</v>
      </c>
      <c r="I1286" s="177">
        <v>1.1285000000000001</v>
      </c>
      <c r="J1286" s="177">
        <v>0.74950000000000006</v>
      </c>
      <c r="K1286" s="177">
        <v>21.460799999999999</v>
      </c>
      <c r="L1286" s="177">
        <v>45.1845</v>
      </c>
      <c r="M1286" s="177"/>
      <c r="N1286" s="177"/>
      <c r="O1286" s="177"/>
      <c r="P1286" s="177"/>
      <c r="Q1286" s="177">
        <v>61.3</v>
      </c>
      <c r="R1286" s="177"/>
      <c r="S1286" s="118" t="s">
        <v>1893</v>
      </c>
    </row>
    <row r="1287" spans="1:19" x14ac:dyDescent="0.3">
      <c r="A1287" s="173" t="s">
        <v>1184</v>
      </c>
      <c r="B1287" s="173" t="s">
        <v>1234</v>
      </c>
      <c r="C1287" s="173">
        <v>148071</v>
      </c>
      <c r="D1287" s="176">
        <v>44118</v>
      </c>
      <c r="E1287" s="177">
        <v>16.03</v>
      </c>
      <c r="F1287" s="177">
        <v>-6.2300000000000001E-2</v>
      </c>
      <c r="G1287" s="177">
        <v>1.1995</v>
      </c>
      <c r="H1287" s="177">
        <v>1.0719000000000001</v>
      </c>
      <c r="I1287" s="177">
        <v>1.0719000000000001</v>
      </c>
      <c r="J1287" s="177">
        <v>0.62770000000000004</v>
      </c>
      <c r="K1287" s="177">
        <v>21.164000000000001</v>
      </c>
      <c r="L1287" s="177">
        <v>44.284399999999998</v>
      </c>
      <c r="M1287" s="177"/>
      <c r="N1287" s="177"/>
      <c r="O1287" s="177"/>
      <c r="P1287" s="177"/>
      <c r="Q1287" s="177">
        <v>60.3</v>
      </c>
      <c r="R1287" s="177"/>
      <c r="S1287" s="118" t="s">
        <v>1893</v>
      </c>
    </row>
    <row r="1288" spans="1:19" x14ac:dyDescent="0.3">
      <c r="A1288" s="173" t="s">
        <v>1184</v>
      </c>
      <c r="B1288" s="173" t="s">
        <v>1235</v>
      </c>
      <c r="C1288" s="173">
        <v>120727</v>
      </c>
      <c r="D1288" s="176">
        <v>44118</v>
      </c>
      <c r="E1288" s="177">
        <v>80.260232611777397</v>
      </c>
      <c r="F1288" s="177">
        <v>0.41770000000000002</v>
      </c>
      <c r="G1288" s="177">
        <v>0.29349999999999998</v>
      </c>
      <c r="H1288" s="177">
        <v>-0.21160000000000001</v>
      </c>
      <c r="I1288" s="177">
        <v>7.9200000000000007E-2</v>
      </c>
      <c r="J1288" s="177">
        <v>0.20599999999999999</v>
      </c>
      <c r="K1288" s="177">
        <v>16.7317</v>
      </c>
      <c r="L1288" s="177">
        <v>39.153799999999997</v>
      </c>
      <c r="M1288" s="177">
        <v>7.8952</v>
      </c>
      <c r="N1288" s="177">
        <v>18.756</v>
      </c>
      <c r="O1288" s="177">
        <v>2.5127000000000002</v>
      </c>
      <c r="P1288" s="177">
        <v>7.2500999999999998</v>
      </c>
      <c r="Q1288" s="177">
        <v>16.286100000000001</v>
      </c>
      <c r="R1288" s="177">
        <v>9.3089999999999993</v>
      </c>
      <c r="S1288" s="118" t="s">
        <v>1911</v>
      </c>
    </row>
    <row r="1289" spans="1:19" x14ac:dyDescent="0.3">
      <c r="A1289" s="173" t="s">
        <v>1184</v>
      </c>
      <c r="B1289" s="173" t="s">
        <v>1236</v>
      </c>
      <c r="C1289" s="173">
        <v>102393</v>
      </c>
      <c r="D1289" s="176">
        <v>44118</v>
      </c>
      <c r="E1289" s="177">
        <v>121.215148047393</v>
      </c>
      <c r="F1289" s="177">
        <v>0.41510000000000002</v>
      </c>
      <c r="G1289" s="177">
        <v>0.28239999999999998</v>
      </c>
      <c r="H1289" s="177">
        <v>-0.2281</v>
      </c>
      <c r="I1289" s="177">
        <v>4.65E-2</v>
      </c>
      <c r="J1289" s="177">
        <v>0.13450000000000001</v>
      </c>
      <c r="K1289" s="177">
        <v>16.457000000000001</v>
      </c>
      <c r="L1289" s="177">
        <v>38.494799999999998</v>
      </c>
      <c r="M1289" s="177">
        <v>7.1569000000000003</v>
      </c>
      <c r="N1289" s="177">
        <v>17.7166</v>
      </c>
      <c r="O1289" s="177">
        <v>1.6156999999999999</v>
      </c>
      <c r="P1289" s="177">
        <v>6.2957000000000001</v>
      </c>
      <c r="Q1289" s="177">
        <v>16.290700000000001</v>
      </c>
      <c r="R1289" s="177">
        <v>8.3779000000000003</v>
      </c>
      <c r="S1289" s="118" t="s">
        <v>1911</v>
      </c>
    </row>
    <row r="1290" spans="1:19" x14ac:dyDescent="0.3">
      <c r="A1290" s="178" t="s">
        <v>27</v>
      </c>
      <c r="B1290" s="173"/>
      <c r="C1290" s="173"/>
      <c r="D1290" s="173"/>
      <c r="E1290" s="173"/>
      <c r="F1290" s="179">
        <v>0.12351538461538461</v>
      </c>
      <c r="G1290" s="179">
        <v>-0.39148653846153825</v>
      </c>
      <c r="H1290" s="179">
        <v>-0.56267307692307711</v>
      </c>
      <c r="I1290" s="179">
        <v>-0.20135384615384611</v>
      </c>
      <c r="J1290" s="179">
        <v>-0.71591346153846147</v>
      </c>
      <c r="K1290" s="179">
        <v>13.116753846153848</v>
      </c>
      <c r="L1290" s="179">
        <v>32.977167307692305</v>
      </c>
      <c r="M1290" s="179">
        <v>1.4865300000000001</v>
      </c>
      <c r="N1290" s="179">
        <v>11.455118749999999</v>
      </c>
      <c r="O1290" s="179">
        <v>1.7775840909090908</v>
      </c>
      <c r="P1290" s="179">
        <v>7.6627500000000008</v>
      </c>
      <c r="Q1290" s="179">
        <v>14.39786923076923</v>
      </c>
      <c r="R1290" s="179">
        <v>7.2170913043478251</v>
      </c>
      <c r="S1290" s="118"/>
    </row>
    <row r="1291" spans="1:19" x14ac:dyDescent="0.3">
      <c r="A1291" s="178" t="s">
        <v>409</v>
      </c>
      <c r="B1291" s="173"/>
      <c r="C1291" s="173"/>
      <c r="D1291" s="173"/>
      <c r="E1291" s="173"/>
      <c r="F1291" s="179">
        <v>0.15254999999999999</v>
      </c>
      <c r="G1291" s="179">
        <v>-0.44364999999999999</v>
      </c>
      <c r="H1291" s="179">
        <v>-0.65800000000000003</v>
      </c>
      <c r="I1291" s="179">
        <v>-0.2006</v>
      </c>
      <c r="J1291" s="179">
        <v>-0.92969999999999997</v>
      </c>
      <c r="K1291" s="179">
        <v>12.934249999999999</v>
      </c>
      <c r="L1291" s="179">
        <v>32.318750000000001</v>
      </c>
      <c r="M1291" s="179">
        <v>0.66955000000000009</v>
      </c>
      <c r="N1291" s="179">
        <v>11.0458</v>
      </c>
      <c r="O1291" s="179">
        <v>1.6918</v>
      </c>
      <c r="P1291" s="179">
        <v>7.6400500000000005</v>
      </c>
      <c r="Q1291" s="179">
        <v>14.0518</v>
      </c>
      <c r="R1291" s="179">
        <v>7.6630500000000001</v>
      </c>
      <c r="S1291" s="118"/>
    </row>
    <row r="1292" spans="1:19" x14ac:dyDescent="0.3">
      <c r="A1292" s="167"/>
      <c r="B1292" s="167"/>
      <c r="C1292" s="167"/>
      <c r="D1292" s="169"/>
      <c r="E1292" s="170"/>
      <c r="F1292" s="170"/>
      <c r="G1292" s="170"/>
      <c r="H1292" s="170"/>
      <c r="I1292" s="170"/>
      <c r="J1292" s="170"/>
      <c r="K1292" s="170"/>
      <c r="L1292" s="170"/>
      <c r="M1292" s="170"/>
      <c r="N1292" s="170"/>
      <c r="O1292" s="170"/>
      <c r="P1292" s="170"/>
      <c r="Q1292" s="170"/>
      <c r="R1292" s="170"/>
      <c r="S1292" s="118"/>
    </row>
    <row r="1293" spans="1:19" x14ac:dyDescent="0.3">
      <c r="A1293" s="175" t="s">
        <v>1237</v>
      </c>
      <c r="B1293" s="175"/>
      <c r="C1293" s="175"/>
      <c r="D1293" s="175"/>
      <c r="E1293" s="175"/>
      <c r="F1293" s="175"/>
      <c r="G1293" s="175"/>
      <c r="H1293" s="175"/>
      <c r="I1293" s="175"/>
      <c r="J1293" s="175"/>
      <c r="K1293" s="175"/>
      <c r="L1293" s="175"/>
      <c r="M1293" s="175"/>
      <c r="N1293" s="175"/>
      <c r="O1293" s="175"/>
      <c r="P1293" s="175"/>
      <c r="Q1293" s="175"/>
      <c r="R1293" s="175"/>
      <c r="S1293" s="120"/>
    </row>
    <row r="1294" spans="1:19" x14ac:dyDescent="0.3">
      <c r="A1294" s="173" t="s">
        <v>1238</v>
      </c>
      <c r="B1294" s="173" t="s">
        <v>1239</v>
      </c>
      <c r="C1294" s="173">
        <v>101976</v>
      </c>
      <c r="D1294" s="176">
        <v>44118</v>
      </c>
      <c r="E1294" s="177">
        <v>279.96539999999999</v>
      </c>
      <c r="F1294" s="177">
        <v>7.4980000000000002</v>
      </c>
      <c r="G1294" s="177">
        <v>5.0385</v>
      </c>
      <c r="H1294" s="177">
        <v>5.907</v>
      </c>
      <c r="I1294" s="177">
        <v>6.1802999999999999</v>
      </c>
      <c r="J1294" s="177">
        <v>5.0839999999999996</v>
      </c>
      <c r="K1294" s="177">
        <v>4.4363999999999999</v>
      </c>
      <c r="L1294" s="177">
        <v>7.6948999999999996</v>
      </c>
      <c r="M1294" s="177">
        <v>7.3110999999999997</v>
      </c>
      <c r="N1294" s="177">
        <v>7.0532000000000004</v>
      </c>
      <c r="O1294" s="177">
        <v>7.7069000000000001</v>
      </c>
      <c r="P1294" s="177">
        <v>7.5655999999999999</v>
      </c>
      <c r="Q1294" s="177">
        <v>7.0964999999999998</v>
      </c>
      <c r="R1294" s="177">
        <v>7.8616000000000001</v>
      </c>
      <c r="S1294" s="118"/>
    </row>
    <row r="1295" spans="1:19" x14ac:dyDescent="0.3">
      <c r="A1295" s="173" t="s">
        <v>1238</v>
      </c>
      <c r="B1295" s="173" t="s">
        <v>1240</v>
      </c>
      <c r="C1295" s="173">
        <v>119511</v>
      </c>
      <c r="D1295" s="176">
        <v>44118</v>
      </c>
      <c r="E1295" s="177">
        <v>281.98790000000002</v>
      </c>
      <c r="F1295" s="177">
        <v>7.6254999999999997</v>
      </c>
      <c r="G1295" s="177">
        <v>5.1707999999999998</v>
      </c>
      <c r="H1295" s="177">
        <v>6.0388000000000002</v>
      </c>
      <c r="I1295" s="177">
        <v>6.2557</v>
      </c>
      <c r="J1295" s="177">
        <v>5.1887999999999996</v>
      </c>
      <c r="K1295" s="177">
        <v>4.5575999999999999</v>
      </c>
      <c r="L1295" s="177">
        <v>7.8189000000000002</v>
      </c>
      <c r="M1295" s="177">
        <v>7.4362000000000004</v>
      </c>
      <c r="N1295" s="177">
        <v>7.1832000000000003</v>
      </c>
      <c r="O1295" s="177">
        <v>7.8434999999999997</v>
      </c>
      <c r="P1295" s="177">
        <v>7.6840000000000002</v>
      </c>
      <c r="Q1295" s="177">
        <v>8.2012999999999998</v>
      </c>
      <c r="R1295" s="177">
        <v>7.9969000000000001</v>
      </c>
      <c r="S1295" s="118"/>
    </row>
    <row r="1296" spans="1:19" x14ac:dyDescent="0.3">
      <c r="A1296" s="173" t="s">
        <v>1238</v>
      </c>
      <c r="B1296" s="173" t="s">
        <v>1241</v>
      </c>
      <c r="C1296" s="173">
        <v>147567</v>
      </c>
      <c r="D1296" s="176">
        <v>44118</v>
      </c>
      <c r="E1296" s="177">
        <v>1087.1832999999999</v>
      </c>
      <c r="F1296" s="177">
        <v>9.0635999999999992</v>
      </c>
      <c r="G1296" s="177">
        <v>5.6722000000000001</v>
      </c>
      <c r="H1296" s="177">
        <v>5.9227999999999996</v>
      </c>
      <c r="I1296" s="177">
        <v>5.8990999999999998</v>
      </c>
      <c r="J1296" s="177">
        <v>5.0580999999999996</v>
      </c>
      <c r="K1296" s="177">
        <v>4.4192999999999998</v>
      </c>
      <c r="L1296" s="177">
        <v>7.1981000000000002</v>
      </c>
      <c r="M1296" s="177">
        <v>6.96</v>
      </c>
      <c r="N1296" s="177">
        <v>6.9508999999999999</v>
      </c>
      <c r="O1296" s="177"/>
      <c r="P1296" s="177"/>
      <c r="Q1296" s="177">
        <v>7.2656999999999998</v>
      </c>
      <c r="R1296" s="177"/>
      <c r="S1296" s="118"/>
    </row>
    <row r="1297" spans="1:19" x14ac:dyDescent="0.3">
      <c r="A1297" s="173" t="s">
        <v>1238</v>
      </c>
      <c r="B1297" s="173" t="s">
        <v>1242</v>
      </c>
      <c r="C1297" s="173">
        <v>147568</v>
      </c>
      <c r="D1297" s="176">
        <v>44118</v>
      </c>
      <c r="E1297" s="177">
        <v>1085.3385000000001</v>
      </c>
      <c r="F1297" s="177">
        <v>8.9175000000000004</v>
      </c>
      <c r="G1297" s="177">
        <v>5.5269000000000004</v>
      </c>
      <c r="H1297" s="177">
        <v>5.7773000000000003</v>
      </c>
      <c r="I1297" s="177">
        <v>5.7533000000000003</v>
      </c>
      <c r="J1297" s="177">
        <v>4.9119999999999999</v>
      </c>
      <c r="K1297" s="177">
        <v>4.2723000000000004</v>
      </c>
      <c r="L1297" s="177">
        <v>7.0473999999999997</v>
      </c>
      <c r="M1297" s="177">
        <v>6.8087</v>
      </c>
      <c r="N1297" s="177">
        <v>6.7983000000000002</v>
      </c>
      <c r="O1297" s="177"/>
      <c r="P1297" s="177"/>
      <c r="Q1297" s="177">
        <v>7.1130000000000004</v>
      </c>
      <c r="R1297" s="177"/>
      <c r="S1297" s="118"/>
    </row>
    <row r="1298" spans="1:19" x14ac:dyDescent="0.3">
      <c r="A1298" s="173" t="s">
        <v>1238</v>
      </c>
      <c r="B1298" s="173" t="s">
        <v>1243</v>
      </c>
      <c r="C1298" s="173">
        <v>147377</v>
      </c>
      <c r="D1298" s="176">
        <v>44118</v>
      </c>
      <c r="E1298" s="177">
        <v>1075.9432999999999</v>
      </c>
      <c r="F1298" s="177">
        <v>3.8948999999999998</v>
      </c>
      <c r="G1298" s="177">
        <v>3.8374000000000001</v>
      </c>
      <c r="H1298" s="177">
        <v>4.7691999999999997</v>
      </c>
      <c r="I1298" s="177">
        <v>4.4149000000000003</v>
      </c>
      <c r="J1298" s="177">
        <v>4.0742000000000003</v>
      </c>
      <c r="K1298" s="177">
        <v>3.3698000000000001</v>
      </c>
      <c r="L1298" s="177">
        <v>3.9651999999999998</v>
      </c>
      <c r="M1298" s="177">
        <v>4.4722</v>
      </c>
      <c r="N1298" s="177">
        <v>4.8410000000000002</v>
      </c>
      <c r="O1298" s="177"/>
      <c r="P1298" s="177"/>
      <c r="Q1298" s="177">
        <v>5.6874000000000002</v>
      </c>
      <c r="R1298" s="177"/>
      <c r="S1298" s="118"/>
    </row>
    <row r="1299" spans="1:19" x14ac:dyDescent="0.3">
      <c r="A1299" s="173" t="s">
        <v>1238</v>
      </c>
      <c r="B1299" s="173" t="s">
        <v>1244</v>
      </c>
      <c r="C1299" s="173">
        <v>147382</v>
      </c>
      <c r="D1299" s="176">
        <v>44118</v>
      </c>
      <c r="E1299" s="177">
        <v>1071.7128</v>
      </c>
      <c r="F1299" s="177">
        <v>3.4946000000000002</v>
      </c>
      <c r="G1299" s="177">
        <v>3.4373999999999998</v>
      </c>
      <c r="H1299" s="177">
        <v>4.3689</v>
      </c>
      <c r="I1299" s="177">
        <v>4.0143000000000004</v>
      </c>
      <c r="J1299" s="177">
        <v>3.6892999999999998</v>
      </c>
      <c r="K1299" s="177">
        <v>3.0196999999999998</v>
      </c>
      <c r="L1299" s="177">
        <v>3.6373000000000002</v>
      </c>
      <c r="M1299" s="177">
        <v>4.1569000000000003</v>
      </c>
      <c r="N1299" s="177">
        <v>4.5255000000000001</v>
      </c>
      <c r="O1299" s="177"/>
      <c r="P1299" s="177"/>
      <c r="Q1299" s="177">
        <v>5.3731999999999998</v>
      </c>
      <c r="R1299" s="177"/>
      <c r="S1299" s="118"/>
    </row>
    <row r="1300" spans="1:19" x14ac:dyDescent="0.3">
      <c r="A1300" s="173" t="s">
        <v>1238</v>
      </c>
      <c r="B1300" s="173" t="s">
        <v>1245</v>
      </c>
      <c r="C1300" s="173">
        <v>119106</v>
      </c>
      <c r="D1300" s="176">
        <v>44118</v>
      </c>
      <c r="E1300" s="177">
        <v>41.412799999999997</v>
      </c>
      <c r="F1300" s="177">
        <v>6.9641999999999999</v>
      </c>
      <c r="G1300" s="177">
        <v>3.6507000000000001</v>
      </c>
      <c r="H1300" s="177">
        <v>4.2971000000000004</v>
      </c>
      <c r="I1300" s="177">
        <v>5.3811</v>
      </c>
      <c r="J1300" s="177">
        <v>4.2720000000000002</v>
      </c>
      <c r="K1300" s="177">
        <v>3.7717999999999998</v>
      </c>
      <c r="L1300" s="177">
        <v>7.5876999999999999</v>
      </c>
      <c r="M1300" s="177">
        <v>6.5420999999999996</v>
      </c>
      <c r="N1300" s="177">
        <v>6.4256000000000002</v>
      </c>
      <c r="O1300" s="177">
        <v>7.3376999999999999</v>
      </c>
      <c r="P1300" s="177">
        <v>7.0308000000000002</v>
      </c>
      <c r="Q1300" s="177">
        <v>7.7377000000000002</v>
      </c>
      <c r="R1300" s="177">
        <v>7.5506000000000002</v>
      </c>
      <c r="S1300" s="118"/>
    </row>
    <row r="1301" spans="1:19" x14ac:dyDescent="0.3">
      <c r="A1301" s="173" t="s">
        <v>1238</v>
      </c>
      <c r="B1301" s="173" t="s">
        <v>1246</v>
      </c>
      <c r="C1301" s="173">
        <v>100087</v>
      </c>
      <c r="D1301" s="176">
        <v>44118</v>
      </c>
      <c r="E1301" s="177">
        <v>40.636000000000003</v>
      </c>
      <c r="F1301" s="177">
        <v>6.7378999999999998</v>
      </c>
      <c r="G1301" s="177">
        <v>3.4508000000000001</v>
      </c>
      <c r="H1301" s="177">
        <v>4.0837000000000003</v>
      </c>
      <c r="I1301" s="177">
        <v>5.1685999999999996</v>
      </c>
      <c r="J1301" s="177">
        <v>4.0735000000000001</v>
      </c>
      <c r="K1301" s="177">
        <v>3.5840000000000001</v>
      </c>
      <c r="L1301" s="177">
        <v>7.3791000000000002</v>
      </c>
      <c r="M1301" s="177">
        <v>6.3308999999999997</v>
      </c>
      <c r="N1301" s="177">
        <v>6.1984000000000004</v>
      </c>
      <c r="O1301" s="177">
        <v>7.0829000000000004</v>
      </c>
      <c r="P1301" s="177">
        <v>6.7714999999999996</v>
      </c>
      <c r="Q1301" s="177">
        <v>6.8859000000000004</v>
      </c>
      <c r="R1301" s="177">
        <v>7.3007</v>
      </c>
      <c r="S1301" s="118"/>
    </row>
    <row r="1302" spans="1:19" x14ac:dyDescent="0.3">
      <c r="A1302" s="173" t="s">
        <v>1238</v>
      </c>
      <c r="B1302" s="173" t="s">
        <v>1247</v>
      </c>
      <c r="C1302" s="173">
        <v>101357</v>
      </c>
      <c r="D1302" s="176">
        <v>44118</v>
      </c>
      <c r="E1302" s="177">
        <v>38.328200000000002</v>
      </c>
      <c r="F1302" s="177">
        <v>6.7625999999999999</v>
      </c>
      <c r="G1302" s="177">
        <v>4.04</v>
      </c>
      <c r="H1302" s="177">
        <v>4.5068999999999999</v>
      </c>
      <c r="I1302" s="177">
        <v>5.0979999999999999</v>
      </c>
      <c r="J1302" s="177">
        <v>4.3579999999999997</v>
      </c>
      <c r="K1302" s="177">
        <v>3.8302999999999998</v>
      </c>
      <c r="L1302" s="177">
        <v>6.8658000000000001</v>
      </c>
      <c r="M1302" s="177">
        <v>6.6631</v>
      </c>
      <c r="N1302" s="177">
        <v>6.6135000000000002</v>
      </c>
      <c r="O1302" s="177">
        <v>7.4545000000000003</v>
      </c>
      <c r="P1302" s="177">
        <v>7.5838999999999999</v>
      </c>
      <c r="Q1302" s="177">
        <v>7.4557000000000002</v>
      </c>
      <c r="R1302" s="177">
        <v>7.8125999999999998</v>
      </c>
      <c r="S1302" s="118"/>
    </row>
    <row r="1303" spans="1:19" x14ac:dyDescent="0.3">
      <c r="A1303" s="173" t="s">
        <v>1238</v>
      </c>
      <c r="B1303" s="173" t="s">
        <v>1248</v>
      </c>
      <c r="C1303" s="173">
        <v>118506</v>
      </c>
      <c r="D1303" s="176">
        <v>44118</v>
      </c>
      <c r="E1303" s="177">
        <v>39.305599999999998</v>
      </c>
      <c r="F1303" s="177">
        <v>6.8731</v>
      </c>
      <c r="G1303" s="177">
        <v>4.1811999999999996</v>
      </c>
      <c r="H1303" s="177">
        <v>4.6604999999999999</v>
      </c>
      <c r="I1303" s="177">
        <v>5.2506000000000004</v>
      </c>
      <c r="J1303" s="177">
        <v>4.5080999999999998</v>
      </c>
      <c r="K1303" s="177">
        <v>3.9842</v>
      </c>
      <c r="L1303" s="177">
        <v>7.0242000000000004</v>
      </c>
      <c r="M1303" s="177">
        <v>6.8236999999999997</v>
      </c>
      <c r="N1303" s="177">
        <v>6.7805</v>
      </c>
      <c r="O1303" s="177">
        <v>7.6421999999999999</v>
      </c>
      <c r="P1303" s="177">
        <v>7.8311000000000002</v>
      </c>
      <c r="Q1303" s="177">
        <v>8.4041999999999994</v>
      </c>
      <c r="R1303" s="177">
        <v>7.9779999999999998</v>
      </c>
      <c r="S1303" s="118"/>
    </row>
    <row r="1304" spans="1:19" x14ac:dyDescent="0.3">
      <c r="A1304" s="173" t="s">
        <v>1238</v>
      </c>
      <c r="B1304" s="173" t="s">
        <v>1249</v>
      </c>
      <c r="C1304" s="173">
        <v>101993</v>
      </c>
      <c r="D1304" s="176">
        <v>44118</v>
      </c>
      <c r="E1304" s="177">
        <v>4344.7052999999996</v>
      </c>
      <c r="F1304" s="177">
        <v>6.8859000000000004</v>
      </c>
      <c r="G1304" s="177">
        <v>4.1609999999999996</v>
      </c>
      <c r="H1304" s="177">
        <v>4.6494</v>
      </c>
      <c r="I1304" s="177">
        <v>5.8876999999999997</v>
      </c>
      <c r="J1304" s="177">
        <v>4.7720000000000002</v>
      </c>
      <c r="K1304" s="177">
        <v>4.3587999999999996</v>
      </c>
      <c r="L1304" s="177">
        <v>8.0063999999999993</v>
      </c>
      <c r="M1304" s="177">
        <v>7.3246000000000002</v>
      </c>
      <c r="N1304" s="177">
        <v>7.0233999999999996</v>
      </c>
      <c r="O1304" s="177">
        <v>7.5197000000000003</v>
      </c>
      <c r="P1304" s="177">
        <v>7.35</v>
      </c>
      <c r="Q1304" s="177">
        <v>7.2615999999999996</v>
      </c>
      <c r="R1304" s="177">
        <v>7.7971000000000004</v>
      </c>
      <c r="S1304" s="118"/>
    </row>
    <row r="1305" spans="1:19" x14ac:dyDescent="0.3">
      <c r="A1305" s="173" t="s">
        <v>1238</v>
      </c>
      <c r="B1305" s="173" t="s">
        <v>1250</v>
      </c>
      <c r="C1305" s="173">
        <v>119092</v>
      </c>
      <c r="D1305" s="176">
        <v>44118</v>
      </c>
      <c r="E1305" s="177">
        <v>4396.2371999999996</v>
      </c>
      <c r="F1305" s="177">
        <v>7.0270000000000001</v>
      </c>
      <c r="G1305" s="177">
        <v>4.3013000000000003</v>
      </c>
      <c r="H1305" s="177">
        <v>4.7896000000000001</v>
      </c>
      <c r="I1305" s="177">
        <v>6.0118999999999998</v>
      </c>
      <c r="J1305" s="177">
        <v>4.9051</v>
      </c>
      <c r="K1305" s="177">
        <v>4.4977999999999998</v>
      </c>
      <c r="L1305" s="177">
        <v>8.173</v>
      </c>
      <c r="M1305" s="177">
        <v>7.5068999999999999</v>
      </c>
      <c r="N1305" s="177">
        <v>7.2157999999999998</v>
      </c>
      <c r="O1305" s="177">
        <v>7.7278000000000002</v>
      </c>
      <c r="P1305" s="177">
        <v>7.5606</v>
      </c>
      <c r="Q1305" s="177">
        <v>8.0824999999999996</v>
      </c>
      <c r="R1305" s="177">
        <v>8.0018999999999991</v>
      </c>
      <c r="S1305" s="118"/>
    </row>
    <row r="1306" spans="1:19" x14ac:dyDescent="0.3">
      <c r="A1306" s="173" t="s">
        <v>1238</v>
      </c>
      <c r="B1306" s="173" t="s">
        <v>1251</v>
      </c>
      <c r="C1306" s="173">
        <v>103633</v>
      </c>
      <c r="D1306" s="176">
        <v>44118</v>
      </c>
      <c r="E1306" s="177">
        <v>288.23829999999998</v>
      </c>
      <c r="F1306" s="177">
        <v>6.7126999999999999</v>
      </c>
      <c r="G1306" s="177">
        <v>4.3815</v>
      </c>
      <c r="H1306" s="177">
        <v>4.9832000000000001</v>
      </c>
      <c r="I1306" s="177">
        <v>6.2443</v>
      </c>
      <c r="J1306" s="177">
        <v>5.0932000000000004</v>
      </c>
      <c r="K1306" s="177">
        <v>4.3550000000000004</v>
      </c>
      <c r="L1306" s="177">
        <v>7.4036</v>
      </c>
      <c r="M1306" s="177">
        <v>6.9103000000000003</v>
      </c>
      <c r="N1306" s="177">
        <v>6.7397999999999998</v>
      </c>
      <c r="O1306" s="177">
        <v>7.4523999999999999</v>
      </c>
      <c r="P1306" s="177">
        <v>7.3844000000000003</v>
      </c>
      <c r="Q1306" s="177">
        <v>7.5128000000000004</v>
      </c>
      <c r="R1306" s="177">
        <v>7.5705</v>
      </c>
      <c r="S1306" s="118"/>
    </row>
    <row r="1307" spans="1:19" x14ac:dyDescent="0.3">
      <c r="A1307" s="173" t="s">
        <v>1238</v>
      </c>
      <c r="B1307" s="173" t="s">
        <v>1252</v>
      </c>
      <c r="C1307" s="173">
        <v>120211</v>
      </c>
      <c r="D1307" s="176">
        <v>44118</v>
      </c>
      <c r="E1307" s="177">
        <v>290.2484</v>
      </c>
      <c r="F1307" s="177">
        <v>6.8422999999999998</v>
      </c>
      <c r="G1307" s="177">
        <v>4.5023</v>
      </c>
      <c r="H1307" s="177">
        <v>5.1033999999999997</v>
      </c>
      <c r="I1307" s="177">
        <v>6.3651999999999997</v>
      </c>
      <c r="J1307" s="177">
        <v>5.2138</v>
      </c>
      <c r="K1307" s="177">
        <v>4.4763999999999999</v>
      </c>
      <c r="L1307" s="177">
        <v>7.5278999999999998</v>
      </c>
      <c r="M1307" s="177">
        <v>7.0339</v>
      </c>
      <c r="N1307" s="177">
        <v>6.8658000000000001</v>
      </c>
      <c r="O1307" s="177">
        <v>7.5796000000000001</v>
      </c>
      <c r="P1307" s="177">
        <v>7.4954999999999998</v>
      </c>
      <c r="Q1307" s="177">
        <v>8.0396000000000001</v>
      </c>
      <c r="R1307" s="177">
        <v>7.6985000000000001</v>
      </c>
      <c r="S1307" s="118"/>
    </row>
    <row r="1308" spans="1:19" x14ac:dyDescent="0.3">
      <c r="A1308" s="173" t="s">
        <v>1238</v>
      </c>
      <c r="B1308" s="173" t="s">
        <v>1253</v>
      </c>
      <c r="C1308" s="173">
        <v>118384</v>
      </c>
      <c r="D1308" s="176">
        <v>44118</v>
      </c>
      <c r="E1308" s="177">
        <v>33.0989</v>
      </c>
      <c r="F1308" s="177">
        <v>4.3013000000000003</v>
      </c>
      <c r="G1308" s="177">
        <v>4.0382999999999996</v>
      </c>
      <c r="H1308" s="177">
        <v>4.4779</v>
      </c>
      <c r="I1308" s="177">
        <v>4.9561000000000002</v>
      </c>
      <c r="J1308" s="177">
        <v>4.2457000000000003</v>
      </c>
      <c r="K1308" s="177">
        <v>3.6690999999999998</v>
      </c>
      <c r="L1308" s="177">
        <v>6.8570000000000002</v>
      </c>
      <c r="M1308" s="177">
        <v>6.4158999999999997</v>
      </c>
      <c r="N1308" s="177">
        <v>6.3924000000000003</v>
      </c>
      <c r="O1308" s="177">
        <v>6.7670000000000003</v>
      </c>
      <c r="P1308" s="177">
        <v>7.2408999999999999</v>
      </c>
      <c r="Q1308" s="177">
        <v>7.9913999999999996</v>
      </c>
      <c r="R1308" s="177">
        <v>7.173</v>
      </c>
      <c r="S1308" s="118"/>
    </row>
    <row r="1309" spans="1:19" x14ac:dyDescent="0.3">
      <c r="A1309" s="173" t="s">
        <v>1238</v>
      </c>
      <c r="B1309" s="173" t="s">
        <v>1254</v>
      </c>
      <c r="C1309" s="173">
        <v>108756</v>
      </c>
      <c r="D1309" s="176">
        <v>44118</v>
      </c>
      <c r="E1309" s="177">
        <v>31.486499999999999</v>
      </c>
      <c r="F1309" s="177">
        <v>3.4780000000000002</v>
      </c>
      <c r="G1309" s="177">
        <v>3.2705000000000002</v>
      </c>
      <c r="H1309" s="177">
        <v>3.7122000000000002</v>
      </c>
      <c r="I1309" s="177">
        <v>4.2713000000000001</v>
      </c>
      <c r="J1309" s="177">
        <v>3.5148999999999999</v>
      </c>
      <c r="K1309" s="177">
        <v>2.8784999999999998</v>
      </c>
      <c r="L1309" s="177">
        <v>6.0301</v>
      </c>
      <c r="M1309" s="177">
        <v>5.6021000000000001</v>
      </c>
      <c r="N1309" s="177">
        <v>5.5743</v>
      </c>
      <c r="O1309" s="177">
        <v>6.0366</v>
      </c>
      <c r="P1309" s="177">
        <v>6.5583999999999998</v>
      </c>
      <c r="Q1309" s="177">
        <v>6.7080000000000002</v>
      </c>
      <c r="R1309" s="177">
        <v>6.3844000000000003</v>
      </c>
      <c r="S1309" s="118"/>
    </row>
    <row r="1310" spans="1:19" x14ac:dyDescent="0.3">
      <c r="A1310" s="173" t="s">
        <v>1238</v>
      </c>
      <c r="B1310" s="173" t="s">
        <v>1255</v>
      </c>
      <c r="C1310" s="173">
        <v>144994</v>
      </c>
      <c r="D1310" s="176">
        <v>44118</v>
      </c>
      <c r="E1310" s="177">
        <v>1134.9690000000001</v>
      </c>
      <c r="F1310" s="177">
        <v>2.6114999999999999</v>
      </c>
      <c r="G1310" s="177">
        <v>2.6341999999999999</v>
      </c>
      <c r="H1310" s="177">
        <v>2.6398000000000001</v>
      </c>
      <c r="I1310" s="177">
        <v>3.3679999999999999</v>
      </c>
      <c r="J1310" s="177">
        <v>2.9946000000000002</v>
      </c>
      <c r="K1310" s="177">
        <v>2.7227000000000001</v>
      </c>
      <c r="L1310" s="177">
        <v>3.0407999999999999</v>
      </c>
      <c r="M1310" s="177">
        <v>3.7627000000000002</v>
      </c>
      <c r="N1310" s="177">
        <v>4.5049000000000001</v>
      </c>
      <c r="O1310" s="177"/>
      <c r="P1310" s="177"/>
      <c r="Q1310" s="177">
        <v>6.2934000000000001</v>
      </c>
      <c r="R1310" s="177">
        <v>6.2470999999999997</v>
      </c>
      <c r="S1310" s="118"/>
    </row>
    <row r="1311" spans="1:19" x14ac:dyDescent="0.3">
      <c r="A1311" s="173" t="s">
        <v>1238</v>
      </c>
      <c r="B1311" s="173" t="s">
        <v>1256</v>
      </c>
      <c r="C1311" s="173">
        <v>144997</v>
      </c>
      <c r="D1311" s="176">
        <v>44118</v>
      </c>
      <c r="E1311" s="177">
        <v>1132.4802</v>
      </c>
      <c r="F1311" s="177">
        <v>2.4851000000000001</v>
      </c>
      <c r="G1311" s="177">
        <v>2.4864000000000002</v>
      </c>
      <c r="H1311" s="177">
        <v>2.4967000000000001</v>
      </c>
      <c r="I1311" s="177">
        <v>3.23</v>
      </c>
      <c r="J1311" s="177">
        <v>2.8603999999999998</v>
      </c>
      <c r="K1311" s="177">
        <v>2.5905</v>
      </c>
      <c r="L1311" s="177">
        <v>2.9077999999999999</v>
      </c>
      <c r="M1311" s="177">
        <v>3.6322999999999999</v>
      </c>
      <c r="N1311" s="177">
        <v>4.3695000000000004</v>
      </c>
      <c r="O1311" s="177"/>
      <c r="P1311" s="177"/>
      <c r="Q1311" s="177">
        <v>6.181</v>
      </c>
      <c r="R1311" s="177">
        <v>6.1356000000000002</v>
      </c>
      <c r="S1311" s="118"/>
    </row>
    <row r="1312" spans="1:19" x14ac:dyDescent="0.3">
      <c r="A1312" s="173" t="s">
        <v>1238</v>
      </c>
      <c r="B1312" s="173" t="s">
        <v>1257</v>
      </c>
      <c r="C1312" s="173">
        <v>112123</v>
      </c>
      <c r="D1312" s="176">
        <v>44118</v>
      </c>
      <c r="E1312" s="177">
        <v>2353.7359000000001</v>
      </c>
      <c r="F1312" s="177">
        <v>4.8730000000000002</v>
      </c>
      <c r="G1312" s="177">
        <v>3.5516000000000001</v>
      </c>
      <c r="H1312" s="177">
        <v>4.0419</v>
      </c>
      <c r="I1312" s="177">
        <v>5.0507999999999997</v>
      </c>
      <c r="J1312" s="177">
        <v>4.0349000000000004</v>
      </c>
      <c r="K1312" s="177">
        <v>3.4184999999999999</v>
      </c>
      <c r="L1312" s="177">
        <v>6.7942999999999998</v>
      </c>
      <c r="M1312" s="177">
        <v>6.3532999999999999</v>
      </c>
      <c r="N1312" s="177">
        <v>6.2739000000000003</v>
      </c>
      <c r="O1312" s="177">
        <v>6.9743000000000004</v>
      </c>
      <c r="P1312" s="177">
        <v>7.1353999999999997</v>
      </c>
      <c r="Q1312" s="177">
        <v>7.9892000000000003</v>
      </c>
      <c r="R1312" s="177">
        <v>6.8487</v>
      </c>
      <c r="S1312" s="118"/>
    </row>
    <row r="1313" spans="1:19" x14ac:dyDescent="0.3">
      <c r="A1313" s="173" t="s">
        <v>1238</v>
      </c>
      <c r="B1313" s="173" t="s">
        <v>1258</v>
      </c>
      <c r="C1313" s="173">
        <v>120507</v>
      </c>
      <c r="D1313" s="176">
        <v>44118</v>
      </c>
      <c r="E1313" s="177">
        <v>2401.8622</v>
      </c>
      <c r="F1313" s="177">
        <v>5.2237999999999998</v>
      </c>
      <c r="G1313" s="177">
        <v>3.9015</v>
      </c>
      <c r="H1313" s="177">
        <v>4.3920000000000003</v>
      </c>
      <c r="I1313" s="177">
        <v>5.4015000000000004</v>
      </c>
      <c r="J1313" s="177">
        <v>4.3860000000000001</v>
      </c>
      <c r="K1313" s="177">
        <v>3.7715999999999998</v>
      </c>
      <c r="L1313" s="177">
        <v>7.1562999999999999</v>
      </c>
      <c r="M1313" s="177">
        <v>6.7016999999999998</v>
      </c>
      <c r="N1313" s="177">
        <v>6.6054000000000004</v>
      </c>
      <c r="O1313" s="177">
        <v>7.2626999999999997</v>
      </c>
      <c r="P1313" s="177">
        <v>7.4169999999999998</v>
      </c>
      <c r="Q1313" s="177">
        <v>8.4872999999999994</v>
      </c>
      <c r="R1313" s="177">
        <v>7.1485000000000003</v>
      </c>
      <c r="S1313" s="118"/>
    </row>
    <row r="1314" spans="1:19" x14ac:dyDescent="0.3">
      <c r="A1314" s="173" t="s">
        <v>1238</v>
      </c>
      <c r="B1314" s="173" t="s">
        <v>1259</v>
      </c>
      <c r="C1314" s="173">
        <v>143598</v>
      </c>
      <c r="D1314" s="176"/>
      <c r="E1314" s="177"/>
      <c r="F1314" s="177"/>
      <c r="G1314" s="177"/>
      <c r="H1314" s="177"/>
      <c r="I1314" s="177"/>
      <c r="J1314" s="177"/>
      <c r="K1314" s="177"/>
      <c r="L1314" s="177"/>
      <c r="M1314" s="177"/>
      <c r="N1314" s="177"/>
      <c r="O1314" s="177"/>
      <c r="P1314" s="177"/>
      <c r="Q1314" s="177"/>
      <c r="R1314" s="177"/>
      <c r="S1314" s="118"/>
    </row>
    <row r="1315" spans="1:19" x14ac:dyDescent="0.3">
      <c r="A1315" s="173" t="s">
        <v>1238</v>
      </c>
      <c r="B1315" s="173" t="s">
        <v>1260</v>
      </c>
      <c r="C1315" s="173">
        <v>143597</v>
      </c>
      <c r="D1315" s="176"/>
      <c r="E1315" s="177"/>
      <c r="F1315" s="177"/>
      <c r="G1315" s="177"/>
      <c r="H1315" s="177"/>
      <c r="I1315" s="177"/>
      <c r="J1315" s="177"/>
      <c r="K1315" s="177"/>
      <c r="L1315" s="177"/>
      <c r="M1315" s="177"/>
      <c r="N1315" s="177"/>
      <c r="O1315" s="177"/>
      <c r="P1315" s="177"/>
      <c r="Q1315" s="177"/>
      <c r="R1315" s="177"/>
      <c r="S1315" s="118"/>
    </row>
    <row r="1316" spans="1:19" x14ac:dyDescent="0.3">
      <c r="A1316" s="173" t="s">
        <v>1238</v>
      </c>
      <c r="B1316" s="173" t="s">
        <v>1261</v>
      </c>
      <c r="C1316" s="173">
        <v>101893</v>
      </c>
      <c r="D1316" s="176">
        <v>44118</v>
      </c>
      <c r="E1316" s="177">
        <v>3408.9748</v>
      </c>
      <c r="F1316" s="177">
        <v>5.9626000000000001</v>
      </c>
      <c r="G1316" s="177">
        <v>4.5212000000000003</v>
      </c>
      <c r="H1316" s="177">
        <v>5.7746000000000004</v>
      </c>
      <c r="I1316" s="177">
        <v>6.3449</v>
      </c>
      <c r="J1316" s="177">
        <v>5.1035000000000004</v>
      </c>
      <c r="K1316" s="177">
        <v>4.0368000000000004</v>
      </c>
      <c r="L1316" s="177">
        <v>6.1269</v>
      </c>
      <c r="M1316" s="177">
        <v>6.0834999999999999</v>
      </c>
      <c r="N1316" s="177">
        <v>6.1814999999999998</v>
      </c>
      <c r="O1316" s="177">
        <v>7.3093000000000004</v>
      </c>
      <c r="P1316" s="177">
        <v>7.3151000000000002</v>
      </c>
      <c r="Q1316" s="177">
        <v>7.3615000000000004</v>
      </c>
      <c r="R1316" s="177">
        <v>7.3742000000000001</v>
      </c>
      <c r="S1316" s="118"/>
    </row>
    <row r="1317" spans="1:19" x14ac:dyDescent="0.3">
      <c r="A1317" s="173" t="s">
        <v>1238</v>
      </c>
      <c r="B1317" s="173" t="s">
        <v>1262</v>
      </c>
      <c r="C1317" s="173">
        <v>119746</v>
      </c>
      <c r="D1317" s="176">
        <v>44118</v>
      </c>
      <c r="E1317" s="177">
        <v>3423.9418000000001</v>
      </c>
      <c r="F1317" s="177">
        <v>6.0347</v>
      </c>
      <c r="G1317" s="177">
        <v>4.5936000000000003</v>
      </c>
      <c r="H1317" s="177">
        <v>5.8471000000000002</v>
      </c>
      <c r="I1317" s="177">
        <v>6.4177999999999997</v>
      </c>
      <c r="J1317" s="177">
        <v>5.1775000000000002</v>
      </c>
      <c r="K1317" s="177">
        <v>4.1295999999999999</v>
      </c>
      <c r="L1317" s="177">
        <v>6.2263999999999999</v>
      </c>
      <c r="M1317" s="177">
        <v>6.1829999999999998</v>
      </c>
      <c r="N1317" s="177">
        <v>6.282</v>
      </c>
      <c r="O1317" s="177">
        <v>7.3815999999999997</v>
      </c>
      <c r="P1317" s="177">
        <v>7.3794000000000004</v>
      </c>
      <c r="Q1317" s="177">
        <v>7.9859</v>
      </c>
      <c r="R1317" s="177">
        <v>7.4542000000000002</v>
      </c>
      <c r="S1317" s="118"/>
    </row>
    <row r="1318" spans="1:19" x14ac:dyDescent="0.3">
      <c r="A1318" s="173" t="s">
        <v>1238</v>
      </c>
      <c r="B1318" s="173" t="s">
        <v>1263</v>
      </c>
      <c r="C1318" s="173">
        <v>119431</v>
      </c>
      <c r="D1318" s="176">
        <v>44118</v>
      </c>
      <c r="E1318" s="177">
        <v>31.6946152692365</v>
      </c>
      <c r="F1318" s="177">
        <v>3.1095000000000002</v>
      </c>
      <c r="G1318" s="177">
        <v>4.1479999999999997</v>
      </c>
      <c r="H1318" s="177">
        <v>4.8905000000000003</v>
      </c>
      <c r="I1318" s="177">
        <v>5.1923000000000004</v>
      </c>
      <c r="J1318" s="177">
        <v>4.4032999999999998</v>
      </c>
      <c r="K1318" s="177">
        <v>3.6225999999999998</v>
      </c>
      <c r="L1318" s="177">
        <v>6.4337</v>
      </c>
      <c r="M1318" s="177">
        <v>6.3878000000000004</v>
      </c>
      <c r="N1318" s="177">
        <v>6.4374000000000002</v>
      </c>
      <c r="O1318" s="177">
        <v>7.6862000000000004</v>
      </c>
      <c r="P1318" s="177">
        <v>8.2167999999999992</v>
      </c>
      <c r="Q1318" s="177">
        <v>8.4550999999999998</v>
      </c>
      <c r="R1318" s="177">
        <v>7.8269000000000002</v>
      </c>
      <c r="S1318" s="118"/>
    </row>
    <row r="1319" spans="1:19" x14ac:dyDescent="0.3">
      <c r="A1319" s="173" t="s">
        <v>1238</v>
      </c>
      <c r="B1319" s="173" t="s">
        <v>1264</v>
      </c>
      <c r="C1319" s="173">
        <v>114216</v>
      </c>
      <c r="D1319" s="176">
        <v>44118</v>
      </c>
      <c r="E1319" s="177">
        <v>30.747562621868902</v>
      </c>
      <c r="F1319" s="177">
        <v>2.6709999999999998</v>
      </c>
      <c r="G1319" s="177">
        <v>3.6698</v>
      </c>
      <c r="H1319" s="177">
        <v>4.4297000000000004</v>
      </c>
      <c r="I1319" s="177">
        <v>4.7141999999999999</v>
      </c>
      <c r="J1319" s="177">
        <v>3.9298000000000002</v>
      </c>
      <c r="K1319" s="177">
        <v>3.1385999999999998</v>
      </c>
      <c r="L1319" s="177">
        <v>5.9381000000000004</v>
      </c>
      <c r="M1319" s="177">
        <v>5.8757999999999999</v>
      </c>
      <c r="N1319" s="177">
        <v>5.9204999999999997</v>
      </c>
      <c r="O1319" s="177">
        <v>7.1653000000000002</v>
      </c>
      <c r="P1319" s="177">
        <v>7.6871</v>
      </c>
      <c r="Q1319" s="177">
        <v>7.6753</v>
      </c>
      <c r="R1319" s="177">
        <v>7.3221999999999996</v>
      </c>
      <c r="S1319" s="118"/>
    </row>
    <row r="1320" spans="1:19" x14ac:dyDescent="0.3">
      <c r="A1320" s="173" t="s">
        <v>1238</v>
      </c>
      <c r="B1320" s="173" t="s">
        <v>1265</v>
      </c>
      <c r="C1320" s="173">
        <v>103048</v>
      </c>
      <c r="D1320" s="176">
        <v>44118</v>
      </c>
      <c r="E1320" s="177">
        <v>3140.0976999999998</v>
      </c>
      <c r="F1320" s="177">
        <v>9.4352</v>
      </c>
      <c r="G1320" s="177">
        <v>4.8529</v>
      </c>
      <c r="H1320" s="177">
        <v>5.2548000000000004</v>
      </c>
      <c r="I1320" s="177">
        <v>5.9381000000000004</v>
      </c>
      <c r="J1320" s="177">
        <v>4.9678000000000004</v>
      </c>
      <c r="K1320" s="177">
        <v>4.2709999999999999</v>
      </c>
      <c r="L1320" s="177">
        <v>6.7225000000000001</v>
      </c>
      <c r="M1320" s="177">
        <v>6.4946999999999999</v>
      </c>
      <c r="N1320" s="177">
        <v>6.4767000000000001</v>
      </c>
      <c r="O1320" s="177">
        <v>7.4965999999999999</v>
      </c>
      <c r="P1320" s="177">
        <v>7.3856000000000002</v>
      </c>
      <c r="Q1320" s="177">
        <v>7.7431999999999999</v>
      </c>
      <c r="R1320" s="177">
        <v>7.5815999999999999</v>
      </c>
      <c r="S1320" s="118"/>
    </row>
    <row r="1321" spans="1:19" x14ac:dyDescent="0.3">
      <c r="A1321" s="173" t="s">
        <v>1238</v>
      </c>
      <c r="B1321" s="173" t="s">
        <v>1266</v>
      </c>
      <c r="C1321" s="173">
        <v>118719</v>
      </c>
      <c r="D1321" s="176">
        <v>44118</v>
      </c>
      <c r="E1321" s="177">
        <v>3162.8582999999999</v>
      </c>
      <c r="F1321" s="177">
        <v>9.5358000000000001</v>
      </c>
      <c r="G1321" s="177">
        <v>4.9531999999999998</v>
      </c>
      <c r="H1321" s="177">
        <v>5.3550000000000004</v>
      </c>
      <c r="I1321" s="177">
        <v>6.0382999999999996</v>
      </c>
      <c r="J1321" s="177">
        <v>5.0682</v>
      </c>
      <c r="K1321" s="177">
        <v>4.3722000000000003</v>
      </c>
      <c r="L1321" s="177">
        <v>6.8261000000000003</v>
      </c>
      <c r="M1321" s="177">
        <v>6.5995999999999997</v>
      </c>
      <c r="N1321" s="177">
        <v>6.5831</v>
      </c>
      <c r="O1321" s="177">
        <v>7.6043000000000003</v>
      </c>
      <c r="P1321" s="177">
        <v>7.4931000000000001</v>
      </c>
      <c r="Q1321" s="177">
        <v>8.0520999999999994</v>
      </c>
      <c r="R1321" s="177">
        <v>7.6889000000000003</v>
      </c>
      <c r="S1321" s="118"/>
    </row>
    <row r="1322" spans="1:19" x14ac:dyDescent="0.3">
      <c r="A1322" s="173" t="s">
        <v>1238</v>
      </c>
      <c r="B1322" s="173" t="s">
        <v>1267</v>
      </c>
      <c r="C1322" s="173">
        <v>148161</v>
      </c>
      <c r="D1322" s="176">
        <v>44118</v>
      </c>
      <c r="E1322" s="177">
        <v>1035.1223</v>
      </c>
      <c r="F1322" s="177">
        <v>5.8860999999999999</v>
      </c>
      <c r="G1322" s="177">
        <v>5.2613000000000003</v>
      </c>
      <c r="H1322" s="177">
        <v>5.8948</v>
      </c>
      <c r="I1322" s="177">
        <v>5.6970999999999998</v>
      </c>
      <c r="J1322" s="177">
        <v>4.5343999999999998</v>
      </c>
      <c r="K1322" s="177">
        <v>3.8125</v>
      </c>
      <c r="L1322" s="177">
        <v>6.0027999999999997</v>
      </c>
      <c r="M1322" s="177"/>
      <c r="N1322" s="177"/>
      <c r="O1322" s="177"/>
      <c r="P1322" s="177"/>
      <c r="Q1322" s="177">
        <v>5.7746000000000004</v>
      </c>
      <c r="R1322" s="177"/>
      <c r="S1322" s="118" t="s">
        <v>1877</v>
      </c>
    </row>
    <row r="1323" spans="1:19" x14ac:dyDescent="0.3">
      <c r="A1323" s="173" t="s">
        <v>1238</v>
      </c>
      <c r="B1323" s="173" t="s">
        <v>1268</v>
      </c>
      <c r="C1323" s="173">
        <v>148159</v>
      </c>
      <c r="D1323" s="176">
        <v>44118</v>
      </c>
      <c r="E1323" s="177">
        <v>1029.8467000000001</v>
      </c>
      <c r="F1323" s="177">
        <v>4.9908999999999999</v>
      </c>
      <c r="G1323" s="177">
        <v>4.3640999999999996</v>
      </c>
      <c r="H1323" s="177">
        <v>4.9985999999999997</v>
      </c>
      <c r="I1323" s="177">
        <v>4.7986000000000004</v>
      </c>
      <c r="J1323" s="177">
        <v>3.6349999999999998</v>
      </c>
      <c r="K1323" s="177">
        <v>2.9047000000000001</v>
      </c>
      <c r="L1323" s="177">
        <v>5.0759999999999996</v>
      </c>
      <c r="M1323" s="177"/>
      <c r="N1323" s="177"/>
      <c r="O1323" s="177"/>
      <c r="P1323" s="177"/>
      <c r="Q1323" s="177">
        <v>4.9071999999999996</v>
      </c>
      <c r="R1323" s="177"/>
      <c r="S1323" s="118" t="s">
        <v>1877</v>
      </c>
    </row>
    <row r="1324" spans="1:19" x14ac:dyDescent="0.3">
      <c r="A1324" s="173" t="s">
        <v>1238</v>
      </c>
      <c r="B1324" s="173" t="s">
        <v>1269</v>
      </c>
      <c r="C1324" s="173">
        <v>103464</v>
      </c>
      <c r="D1324" s="176">
        <v>44118</v>
      </c>
      <c r="E1324" s="177">
        <v>31.817399999999999</v>
      </c>
      <c r="F1324" s="177">
        <v>2.8681999999999999</v>
      </c>
      <c r="G1324" s="177">
        <v>2.8919999999999999</v>
      </c>
      <c r="H1324" s="177">
        <v>2.9022999999999999</v>
      </c>
      <c r="I1324" s="177">
        <v>2.9367999999999999</v>
      </c>
      <c r="J1324" s="177">
        <v>2.9784000000000002</v>
      </c>
      <c r="K1324" s="177">
        <v>3.3662999999999998</v>
      </c>
      <c r="L1324" s="177">
        <v>3.9773000000000001</v>
      </c>
      <c r="M1324" s="177">
        <v>4.6361999999999997</v>
      </c>
      <c r="N1324" s="177">
        <v>5.1978999999999997</v>
      </c>
      <c r="O1324" s="177">
        <v>6.6268000000000002</v>
      </c>
      <c r="P1324" s="177">
        <v>7.0415000000000001</v>
      </c>
      <c r="Q1324" s="177">
        <v>8.1753</v>
      </c>
      <c r="R1324" s="177">
        <v>6.5975000000000001</v>
      </c>
      <c r="S1324" s="118"/>
    </row>
    <row r="1325" spans="1:19" x14ac:dyDescent="0.3">
      <c r="A1325" s="173" t="s">
        <v>1238</v>
      </c>
      <c r="B1325" s="173" t="s">
        <v>1270</v>
      </c>
      <c r="C1325" s="173">
        <v>120845</v>
      </c>
      <c r="D1325" s="176">
        <v>44118</v>
      </c>
      <c r="E1325" s="177">
        <v>32.1098</v>
      </c>
      <c r="F1325" s="177">
        <v>3.0693999999999999</v>
      </c>
      <c r="G1325" s="177">
        <v>3.0022000000000002</v>
      </c>
      <c r="H1325" s="177">
        <v>3.0059</v>
      </c>
      <c r="I1325" s="177">
        <v>3.0402</v>
      </c>
      <c r="J1325" s="177">
        <v>3.0769000000000002</v>
      </c>
      <c r="K1325" s="177">
        <v>3.4649000000000001</v>
      </c>
      <c r="L1325" s="177">
        <v>4.0510000000000002</v>
      </c>
      <c r="M1325" s="177">
        <v>4.7214</v>
      </c>
      <c r="N1325" s="177">
        <v>5.2953000000000001</v>
      </c>
      <c r="O1325" s="177">
        <v>6.7571000000000003</v>
      </c>
      <c r="P1325" s="177">
        <v>7.1237000000000004</v>
      </c>
      <c r="Q1325" s="177">
        <v>8.2455999999999996</v>
      </c>
      <c r="R1325" s="177">
        <v>6.6863000000000001</v>
      </c>
      <c r="S1325" s="118"/>
    </row>
    <row r="1326" spans="1:19" x14ac:dyDescent="0.3">
      <c r="A1326" s="173" t="s">
        <v>1238</v>
      </c>
      <c r="B1326" s="173" t="s">
        <v>1271</v>
      </c>
      <c r="C1326" s="173">
        <v>119821</v>
      </c>
      <c r="D1326" s="176">
        <v>44118</v>
      </c>
      <c r="E1326" s="177">
        <v>33.590400000000002</v>
      </c>
      <c r="F1326" s="177">
        <v>6.7382999999999997</v>
      </c>
      <c r="G1326" s="177">
        <v>4.5667</v>
      </c>
      <c r="H1326" s="177">
        <v>5.6566000000000001</v>
      </c>
      <c r="I1326" s="177">
        <v>6.4268999999999998</v>
      </c>
      <c r="J1326" s="177">
        <v>5.3150000000000004</v>
      </c>
      <c r="K1326" s="177">
        <v>4.7487000000000004</v>
      </c>
      <c r="L1326" s="177">
        <v>7.2012999999999998</v>
      </c>
      <c r="M1326" s="177">
        <v>6.8205999999999998</v>
      </c>
      <c r="N1326" s="177">
        <v>6.8240999999999996</v>
      </c>
      <c r="O1326" s="177">
        <v>7.5640000000000001</v>
      </c>
      <c r="P1326" s="177">
        <v>7.8661000000000003</v>
      </c>
      <c r="Q1326" s="177">
        <v>8.4437999999999995</v>
      </c>
      <c r="R1326" s="177">
        <v>7.8339999999999996</v>
      </c>
      <c r="S1326" s="118"/>
    </row>
    <row r="1327" spans="1:19" x14ac:dyDescent="0.3">
      <c r="A1327" s="173" t="s">
        <v>1238</v>
      </c>
      <c r="B1327" s="173" t="s">
        <v>1272</v>
      </c>
      <c r="C1327" s="173">
        <v>102503</v>
      </c>
      <c r="D1327" s="176">
        <v>44118</v>
      </c>
      <c r="E1327" s="177">
        <v>32.0655</v>
      </c>
      <c r="F1327" s="177">
        <v>6.1478000000000002</v>
      </c>
      <c r="G1327" s="177">
        <v>3.9634</v>
      </c>
      <c r="H1327" s="177">
        <v>5.0458999999999996</v>
      </c>
      <c r="I1327" s="177">
        <v>5.8428000000000004</v>
      </c>
      <c r="J1327" s="177">
        <v>4.7270000000000003</v>
      </c>
      <c r="K1327" s="177">
        <v>4.1520000000000001</v>
      </c>
      <c r="L1327" s="177">
        <v>6.5861000000000001</v>
      </c>
      <c r="M1327" s="177">
        <v>6.2207999999999997</v>
      </c>
      <c r="N1327" s="177">
        <v>6.2080000000000002</v>
      </c>
      <c r="O1327" s="177">
        <v>6.8826999999999998</v>
      </c>
      <c r="P1327" s="177">
        <v>7.1502999999999997</v>
      </c>
      <c r="Q1327" s="177">
        <v>7.4276</v>
      </c>
      <c r="R1327" s="177">
        <v>7.1921999999999997</v>
      </c>
      <c r="S1327" s="118"/>
    </row>
    <row r="1328" spans="1:19" x14ac:dyDescent="0.3">
      <c r="A1328" s="173" t="s">
        <v>1238</v>
      </c>
      <c r="B1328" s="173" t="s">
        <v>1273</v>
      </c>
      <c r="C1328" s="173">
        <v>145050</v>
      </c>
      <c r="D1328" s="176">
        <v>44118</v>
      </c>
      <c r="E1328" s="177">
        <v>11.528700000000001</v>
      </c>
      <c r="F1328" s="177">
        <v>4.4329999999999998</v>
      </c>
      <c r="G1328" s="177">
        <v>3.4843000000000002</v>
      </c>
      <c r="H1328" s="177">
        <v>3.4397000000000002</v>
      </c>
      <c r="I1328" s="177">
        <v>4.1223000000000001</v>
      </c>
      <c r="J1328" s="177">
        <v>3.8855</v>
      </c>
      <c r="K1328" s="177">
        <v>3.8395000000000001</v>
      </c>
      <c r="L1328" s="177">
        <v>5.5050999999999997</v>
      </c>
      <c r="M1328" s="177">
        <v>5.6390000000000002</v>
      </c>
      <c r="N1328" s="177">
        <v>5.8151000000000002</v>
      </c>
      <c r="O1328" s="177"/>
      <c r="P1328" s="177"/>
      <c r="Q1328" s="177">
        <v>7.1782000000000004</v>
      </c>
      <c r="R1328" s="177">
        <v>7.1353</v>
      </c>
      <c r="S1328" s="118"/>
    </row>
    <row r="1329" spans="1:19" x14ac:dyDescent="0.3">
      <c r="A1329" s="173" t="s">
        <v>1238</v>
      </c>
      <c r="B1329" s="173" t="s">
        <v>1274</v>
      </c>
      <c r="C1329" s="173">
        <v>145042</v>
      </c>
      <c r="D1329" s="176">
        <v>44118</v>
      </c>
      <c r="E1329" s="177">
        <v>11.504300000000001</v>
      </c>
      <c r="F1329" s="177">
        <v>4.4424000000000001</v>
      </c>
      <c r="G1329" s="177">
        <v>3.4281999999999999</v>
      </c>
      <c r="H1329" s="177">
        <v>3.3561999999999999</v>
      </c>
      <c r="I1329" s="177">
        <v>4.0400999999999998</v>
      </c>
      <c r="J1329" s="177">
        <v>3.7978999999999998</v>
      </c>
      <c r="K1329" s="177">
        <v>3.7492999999999999</v>
      </c>
      <c r="L1329" s="177">
        <v>5.4843000000000002</v>
      </c>
      <c r="M1329" s="177">
        <v>5.5936000000000003</v>
      </c>
      <c r="N1329" s="177">
        <v>5.7476000000000003</v>
      </c>
      <c r="O1329" s="177"/>
      <c r="P1329" s="177"/>
      <c r="Q1329" s="177">
        <v>7.0675999999999997</v>
      </c>
      <c r="R1329" s="177">
        <v>7.0260999999999996</v>
      </c>
      <c r="S1329" s="118"/>
    </row>
    <row r="1330" spans="1:19" x14ac:dyDescent="0.3">
      <c r="A1330" s="173" t="s">
        <v>1238</v>
      </c>
      <c r="B1330" s="173" t="s">
        <v>1275</v>
      </c>
      <c r="C1330" s="173">
        <v>119424</v>
      </c>
      <c r="D1330" s="176">
        <v>44118</v>
      </c>
      <c r="E1330" s="177">
        <v>3600.9549999999999</v>
      </c>
      <c r="F1330" s="177">
        <v>7.3776000000000002</v>
      </c>
      <c r="G1330" s="177">
        <v>5.3106</v>
      </c>
      <c r="H1330" s="177">
        <v>6.1893000000000002</v>
      </c>
      <c r="I1330" s="177">
        <v>6.2603</v>
      </c>
      <c r="J1330" s="177">
        <v>5.3067000000000002</v>
      </c>
      <c r="K1330" s="177">
        <v>4.6920999999999999</v>
      </c>
      <c r="L1330" s="177">
        <v>7.6063000000000001</v>
      </c>
      <c r="M1330" s="177">
        <v>7.1782000000000004</v>
      </c>
      <c r="N1330" s="177">
        <v>6.9664000000000001</v>
      </c>
      <c r="O1330" s="177">
        <v>5.0427</v>
      </c>
      <c r="P1330" s="177">
        <v>5.9367999999999999</v>
      </c>
      <c r="Q1330" s="177">
        <v>7.0309999999999997</v>
      </c>
      <c r="R1330" s="177">
        <v>4.7378</v>
      </c>
      <c r="S1330" s="118"/>
    </row>
    <row r="1331" spans="1:19" x14ac:dyDescent="0.3">
      <c r="A1331" s="173" t="s">
        <v>1238</v>
      </c>
      <c r="B1331" s="173" t="s">
        <v>1276</v>
      </c>
      <c r="C1331" s="173">
        <v>101847</v>
      </c>
      <c r="D1331" s="176">
        <v>44118</v>
      </c>
      <c r="E1331" s="177">
        <v>3575.0738000000001</v>
      </c>
      <c r="F1331" s="177">
        <v>7.1706000000000003</v>
      </c>
      <c r="G1331" s="177">
        <v>5.1383999999999999</v>
      </c>
      <c r="H1331" s="177">
        <v>6.0068000000000001</v>
      </c>
      <c r="I1331" s="177">
        <v>6.1120999999999999</v>
      </c>
      <c r="J1331" s="177">
        <v>5.1296999999999997</v>
      </c>
      <c r="K1331" s="177">
        <v>4.4949000000000003</v>
      </c>
      <c r="L1331" s="177">
        <v>7.4137000000000004</v>
      </c>
      <c r="M1331" s="177">
        <v>7.0453000000000001</v>
      </c>
      <c r="N1331" s="177">
        <v>6.8117999999999999</v>
      </c>
      <c r="O1331" s="177">
        <v>4.9131</v>
      </c>
      <c r="P1331" s="177">
        <v>5.8331999999999997</v>
      </c>
      <c r="Q1331" s="177">
        <v>6.9420000000000002</v>
      </c>
      <c r="R1331" s="177">
        <v>4.5777999999999999</v>
      </c>
      <c r="S1331" s="118"/>
    </row>
    <row r="1332" spans="1:19" x14ac:dyDescent="0.3">
      <c r="A1332" s="173" t="s">
        <v>1238</v>
      </c>
      <c r="B1332" s="173" t="s">
        <v>1277</v>
      </c>
      <c r="C1332" s="173">
        <v>120299</v>
      </c>
      <c r="D1332" s="176">
        <v>44118</v>
      </c>
      <c r="E1332" s="177">
        <v>2353.2121000000002</v>
      </c>
      <c r="F1332" s="177">
        <v>6.8074000000000003</v>
      </c>
      <c r="G1332" s="177">
        <v>4.5602</v>
      </c>
      <c r="H1332" s="177">
        <v>5.0772000000000004</v>
      </c>
      <c r="I1332" s="177">
        <v>5.9207999999999998</v>
      </c>
      <c r="J1332" s="177">
        <v>5.0330000000000004</v>
      </c>
      <c r="K1332" s="177">
        <v>4.5385999999999997</v>
      </c>
      <c r="L1332" s="177">
        <v>7.1708999999999996</v>
      </c>
      <c r="M1332" s="177">
        <v>6.7126999999999999</v>
      </c>
      <c r="N1332" s="177">
        <v>6.5998000000000001</v>
      </c>
      <c r="O1332" s="177">
        <v>7.5754000000000001</v>
      </c>
      <c r="P1332" s="177">
        <v>7.5050999999999997</v>
      </c>
      <c r="Q1332" s="177">
        <v>8.0599000000000007</v>
      </c>
      <c r="R1332" s="177">
        <v>7.6333000000000002</v>
      </c>
      <c r="S1332" s="118"/>
    </row>
    <row r="1333" spans="1:19" x14ac:dyDescent="0.3">
      <c r="A1333" s="173" t="s">
        <v>1238</v>
      </c>
      <c r="B1333" s="173" t="s">
        <v>1278</v>
      </c>
      <c r="C1333" s="173">
        <v>112077</v>
      </c>
      <c r="D1333" s="176">
        <v>44118</v>
      </c>
      <c r="E1333" s="177">
        <v>2334.1570999999999</v>
      </c>
      <c r="F1333" s="177">
        <v>6.7175000000000002</v>
      </c>
      <c r="G1333" s="177">
        <v>4.4641000000000002</v>
      </c>
      <c r="H1333" s="177">
        <v>4.9798999999999998</v>
      </c>
      <c r="I1333" s="177">
        <v>5.8220000000000001</v>
      </c>
      <c r="J1333" s="177">
        <v>4.9332000000000003</v>
      </c>
      <c r="K1333" s="177">
        <v>4.4375999999999998</v>
      </c>
      <c r="L1333" s="177">
        <v>7.0674000000000001</v>
      </c>
      <c r="M1333" s="177">
        <v>6.6078000000000001</v>
      </c>
      <c r="N1333" s="177">
        <v>6.4934000000000003</v>
      </c>
      <c r="O1333" s="177">
        <v>7.4508999999999999</v>
      </c>
      <c r="P1333" s="177">
        <v>7.3860999999999999</v>
      </c>
      <c r="Q1333" s="177">
        <v>7.8085000000000004</v>
      </c>
      <c r="R1333" s="177">
        <v>7.5148999999999999</v>
      </c>
      <c r="S1333" s="118"/>
    </row>
    <row r="1334" spans="1:19" x14ac:dyDescent="0.3">
      <c r="A1334" s="178" t="s">
        <v>27</v>
      </c>
      <c r="B1334" s="173"/>
      <c r="C1334" s="173"/>
      <c r="D1334" s="173"/>
      <c r="E1334" s="173"/>
      <c r="F1334" s="179">
        <v>5.8334342105263159</v>
      </c>
      <c r="G1334" s="179">
        <v>4.1686499999999995</v>
      </c>
      <c r="H1334" s="179">
        <v>4.7295578947368409</v>
      </c>
      <c r="I1334" s="179">
        <v>5.2596921052631576</v>
      </c>
      <c r="J1334" s="179">
        <v>4.427405263157894</v>
      </c>
      <c r="K1334" s="179">
        <v>3.8883210526315799</v>
      </c>
      <c r="L1334" s="179">
        <v>6.356097368421052</v>
      </c>
      <c r="M1334" s="179">
        <v>6.2096833333333343</v>
      </c>
      <c r="N1334" s="179">
        <v>6.2437750000000003</v>
      </c>
      <c r="O1334" s="179">
        <v>7.1372785714285714</v>
      </c>
      <c r="P1334" s="179">
        <v>7.2831785714285724</v>
      </c>
      <c r="Q1334" s="179">
        <v>7.3710999999999993</v>
      </c>
      <c r="R1334" s="179">
        <v>7.1777781249999997</v>
      </c>
      <c r="S1334" s="118"/>
    </row>
    <row r="1335" spans="1:19" x14ac:dyDescent="0.3">
      <c r="A1335" s="178" t="s">
        <v>409</v>
      </c>
      <c r="B1335" s="173"/>
      <c r="C1335" s="173"/>
      <c r="D1335" s="173"/>
      <c r="E1335" s="173"/>
      <c r="F1335" s="179">
        <v>6.43025</v>
      </c>
      <c r="G1335" s="179">
        <v>4.1710999999999991</v>
      </c>
      <c r="H1335" s="179">
        <v>4.8400499999999997</v>
      </c>
      <c r="I1335" s="179">
        <v>5.5493000000000006</v>
      </c>
      <c r="J1335" s="179">
        <v>4.5212500000000002</v>
      </c>
      <c r="K1335" s="179">
        <v>3.9118500000000003</v>
      </c>
      <c r="L1335" s="179">
        <v>6.8415499999999998</v>
      </c>
      <c r="M1335" s="179">
        <v>6.5183999999999997</v>
      </c>
      <c r="N1335" s="179">
        <v>6.4570500000000006</v>
      </c>
      <c r="O1335" s="179">
        <v>7.4162499999999998</v>
      </c>
      <c r="P1335" s="179">
        <v>7.3849999999999998</v>
      </c>
      <c r="Q1335" s="179">
        <v>7.4842500000000003</v>
      </c>
      <c r="R1335" s="179">
        <v>7.4142000000000001</v>
      </c>
      <c r="S1335" s="118"/>
    </row>
    <row r="1336" spans="1:19" x14ac:dyDescent="0.3">
      <c r="A1336" s="167"/>
      <c r="B1336" s="167"/>
      <c r="C1336" s="167"/>
      <c r="D1336" s="169"/>
      <c r="E1336" s="170"/>
      <c r="F1336" s="170"/>
      <c r="G1336" s="170"/>
      <c r="H1336" s="170"/>
      <c r="I1336" s="170"/>
      <c r="J1336" s="170"/>
      <c r="K1336" s="170"/>
      <c r="L1336" s="170"/>
      <c r="M1336" s="170"/>
      <c r="N1336" s="170"/>
      <c r="O1336" s="170"/>
      <c r="P1336" s="170"/>
      <c r="Q1336" s="170"/>
      <c r="R1336" s="170"/>
      <c r="S1336" s="118"/>
    </row>
    <row r="1337" spans="1:19" x14ac:dyDescent="0.3">
      <c r="A1337" s="175" t="s">
        <v>1279</v>
      </c>
      <c r="B1337" s="175"/>
      <c r="C1337" s="175"/>
      <c r="D1337" s="175"/>
      <c r="E1337" s="175"/>
      <c r="F1337" s="175"/>
      <c r="G1337" s="175"/>
      <c r="H1337" s="175"/>
      <c r="I1337" s="175"/>
      <c r="J1337" s="175"/>
      <c r="K1337" s="175"/>
      <c r="L1337" s="175"/>
      <c r="M1337" s="175"/>
      <c r="N1337" s="175"/>
      <c r="O1337" s="175"/>
      <c r="P1337" s="175"/>
      <c r="Q1337" s="175"/>
      <c r="R1337" s="175"/>
      <c r="S1337" s="120"/>
    </row>
    <row r="1338" spans="1:19" x14ac:dyDescent="0.3">
      <c r="A1338" s="173" t="s">
        <v>1280</v>
      </c>
      <c r="B1338" s="173" t="s">
        <v>1281</v>
      </c>
      <c r="C1338" s="173">
        <v>120524</v>
      </c>
      <c r="D1338" s="176">
        <v>44118</v>
      </c>
      <c r="E1338" s="177">
        <v>24.117999999999999</v>
      </c>
      <c r="F1338" s="177">
        <v>0.30030000000000001</v>
      </c>
      <c r="G1338" s="177">
        <v>-4.8500000000000001E-2</v>
      </c>
      <c r="H1338" s="177">
        <v>0.80120000000000002</v>
      </c>
      <c r="I1338" s="177">
        <v>3.2284999999999999</v>
      </c>
      <c r="J1338" s="177">
        <v>1.8540000000000001</v>
      </c>
      <c r="K1338" s="177">
        <v>8.6636000000000006</v>
      </c>
      <c r="L1338" s="177">
        <v>21.092500000000001</v>
      </c>
      <c r="M1338" s="177">
        <v>2.8683999999999998</v>
      </c>
      <c r="N1338" s="177">
        <v>9.3861000000000008</v>
      </c>
      <c r="O1338" s="177">
        <v>8.2015999999999991</v>
      </c>
      <c r="P1338" s="177">
        <v>9.0730000000000004</v>
      </c>
      <c r="Q1338" s="177">
        <v>8.5962999999999994</v>
      </c>
      <c r="R1338" s="177">
        <v>13.051500000000001</v>
      </c>
      <c r="S1338" s="118"/>
    </row>
    <row r="1339" spans="1:19" x14ac:dyDescent="0.3">
      <c r="A1339" s="173" t="s">
        <v>1280</v>
      </c>
      <c r="B1339" s="173" t="s">
        <v>1282</v>
      </c>
      <c r="C1339" s="173">
        <v>113064</v>
      </c>
      <c r="D1339" s="176">
        <v>44118</v>
      </c>
      <c r="E1339" s="177">
        <v>22.134799999999998</v>
      </c>
      <c r="F1339" s="177">
        <v>0.2954</v>
      </c>
      <c r="G1339" s="177">
        <v>-6.9500000000000006E-2</v>
      </c>
      <c r="H1339" s="177">
        <v>0.7712</v>
      </c>
      <c r="I1339" s="177">
        <v>3.1675</v>
      </c>
      <c r="J1339" s="177">
        <v>1.7252000000000001</v>
      </c>
      <c r="K1339" s="177">
        <v>8.2523999999999997</v>
      </c>
      <c r="L1339" s="177">
        <v>20.2181</v>
      </c>
      <c r="M1339" s="177">
        <v>1.8062</v>
      </c>
      <c r="N1339" s="177">
        <v>7.9141000000000004</v>
      </c>
      <c r="O1339" s="177">
        <v>6.9832000000000001</v>
      </c>
      <c r="P1339" s="177">
        <v>7.8342000000000001</v>
      </c>
      <c r="Q1339" s="177">
        <v>8.1422000000000008</v>
      </c>
      <c r="R1339" s="177">
        <v>11.677099999999999</v>
      </c>
      <c r="S1339" s="118"/>
    </row>
    <row r="1340" spans="1:19" x14ac:dyDescent="0.3">
      <c r="A1340" s="173" t="s">
        <v>1280</v>
      </c>
      <c r="B1340" s="173" t="s">
        <v>1283</v>
      </c>
      <c r="C1340" s="173">
        <v>114855</v>
      </c>
      <c r="D1340" s="176">
        <v>44118</v>
      </c>
      <c r="E1340" s="177">
        <v>19.226400000000002</v>
      </c>
      <c r="F1340" s="177">
        <v>-0.14230000000000001</v>
      </c>
      <c r="G1340" s="177">
        <v>-3.9E-2</v>
      </c>
      <c r="H1340" s="177">
        <v>0.94240000000000002</v>
      </c>
      <c r="I1340" s="177">
        <v>2.4321000000000002</v>
      </c>
      <c r="J1340" s="177">
        <v>1.9882</v>
      </c>
      <c r="K1340" s="177">
        <v>7.8316999999999997</v>
      </c>
      <c r="L1340" s="177">
        <v>22.303799999999999</v>
      </c>
      <c r="M1340" s="177">
        <v>-0.68140000000000001</v>
      </c>
      <c r="N1340" s="177">
        <v>6.5369000000000002</v>
      </c>
      <c r="O1340" s="177">
        <v>4.4781000000000004</v>
      </c>
      <c r="P1340" s="177">
        <v>5.6394000000000002</v>
      </c>
      <c r="Q1340" s="177">
        <v>7.0968</v>
      </c>
      <c r="R1340" s="177">
        <v>6.5086000000000004</v>
      </c>
      <c r="S1340" s="118" t="s">
        <v>1880</v>
      </c>
    </row>
    <row r="1341" spans="1:19" x14ac:dyDescent="0.3">
      <c r="A1341" s="173" t="s">
        <v>1280</v>
      </c>
      <c r="B1341" s="173" t="s">
        <v>1284</v>
      </c>
      <c r="C1341" s="173">
        <v>119176</v>
      </c>
      <c r="D1341" s="176">
        <v>44118</v>
      </c>
      <c r="E1341" s="177">
        <v>21.090699999999998</v>
      </c>
      <c r="F1341" s="177">
        <v>-0.1368</v>
      </c>
      <c r="G1341" s="177">
        <v>-1.23E-2</v>
      </c>
      <c r="H1341" s="177">
        <v>0.98060000000000003</v>
      </c>
      <c r="I1341" s="177">
        <v>2.5093999999999999</v>
      </c>
      <c r="J1341" s="177">
        <v>1.9934000000000001</v>
      </c>
      <c r="K1341" s="177">
        <v>8.1364000000000001</v>
      </c>
      <c r="L1341" s="177">
        <v>23.0733</v>
      </c>
      <c r="M1341" s="177">
        <v>0.22189999999999999</v>
      </c>
      <c r="N1341" s="177">
        <v>7.8268000000000004</v>
      </c>
      <c r="O1341" s="177">
        <v>5.6393000000000004</v>
      </c>
      <c r="P1341" s="177">
        <v>7.0434000000000001</v>
      </c>
      <c r="Q1341" s="177">
        <v>7.5045999999999999</v>
      </c>
      <c r="R1341" s="177">
        <v>7.9457000000000004</v>
      </c>
      <c r="S1341" s="118" t="s">
        <v>1880</v>
      </c>
    </row>
    <row r="1342" spans="1:19" x14ac:dyDescent="0.3">
      <c r="A1342" s="173" t="s">
        <v>1280</v>
      </c>
      <c r="B1342" s="173" t="s">
        <v>1285</v>
      </c>
      <c r="C1342" s="173">
        <v>103131</v>
      </c>
      <c r="D1342" s="176">
        <v>44118</v>
      </c>
      <c r="E1342" s="177">
        <v>36.584000000000003</v>
      </c>
      <c r="F1342" s="177">
        <v>4.3799999999999999E-2</v>
      </c>
      <c r="G1342" s="177">
        <v>0.36759999999999998</v>
      </c>
      <c r="H1342" s="177">
        <v>1.5517000000000001</v>
      </c>
      <c r="I1342" s="177">
        <v>3.4645000000000001</v>
      </c>
      <c r="J1342" s="177">
        <v>1.9678</v>
      </c>
      <c r="K1342" s="177">
        <v>10.4856</v>
      </c>
      <c r="L1342" s="177">
        <v>26.737300000000001</v>
      </c>
      <c r="M1342" s="177">
        <v>6.9394999999999998</v>
      </c>
      <c r="N1342" s="177">
        <v>14.428699999999999</v>
      </c>
      <c r="O1342" s="177">
        <v>6.4469000000000003</v>
      </c>
      <c r="P1342" s="177">
        <v>7.6276000000000002</v>
      </c>
      <c r="Q1342" s="177">
        <v>8.9261999999999997</v>
      </c>
      <c r="R1342" s="177">
        <v>10.597799999999999</v>
      </c>
      <c r="S1342" s="118"/>
    </row>
    <row r="1343" spans="1:19" x14ac:dyDescent="0.3">
      <c r="A1343" s="173" t="s">
        <v>1280</v>
      </c>
      <c r="B1343" s="173" t="s">
        <v>1286</v>
      </c>
      <c r="C1343" s="173">
        <v>119131</v>
      </c>
      <c r="D1343" s="176">
        <v>44118</v>
      </c>
      <c r="E1343" s="177">
        <v>38.427</v>
      </c>
      <c r="F1343" s="177">
        <v>4.6899999999999997E-2</v>
      </c>
      <c r="G1343" s="177">
        <v>0.38140000000000002</v>
      </c>
      <c r="H1343" s="177">
        <v>1.5701000000000001</v>
      </c>
      <c r="I1343" s="177">
        <v>3.5043000000000002</v>
      </c>
      <c r="J1343" s="177">
        <v>2.0448</v>
      </c>
      <c r="K1343" s="177">
        <v>10.7789</v>
      </c>
      <c r="L1343" s="177">
        <v>27.3429</v>
      </c>
      <c r="M1343" s="177">
        <v>7.7382</v>
      </c>
      <c r="N1343" s="177">
        <v>15.5352</v>
      </c>
      <c r="O1343" s="177">
        <v>7.2058</v>
      </c>
      <c r="P1343" s="177">
        <v>8.3323999999999998</v>
      </c>
      <c r="Q1343" s="177">
        <v>9.3539999999999992</v>
      </c>
      <c r="R1343" s="177">
        <v>11.4506</v>
      </c>
      <c r="S1343" s="118"/>
    </row>
    <row r="1344" spans="1:19" x14ac:dyDescent="0.3">
      <c r="A1344" s="173" t="s">
        <v>1280</v>
      </c>
      <c r="B1344" s="173" t="s">
        <v>1287</v>
      </c>
      <c r="C1344" s="173">
        <v>101144</v>
      </c>
      <c r="D1344" s="176">
        <v>44118</v>
      </c>
      <c r="E1344" s="177">
        <v>254.1429</v>
      </c>
      <c r="F1344" s="177">
        <v>-0.77010000000000001</v>
      </c>
      <c r="G1344" s="177">
        <v>-1.8383</v>
      </c>
      <c r="H1344" s="177">
        <v>-1.0373000000000001</v>
      </c>
      <c r="I1344" s="177">
        <v>-0.31459999999999999</v>
      </c>
      <c r="J1344" s="177">
        <v>-3.5026999999999999</v>
      </c>
      <c r="K1344" s="177">
        <v>-0.10290000000000001</v>
      </c>
      <c r="L1344" s="177">
        <v>10.6685</v>
      </c>
      <c r="M1344" s="177">
        <v>-9.9708000000000006</v>
      </c>
      <c r="N1344" s="177">
        <v>-2.9969999999999999</v>
      </c>
      <c r="O1344" s="177">
        <v>1.1158999999999999</v>
      </c>
      <c r="P1344" s="177">
        <v>6.9588999999999999</v>
      </c>
      <c r="Q1344" s="177">
        <v>19.729900000000001</v>
      </c>
      <c r="R1344" s="177">
        <v>0.47989999999999999</v>
      </c>
      <c r="S1344" s="118"/>
    </row>
    <row r="1345" spans="1:19" x14ac:dyDescent="0.3">
      <c r="A1345" s="173" t="s">
        <v>1280</v>
      </c>
      <c r="B1345" s="173" t="s">
        <v>1288</v>
      </c>
      <c r="C1345" s="173">
        <v>120334</v>
      </c>
      <c r="D1345" s="176">
        <v>44118</v>
      </c>
      <c r="E1345" s="177">
        <v>270.71660000000003</v>
      </c>
      <c r="F1345" s="177">
        <v>-0.76829999999999998</v>
      </c>
      <c r="G1345" s="177">
        <v>-1.8298000000000001</v>
      </c>
      <c r="H1345" s="177">
        <v>-1.0255000000000001</v>
      </c>
      <c r="I1345" s="177">
        <v>-0.29160000000000003</v>
      </c>
      <c r="J1345" s="177">
        <v>-3.4531000000000001</v>
      </c>
      <c r="K1345" s="177">
        <v>6.3500000000000001E-2</v>
      </c>
      <c r="L1345" s="177">
        <v>11.0465</v>
      </c>
      <c r="M1345" s="177">
        <v>-9.5173000000000005</v>
      </c>
      <c r="N1345" s="177">
        <v>-2.3565</v>
      </c>
      <c r="O1345" s="177">
        <v>1.9857</v>
      </c>
      <c r="P1345" s="177">
        <v>7.8734000000000002</v>
      </c>
      <c r="Q1345" s="177">
        <v>11.362299999999999</v>
      </c>
      <c r="R1345" s="177">
        <v>1.2072000000000001</v>
      </c>
      <c r="S1345" s="118"/>
    </row>
    <row r="1346" spans="1:19" x14ac:dyDescent="0.3">
      <c r="A1346" s="173" t="s">
        <v>1280</v>
      </c>
      <c r="B1346" s="173" t="s">
        <v>1289</v>
      </c>
      <c r="C1346" s="173">
        <v>101072</v>
      </c>
      <c r="D1346" s="176">
        <v>44118</v>
      </c>
      <c r="E1346" s="177">
        <v>46.667099999999998</v>
      </c>
      <c r="F1346" s="177">
        <v>0.20330000000000001</v>
      </c>
      <c r="G1346" s="177">
        <v>-0.32169999999999999</v>
      </c>
      <c r="H1346" s="177">
        <v>0.69440000000000002</v>
      </c>
      <c r="I1346" s="177">
        <v>1.0529999999999999</v>
      </c>
      <c r="J1346" s="177">
        <v>1.4583999999999999</v>
      </c>
      <c r="K1346" s="177">
        <v>21.254799999999999</v>
      </c>
      <c r="L1346" s="177">
        <v>35.414099999999998</v>
      </c>
      <c r="M1346" s="177">
        <v>14.7898</v>
      </c>
      <c r="N1346" s="177">
        <v>20.699100000000001</v>
      </c>
      <c r="O1346" s="177">
        <v>10.1221</v>
      </c>
      <c r="P1346" s="177">
        <v>9.2642000000000007</v>
      </c>
      <c r="Q1346" s="177">
        <v>8.1837</v>
      </c>
      <c r="R1346" s="177">
        <v>15.0768</v>
      </c>
      <c r="S1346" s="118"/>
    </row>
    <row r="1347" spans="1:19" x14ac:dyDescent="0.3">
      <c r="A1347" s="173" t="s">
        <v>1280</v>
      </c>
      <c r="B1347" s="173" t="s">
        <v>1290</v>
      </c>
      <c r="C1347" s="173">
        <v>120821</v>
      </c>
      <c r="D1347" s="176">
        <v>44118</v>
      </c>
      <c r="E1347" s="177">
        <v>46.592500000000001</v>
      </c>
      <c r="F1347" s="177">
        <v>0.20349999999999999</v>
      </c>
      <c r="G1347" s="177">
        <v>-0.31940000000000002</v>
      </c>
      <c r="H1347" s="177">
        <v>0.69720000000000004</v>
      </c>
      <c r="I1347" s="177">
        <v>1.0576000000000001</v>
      </c>
      <c r="J1347" s="177">
        <v>1.4676</v>
      </c>
      <c r="K1347" s="177">
        <v>21.370999999999999</v>
      </c>
      <c r="L1347" s="177">
        <v>35.578099999999999</v>
      </c>
      <c r="M1347" s="177">
        <v>14.956899999999999</v>
      </c>
      <c r="N1347" s="177">
        <v>20.889800000000001</v>
      </c>
      <c r="O1347" s="177">
        <v>10.063499999999999</v>
      </c>
      <c r="P1347" s="177">
        <v>9.2292000000000005</v>
      </c>
      <c r="Q1347" s="177">
        <v>8.6592000000000002</v>
      </c>
      <c r="R1347" s="177">
        <v>14.985200000000001</v>
      </c>
      <c r="S1347" s="118"/>
    </row>
    <row r="1348" spans="1:19" x14ac:dyDescent="0.3">
      <c r="A1348" s="173" t="s">
        <v>1280</v>
      </c>
      <c r="B1348" s="173" t="s">
        <v>1291</v>
      </c>
      <c r="C1348" s="173">
        <v>119843</v>
      </c>
      <c r="D1348" s="176">
        <v>44118</v>
      </c>
      <c r="E1348" s="177">
        <v>32.444800000000001</v>
      </c>
      <c r="F1348" s="177">
        <v>2.5600000000000001E-2</v>
      </c>
      <c r="G1348" s="177">
        <v>-0.152</v>
      </c>
      <c r="H1348" s="177">
        <v>0.1822</v>
      </c>
      <c r="I1348" s="177">
        <v>0.8508</v>
      </c>
      <c r="J1348" s="177">
        <v>4.9599999999999998E-2</v>
      </c>
      <c r="K1348" s="177">
        <v>2.8586</v>
      </c>
      <c r="L1348" s="177">
        <v>10.0977</v>
      </c>
      <c r="M1348" s="177">
        <v>5.4903000000000004</v>
      </c>
      <c r="N1348" s="177">
        <v>10.1957</v>
      </c>
      <c r="O1348" s="177">
        <v>7.4699</v>
      </c>
      <c r="P1348" s="177">
        <v>8.7094000000000005</v>
      </c>
      <c r="Q1348" s="177">
        <v>10.205500000000001</v>
      </c>
      <c r="R1348" s="177">
        <v>9.9489000000000001</v>
      </c>
      <c r="S1348" s="118"/>
    </row>
    <row r="1349" spans="1:19" x14ac:dyDescent="0.3">
      <c r="A1349" s="173" t="s">
        <v>1280</v>
      </c>
      <c r="B1349" s="173" t="s">
        <v>1292</v>
      </c>
      <c r="C1349" s="173">
        <v>103408</v>
      </c>
      <c r="D1349" s="176">
        <v>44118</v>
      </c>
      <c r="E1349" s="177">
        <v>30.5122</v>
      </c>
      <c r="F1349" s="177">
        <v>2.4299999999999999E-2</v>
      </c>
      <c r="G1349" s="177">
        <v>-0.16070000000000001</v>
      </c>
      <c r="H1349" s="177">
        <v>0.1701</v>
      </c>
      <c r="I1349" s="177">
        <v>0.82509999999999994</v>
      </c>
      <c r="J1349" s="177">
        <v>-5.1999999999999998E-3</v>
      </c>
      <c r="K1349" s="177">
        <v>2.6897000000000002</v>
      </c>
      <c r="L1349" s="177">
        <v>9.7498000000000005</v>
      </c>
      <c r="M1349" s="177">
        <v>4.9980000000000002</v>
      </c>
      <c r="N1349" s="177">
        <v>9.5114999999999998</v>
      </c>
      <c r="O1349" s="177">
        <v>6.5324</v>
      </c>
      <c r="P1349" s="177">
        <v>7.6801000000000004</v>
      </c>
      <c r="Q1349" s="177">
        <v>7.7839</v>
      </c>
      <c r="R1349" s="177">
        <v>9.2628000000000004</v>
      </c>
      <c r="S1349" s="118"/>
    </row>
    <row r="1350" spans="1:19" x14ac:dyDescent="0.3">
      <c r="A1350" s="173" t="s">
        <v>1280</v>
      </c>
      <c r="B1350" s="173" t="s">
        <v>1293</v>
      </c>
      <c r="C1350" s="173">
        <v>148053</v>
      </c>
      <c r="D1350" s="176">
        <v>44118</v>
      </c>
      <c r="E1350" s="177">
        <v>11.3459</v>
      </c>
      <c r="F1350" s="177">
        <v>0.15540000000000001</v>
      </c>
      <c r="G1350" s="177">
        <v>7.2300000000000003E-2</v>
      </c>
      <c r="H1350" s="177">
        <v>0.74590000000000001</v>
      </c>
      <c r="I1350" s="177">
        <v>2.6137999999999999</v>
      </c>
      <c r="J1350" s="177">
        <v>2.4506999999999999</v>
      </c>
      <c r="K1350" s="177">
        <v>9.2096999999999998</v>
      </c>
      <c r="L1350" s="177">
        <v>22.462399999999999</v>
      </c>
      <c r="M1350" s="177"/>
      <c r="N1350" s="177"/>
      <c r="O1350" s="177"/>
      <c r="P1350" s="177"/>
      <c r="Q1350" s="177">
        <v>13.459</v>
      </c>
      <c r="R1350" s="177"/>
      <c r="S1350" s="118"/>
    </row>
    <row r="1351" spans="1:19" x14ac:dyDescent="0.3">
      <c r="A1351" s="173" t="s">
        <v>1280</v>
      </c>
      <c r="B1351" s="173" t="s">
        <v>1294</v>
      </c>
      <c r="C1351" s="173">
        <v>148050</v>
      </c>
      <c r="D1351" s="176">
        <v>44118</v>
      </c>
      <c r="E1351" s="177">
        <v>11.212999999999999</v>
      </c>
      <c r="F1351" s="177">
        <v>0.15090000000000001</v>
      </c>
      <c r="G1351" s="177">
        <v>4.9099999999999998E-2</v>
      </c>
      <c r="H1351" s="177">
        <v>0.71409999999999996</v>
      </c>
      <c r="I1351" s="177">
        <v>2.5497999999999998</v>
      </c>
      <c r="J1351" s="177">
        <v>2.3130999999999999</v>
      </c>
      <c r="K1351" s="177">
        <v>8.7268000000000008</v>
      </c>
      <c r="L1351" s="177">
        <v>21.3962</v>
      </c>
      <c r="M1351" s="177"/>
      <c r="N1351" s="177"/>
      <c r="O1351" s="177"/>
      <c r="P1351" s="177"/>
      <c r="Q1351" s="177">
        <v>12.13</v>
      </c>
      <c r="R1351" s="177"/>
      <c r="S1351" s="118"/>
    </row>
    <row r="1352" spans="1:19" x14ac:dyDescent="0.3">
      <c r="A1352" s="173" t="s">
        <v>1280</v>
      </c>
      <c r="B1352" s="173" t="s">
        <v>1295</v>
      </c>
      <c r="C1352" s="173">
        <v>120760</v>
      </c>
      <c r="D1352" s="176">
        <v>44118</v>
      </c>
      <c r="E1352" s="177">
        <v>39.013100000000001</v>
      </c>
      <c r="F1352" s="177">
        <v>0.16250000000000001</v>
      </c>
      <c r="G1352" s="177">
        <v>0.1055</v>
      </c>
      <c r="H1352" s="177">
        <v>0.87109999999999999</v>
      </c>
      <c r="I1352" s="177">
        <v>2.5767000000000002</v>
      </c>
      <c r="J1352" s="177">
        <v>1.8318000000000001</v>
      </c>
      <c r="K1352" s="177">
        <v>7.5576999999999996</v>
      </c>
      <c r="L1352" s="177">
        <v>20.532800000000002</v>
      </c>
      <c r="M1352" s="177">
        <v>4.8863000000000003</v>
      </c>
      <c r="N1352" s="177">
        <v>10.1928</v>
      </c>
      <c r="O1352" s="177">
        <v>5.0354999999999999</v>
      </c>
      <c r="P1352" s="177">
        <v>6.6371000000000002</v>
      </c>
      <c r="Q1352" s="177">
        <v>6.6544999999999996</v>
      </c>
      <c r="R1352" s="177">
        <v>6.5480999999999998</v>
      </c>
      <c r="S1352" s="118"/>
    </row>
    <row r="1353" spans="1:19" x14ac:dyDescent="0.3">
      <c r="A1353" s="173" t="s">
        <v>1280</v>
      </c>
      <c r="B1353" s="173" t="s">
        <v>1296</v>
      </c>
      <c r="C1353" s="173">
        <v>111599</v>
      </c>
      <c r="D1353" s="176">
        <v>44118</v>
      </c>
      <c r="E1353" s="177">
        <v>36.744599999999998</v>
      </c>
      <c r="F1353" s="177">
        <v>0.1603</v>
      </c>
      <c r="G1353" s="177">
        <v>9.5100000000000004E-2</v>
      </c>
      <c r="H1353" s="177">
        <v>0.85580000000000001</v>
      </c>
      <c r="I1353" s="177">
        <v>2.5463</v>
      </c>
      <c r="J1353" s="177">
        <v>1.7649999999999999</v>
      </c>
      <c r="K1353" s="177">
        <v>7.3471000000000002</v>
      </c>
      <c r="L1353" s="177">
        <v>20.072900000000001</v>
      </c>
      <c r="M1353" s="177">
        <v>4.2853000000000003</v>
      </c>
      <c r="N1353" s="177">
        <v>9.3534000000000006</v>
      </c>
      <c r="O1353" s="177">
        <v>4.0792999999999999</v>
      </c>
      <c r="P1353" s="177">
        <v>5.7385000000000002</v>
      </c>
      <c r="Q1353" s="177">
        <v>11.6258</v>
      </c>
      <c r="R1353" s="177">
        <v>5.6646000000000001</v>
      </c>
      <c r="S1353" s="118"/>
    </row>
    <row r="1354" spans="1:19" x14ac:dyDescent="0.3">
      <c r="A1354" s="178" t="s">
        <v>27</v>
      </c>
      <c r="B1354" s="173"/>
      <c r="C1354" s="173"/>
      <c r="D1354" s="173"/>
      <c r="E1354" s="173"/>
      <c r="F1354" s="179">
        <v>-2.8312499999999987E-3</v>
      </c>
      <c r="G1354" s="179">
        <v>-0.23251250000000001</v>
      </c>
      <c r="H1354" s="179">
        <v>0.59282499999999994</v>
      </c>
      <c r="I1354" s="179">
        <v>1.9858250000000002</v>
      </c>
      <c r="J1354" s="179">
        <v>0.99678750000000016</v>
      </c>
      <c r="K1354" s="179">
        <v>8.4452874999999992</v>
      </c>
      <c r="L1354" s="179">
        <v>21.11168125</v>
      </c>
      <c r="M1354" s="179">
        <v>3.4865214285714279</v>
      </c>
      <c r="N1354" s="179">
        <v>9.7940428571428573</v>
      </c>
      <c r="O1354" s="179">
        <v>6.0970857142857131</v>
      </c>
      <c r="P1354" s="179">
        <v>7.6886285714285725</v>
      </c>
      <c r="Q1354" s="179">
        <v>9.9633687500000008</v>
      </c>
      <c r="R1354" s="179">
        <v>8.886057142857144</v>
      </c>
      <c r="S1354" s="118"/>
    </row>
    <row r="1355" spans="1:19" x14ac:dyDescent="0.3">
      <c r="A1355" s="178" t="s">
        <v>409</v>
      </c>
      <c r="B1355" s="173"/>
      <c r="C1355" s="173"/>
      <c r="D1355" s="173"/>
      <c r="E1355" s="173"/>
      <c r="F1355" s="179">
        <v>9.8900000000000002E-2</v>
      </c>
      <c r="G1355" s="179">
        <v>-4.3749999999999997E-2</v>
      </c>
      <c r="H1355" s="179">
        <v>0.75855000000000006</v>
      </c>
      <c r="I1355" s="179">
        <v>2.5278499999999999</v>
      </c>
      <c r="J1355" s="179">
        <v>1.7984</v>
      </c>
      <c r="K1355" s="179">
        <v>8.1943999999999999</v>
      </c>
      <c r="L1355" s="179">
        <v>21.244350000000001</v>
      </c>
      <c r="M1355" s="179">
        <v>4.5858000000000008</v>
      </c>
      <c r="N1355" s="179">
        <v>9.4488000000000003</v>
      </c>
      <c r="O1355" s="179">
        <v>6.4896500000000001</v>
      </c>
      <c r="P1355" s="179">
        <v>7.7571500000000002</v>
      </c>
      <c r="Q1355" s="179">
        <v>8.7927</v>
      </c>
      <c r="R1355" s="179">
        <v>9.6058500000000002</v>
      </c>
      <c r="S1355" s="118"/>
    </row>
    <row r="1356" spans="1:19" x14ac:dyDescent="0.3">
      <c r="A1356" s="167"/>
      <c r="B1356" s="167"/>
      <c r="C1356" s="167"/>
      <c r="D1356" s="169"/>
      <c r="E1356" s="170"/>
      <c r="F1356" s="170"/>
      <c r="G1356" s="170"/>
      <c r="H1356" s="170"/>
      <c r="I1356" s="170"/>
      <c r="J1356" s="170"/>
      <c r="K1356" s="170"/>
      <c r="L1356" s="170"/>
      <c r="M1356" s="170"/>
      <c r="N1356" s="170"/>
      <c r="O1356" s="170"/>
      <c r="P1356" s="170"/>
      <c r="Q1356" s="170"/>
      <c r="R1356" s="170"/>
      <c r="S1356" s="118"/>
    </row>
    <row r="1357" spans="1:19" x14ac:dyDescent="0.3">
      <c r="A1357" s="175" t="s">
        <v>1297</v>
      </c>
      <c r="B1357" s="175"/>
      <c r="C1357" s="175"/>
      <c r="D1357" s="175"/>
      <c r="E1357" s="175"/>
      <c r="F1357" s="175"/>
      <c r="G1357" s="175"/>
      <c r="H1357" s="175"/>
      <c r="I1357" s="175"/>
      <c r="J1357" s="175"/>
      <c r="K1357" s="175"/>
      <c r="L1357" s="175"/>
      <c r="M1357" s="175"/>
      <c r="N1357" s="175"/>
      <c r="O1357" s="175"/>
      <c r="P1357" s="175"/>
      <c r="Q1357" s="175"/>
      <c r="R1357" s="175"/>
      <c r="S1357" s="120"/>
    </row>
    <row r="1358" spans="1:19" x14ac:dyDescent="0.3">
      <c r="A1358" s="173" t="s">
        <v>1298</v>
      </c>
      <c r="B1358" s="173" t="s">
        <v>1299</v>
      </c>
      <c r="C1358" s="173">
        <v>103166</v>
      </c>
      <c r="D1358" s="176">
        <v>44118</v>
      </c>
      <c r="E1358" s="177">
        <v>740.47</v>
      </c>
      <c r="F1358" s="177">
        <v>0.41220000000000001</v>
      </c>
      <c r="G1358" s="177">
        <v>2.9700000000000001E-2</v>
      </c>
      <c r="H1358" s="177">
        <v>1.1889000000000001</v>
      </c>
      <c r="I1358" s="177">
        <v>4.0220000000000002</v>
      </c>
      <c r="J1358" s="177">
        <v>3.5941000000000001</v>
      </c>
      <c r="K1358" s="177">
        <v>12.477</v>
      </c>
      <c r="L1358" s="177">
        <v>29.5275</v>
      </c>
      <c r="M1358" s="177">
        <v>-4.9534000000000002</v>
      </c>
      <c r="N1358" s="177">
        <v>5.5899000000000001</v>
      </c>
      <c r="O1358" s="177">
        <v>1.7337</v>
      </c>
      <c r="P1358" s="177">
        <v>8.9177</v>
      </c>
      <c r="Q1358" s="177">
        <v>21.453499999999998</v>
      </c>
      <c r="R1358" s="177">
        <v>5.4718999999999998</v>
      </c>
      <c r="S1358" s="118" t="s">
        <v>1913</v>
      </c>
    </row>
    <row r="1359" spans="1:19" x14ac:dyDescent="0.3">
      <c r="A1359" s="173" t="s">
        <v>1298</v>
      </c>
      <c r="B1359" s="173" t="s">
        <v>1300</v>
      </c>
      <c r="C1359" s="173">
        <v>120564</v>
      </c>
      <c r="D1359" s="176">
        <v>44118</v>
      </c>
      <c r="E1359" s="177">
        <v>795.57</v>
      </c>
      <c r="F1359" s="177">
        <v>0.41399999999999998</v>
      </c>
      <c r="G1359" s="177">
        <v>4.1500000000000002E-2</v>
      </c>
      <c r="H1359" s="177">
        <v>1.206</v>
      </c>
      <c r="I1359" s="177">
        <v>4.0572999999999997</v>
      </c>
      <c r="J1359" s="177">
        <v>3.6707999999999998</v>
      </c>
      <c r="K1359" s="177">
        <v>12.742900000000001</v>
      </c>
      <c r="L1359" s="177">
        <v>30.154599999999999</v>
      </c>
      <c r="M1359" s="177">
        <v>-4.3131000000000004</v>
      </c>
      <c r="N1359" s="177">
        <v>6.5419</v>
      </c>
      <c r="O1359" s="177">
        <v>2.7490000000000001</v>
      </c>
      <c r="P1359" s="177">
        <v>10.003</v>
      </c>
      <c r="Q1359" s="177">
        <v>14.4224</v>
      </c>
      <c r="R1359" s="177">
        <v>6.4280999999999997</v>
      </c>
      <c r="S1359" s="118" t="s">
        <v>1913</v>
      </c>
    </row>
    <row r="1360" spans="1:19" x14ac:dyDescent="0.3">
      <c r="A1360" s="173" t="s">
        <v>1298</v>
      </c>
      <c r="B1360" s="173" t="s">
        <v>1301</v>
      </c>
      <c r="C1360" s="173">
        <v>141925</v>
      </c>
      <c r="D1360" s="176">
        <v>44118</v>
      </c>
      <c r="E1360" s="177">
        <v>13.22</v>
      </c>
      <c r="F1360" s="177">
        <v>0.30349999999999999</v>
      </c>
      <c r="G1360" s="177">
        <v>0</v>
      </c>
      <c r="H1360" s="177">
        <v>0.99309999999999998</v>
      </c>
      <c r="I1360" s="177">
        <v>4.0125999999999999</v>
      </c>
      <c r="J1360" s="177">
        <v>3.0398000000000001</v>
      </c>
      <c r="K1360" s="177">
        <v>9.6186000000000007</v>
      </c>
      <c r="L1360" s="177">
        <v>19.529800000000002</v>
      </c>
      <c r="M1360" s="177">
        <v>-1.0479000000000001</v>
      </c>
      <c r="N1360" s="177">
        <v>4.4234</v>
      </c>
      <c r="O1360" s="177"/>
      <c r="P1360" s="177"/>
      <c r="Q1360" s="177">
        <v>10.0693</v>
      </c>
      <c r="R1360" s="177">
        <v>12.528600000000001</v>
      </c>
      <c r="S1360" s="118" t="s">
        <v>1895</v>
      </c>
    </row>
    <row r="1361" spans="1:19" x14ac:dyDescent="0.3">
      <c r="A1361" s="173" t="s">
        <v>1298</v>
      </c>
      <c r="B1361" s="173" t="s">
        <v>1302</v>
      </c>
      <c r="C1361" s="173">
        <v>141927</v>
      </c>
      <c r="D1361" s="176">
        <v>44118</v>
      </c>
      <c r="E1361" s="177">
        <v>12.63</v>
      </c>
      <c r="F1361" s="177">
        <v>0.31769999999999998</v>
      </c>
      <c r="G1361" s="177">
        <v>0</v>
      </c>
      <c r="H1361" s="177">
        <v>0.95920000000000005</v>
      </c>
      <c r="I1361" s="177">
        <v>3.9506000000000001</v>
      </c>
      <c r="J1361" s="177">
        <v>2.9340000000000002</v>
      </c>
      <c r="K1361" s="177">
        <v>9.1616</v>
      </c>
      <c r="L1361" s="177">
        <v>18.702999999999999</v>
      </c>
      <c r="M1361" s="177">
        <v>-2.093</v>
      </c>
      <c r="N1361" s="177">
        <v>2.9340000000000002</v>
      </c>
      <c r="O1361" s="177"/>
      <c r="P1361" s="177"/>
      <c r="Q1361" s="177">
        <v>8.3556000000000008</v>
      </c>
      <c r="R1361" s="177">
        <v>10.8492</v>
      </c>
      <c r="S1361" s="118" t="s">
        <v>1895</v>
      </c>
    </row>
    <row r="1362" spans="1:19" x14ac:dyDescent="0.3">
      <c r="A1362" s="173" t="s">
        <v>1298</v>
      </c>
      <c r="B1362" s="173" t="s">
        <v>1303</v>
      </c>
      <c r="C1362" s="173">
        <v>102020</v>
      </c>
      <c r="D1362" s="176">
        <v>44118</v>
      </c>
      <c r="E1362" s="177">
        <v>101.02</v>
      </c>
      <c r="F1362" s="177">
        <v>0.42749999999999999</v>
      </c>
      <c r="G1362" s="177">
        <v>0.1487</v>
      </c>
      <c r="H1362" s="177">
        <v>1.1819</v>
      </c>
      <c r="I1362" s="177">
        <v>4.4997999999999996</v>
      </c>
      <c r="J1362" s="177">
        <v>2.6522000000000001</v>
      </c>
      <c r="K1362" s="177">
        <v>11.648999999999999</v>
      </c>
      <c r="L1362" s="177">
        <v>26.528099999999998</v>
      </c>
      <c r="M1362" s="177">
        <v>-1.0771999999999999</v>
      </c>
      <c r="N1362" s="177">
        <v>6.3592000000000004</v>
      </c>
      <c r="O1362" s="177">
        <v>0.64049999999999996</v>
      </c>
      <c r="P1362" s="177">
        <v>5.9058999999999999</v>
      </c>
      <c r="Q1362" s="177">
        <v>14.4808</v>
      </c>
      <c r="R1362" s="177">
        <v>6.2857000000000003</v>
      </c>
      <c r="S1362" s="118" t="s">
        <v>1882</v>
      </c>
    </row>
    <row r="1363" spans="1:19" x14ac:dyDescent="0.3">
      <c r="A1363" s="173" t="s">
        <v>1298</v>
      </c>
      <c r="B1363" s="173" t="s">
        <v>1304</v>
      </c>
      <c r="C1363" s="173">
        <v>119354</v>
      </c>
      <c r="D1363" s="176">
        <v>44118</v>
      </c>
      <c r="E1363" s="177">
        <v>108.19</v>
      </c>
      <c r="F1363" s="177">
        <v>0.43630000000000002</v>
      </c>
      <c r="G1363" s="177">
        <v>0.16669999999999999</v>
      </c>
      <c r="H1363" s="177">
        <v>1.2067000000000001</v>
      </c>
      <c r="I1363" s="177">
        <v>4.5415000000000001</v>
      </c>
      <c r="J1363" s="177">
        <v>2.7347999999999999</v>
      </c>
      <c r="K1363" s="177">
        <v>11.8705</v>
      </c>
      <c r="L1363" s="177">
        <v>26.9985</v>
      </c>
      <c r="M1363" s="177">
        <v>-0.51490000000000002</v>
      </c>
      <c r="N1363" s="177">
        <v>7.2037000000000004</v>
      </c>
      <c r="O1363" s="177">
        <v>1.5311999999999999</v>
      </c>
      <c r="P1363" s="177">
        <v>6.8122999999999996</v>
      </c>
      <c r="Q1363" s="177">
        <v>10.2567</v>
      </c>
      <c r="R1363" s="177">
        <v>7.1666999999999996</v>
      </c>
      <c r="S1363" s="118" t="s">
        <v>1882</v>
      </c>
    </row>
    <row r="1364" spans="1:19" x14ac:dyDescent="0.3">
      <c r="A1364" s="173" t="s">
        <v>1298</v>
      </c>
      <c r="B1364" s="173" t="s">
        <v>1305</v>
      </c>
      <c r="C1364" s="173">
        <v>113460</v>
      </c>
      <c r="D1364" s="176">
        <v>44118</v>
      </c>
      <c r="E1364" s="177">
        <v>47.576999999999998</v>
      </c>
      <c r="F1364" s="177">
        <v>0.17899999999999999</v>
      </c>
      <c r="G1364" s="177">
        <v>-0.24740000000000001</v>
      </c>
      <c r="H1364" s="177">
        <v>1.0042</v>
      </c>
      <c r="I1364" s="177">
        <v>4.1391</v>
      </c>
      <c r="J1364" s="177">
        <v>2.5234000000000001</v>
      </c>
      <c r="K1364" s="177">
        <v>8.8993000000000002</v>
      </c>
      <c r="L1364" s="177">
        <v>23.5702</v>
      </c>
      <c r="M1364" s="177">
        <v>-8.7217000000000002</v>
      </c>
      <c r="N1364" s="177">
        <v>1.7081</v>
      </c>
      <c r="O1364" s="177">
        <v>-0.6018</v>
      </c>
      <c r="P1364" s="177">
        <v>6.2411000000000003</v>
      </c>
      <c r="Q1364" s="177">
        <v>10.889200000000001</v>
      </c>
      <c r="R1364" s="177">
        <v>5.4494999999999996</v>
      </c>
      <c r="S1364" s="118" t="s">
        <v>1895</v>
      </c>
    </row>
    <row r="1365" spans="1:19" x14ac:dyDescent="0.3">
      <c r="A1365" s="173" t="s">
        <v>1298</v>
      </c>
      <c r="B1365" s="173" t="s">
        <v>1306</v>
      </c>
      <c r="C1365" s="173">
        <v>119988</v>
      </c>
      <c r="D1365" s="176">
        <v>44118</v>
      </c>
      <c r="E1365" s="177">
        <v>53.225999999999999</v>
      </c>
      <c r="F1365" s="177">
        <v>0.1807</v>
      </c>
      <c r="G1365" s="177">
        <v>-0.22869999999999999</v>
      </c>
      <c r="H1365" s="177">
        <v>1.0287999999999999</v>
      </c>
      <c r="I1365" s="177">
        <v>4.1951000000000001</v>
      </c>
      <c r="J1365" s="177">
        <v>2.64</v>
      </c>
      <c r="K1365" s="177">
        <v>9.2802000000000007</v>
      </c>
      <c r="L1365" s="177">
        <v>24.417999999999999</v>
      </c>
      <c r="M1365" s="177">
        <v>-7.8242000000000003</v>
      </c>
      <c r="N1365" s="177">
        <v>3.0512999999999999</v>
      </c>
      <c r="O1365" s="177">
        <v>0.89149999999999996</v>
      </c>
      <c r="P1365" s="177">
        <v>7.8868</v>
      </c>
      <c r="Q1365" s="177">
        <v>12.797700000000001</v>
      </c>
      <c r="R1365" s="177">
        <v>6.9036</v>
      </c>
      <c r="S1365" s="118" t="s">
        <v>1895</v>
      </c>
    </row>
    <row r="1366" spans="1:19" x14ac:dyDescent="0.3">
      <c r="A1366" s="173" t="s">
        <v>1298</v>
      </c>
      <c r="B1366" s="173" t="s">
        <v>1307</v>
      </c>
      <c r="C1366" s="173">
        <v>148405</v>
      </c>
      <c r="D1366" s="176">
        <v>44118</v>
      </c>
      <c r="E1366" s="177">
        <v>11.8</v>
      </c>
      <c r="F1366" s="177">
        <v>0.5968</v>
      </c>
      <c r="G1366" s="177">
        <v>0.76859999999999995</v>
      </c>
      <c r="H1366" s="177">
        <v>1.2007000000000001</v>
      </c>
      <c r="I1366" s="177">
        <v>2.7875000000000001</v>
      </c>
      <c r="J1366" s="177">
        <v>2.4306000000000001</v>
      </c>
      <c r="K1366" s="177">
        <v>15.799799999999999</v>
      </c>
      <c r="L1366" s="177"/>
      <c r="M1366" s="177"/>
      <c r="N1366" s="177"/>
      <c r="O1366" s="177"/>
      <c r="P1366" s="177"/>
      <c r="Q1366" s="177">
        <v>18</v>
      </c>
      <c r="R1366" s="177"/>
      <c r="S1366" s="118" t="s">
        <v>1882</v>
      </c>
    </row>
    <row r="1367" spans="1:19" x14ac:dyDescent="0.3">
      <c r="A1367" s="173" t="s">
        <v>1298</v>
      </c>
      <c r="B1367" s="173" t="s">
        <v>1308</v>
      </c>
      <c r="C1367" s="173">
        <v>118275</v>
      </c>
      <c r="D1367" s="176">
        <v>44118</v>
      </c>
      <c r="E1367" s="177">
        <v>159.71</v>
      </c>
      <c r="F1367" s="177">
        <v>0.41499999999999998</v>
      </c>
      <c r="G1367" s="177">
        <v>0.46550000000000002</v>
      </c>
      <c r="H1367" s="177">
        <v>1.5579000000000001</v>
      </c>
      <c r="I1367" s="177">
        <v>4.5564999999999998</v>
      </c>
      <c r="J1367" s="177">
        <v>3.8224</v>
      </c>
      <c r="K1367" s="177">
        <v>13.607900000000001</v>
      </c>
      <c r="L1367" s="177">
        <v>29.163</v>
      </c>
      <c r="M1367" s="177">
        <v>5.5305999999999997</v>
      </c>
      <c r="N1367" s="177">
        <v>14.569599999999999</v>
      </c>
      <c r="O1367" s="177">
        <v>9.3217999999999996</v>
      </c>
      <c r="P1367" s="177">
        <v>10.833600000000001</v>
      </c>
      <c r="Q1367" s="177">
        <v>12.4733</v>
      </c>
      <c r="R1367" s="177">
        <v>13.4899</v>
      </c>
      <c r="S1367" s="118" t="s">
        <v>1882</v>
      </c>
    </row>
    <row r="1368" spans="1:19" x14ac:dyDescent="0.3">
      <c r="A1368" s="173" t="s">
        <v>1298</v>
      </c>
      <c r="B1368" s="173" t="s">
        <v>1309</v>
      </c>
      <c r="C1368" s="173">
        <v>101922</v>
      </c>
      <c r="D1368" s="176">
        <v>44118</v>
      </c>
      <c r="E1368" s="177">
        <v>151.07</v>
      </c>
      <c r="F1368" s="177">
        <v>0.40539999999999998</v>
      </c>
      <c r="G1368" s="177">
        <v>0.44550000000000001</v>
      </c>
      <c r="H1368" s="177">
        <v>1.5255000000000001</v>
      </c>
      <c r="I1368" s="177">
        <v>4.5033000000000003</v>
      </c>
      <c r="J1368" s="177">
        <v>3.7069999999999999</v>
      </c>
      <c r="K1368" s="177">
        <v>13.237399999999999</v>
      </c>
      <c r="L1368" s="177">
        <v>28.2319</v>
      </c>
      <c r="M1368" s="177">
        <v>4.4455</v>
      </c>
      <c r="N1368" s="177">
        <v>13.034000000000001</v>
      </c>
      <c r="O1368" s="177">
        <v>8.2782999999999998</v>
      </c>
      <c r="P1368" s="177">
        <v>9.9213000000000005</v>
      </c>
      <c r="Q1368" s="177">
        <v>17.218599999999999</v>
      </c>
      <c r="R1368" s="177">
        <v>12.246499999999999</v>
      </c>
      <c r="S1368" s="118" t="s">
        <v>1882</v>
      </c>
    </row>
    <row r="1369" spans="1:19" x14ac:dyDescent="0.3">
      <c r="A1369" s="173" t="s">
        <v>1298</v>
      </c>
      <c r="B1369" s="173" t="s">
        <v>1310</v>
      </c>
      <c r="C1369" s="173">
        <v>119077</v>
      </c>
      <c r="D1369" s="176">
        <v>44118</v>
      </c>
      <c r="E1369" s="177">
        <v>122.011101936804</v>
      </c>
      <c r="F1369" s="177">
        <v>0.52539999999999998</v>
      </c>
      <c r="G1369" s="177">
        <v>-0.20050000000000001</v>
      </c>
      <c r="H1369" s="177">
        <v>0.79920000000000002</v>
      </c>
      <c r="I1369" s="177">
        <v>3.2414000000000001</v>
      </c>
      <c r="J1369" s="177">
        <v>1.5654999999999999</v>
      </c>
      <c r="K1369" s="177">
        <v>8.1191999999999993</v>
      </c>
      <c r="L1369" s="177">
        <v>23.393699999999999</v>
      </c>
      <c r="M1369" s="177">
        <v>-5.0491000000000001</v>
      </c>
      <c r="N1369" s="177">
        <v>2.8271999999999999</v>
      </c>
      <c r="O1369" s="177">
        <v>4.3681999999999999</v>
      </c>
      <c r="P1369" s="177">
        <v>9.4655000000000005</v>
      </c>
      <c r="Q1369" s="177">
        <v>11.9468</v>
      </c>
      <c r="R1369" s="177">
        <v>9.3135999999999992</v>
      </c>
      <c r="S1369" s="118" t="s">
        <v>1895</v>
      </c>
    </row>
    <row r="1370" spans="1:19" x14ac:dyDescent="0.3">
      <c r="A1370" s="173" t="s">
        <v>1298</v>
      </c>
      <c r="B1370" s="173" t="s">
        <v>1311</v>
      </c>
      <c r="C1370" s="173">
        <v>100080</v>
      </c>
      <c r="D1370" s="176">
        <v>44118</v>
      </c>
      <c r="E1370" s="177">
        <v>520.97487141561805</v>
      </c>
      <c r="F1370" s="177">
        <v>0.52259999999999995</v>
      </c>
      <c r="G1370" s="177">
        <v>-0.21429999999999999</v>
      </c>
      <c r="H1370" s="177">
        <v>0.77969999999999995</v>
      </c>
      <c r="I1370" s="177">
        <v>3.2014</v>
      </c>
      <c r="J1370" s="177">
        <v>1.4811000000000001</v>
      </c>
      <c r="K1370" s="177">
        <v>7.8548999999999998</v>
      </c>
      <c r="L1370" s="177">
        <v>22.7913</v>
      </c>
      <c r="M1370" s="177">
        <v>-5.7923999999999998</v>
      </c>
      <c r="N1370" s="177">
        <v>1.788</v>
      </c>
      <c r="O1370" s="177">
        <v>3.4725999999999999</v>
      </c>
      <c r="P1370" s="177">
        <v>8.5942000000000007</v>
      </c>
      <c r="Q1370" s="177">
        <v>18.339200000000002</v>
      </c>
      <c r="R1370" s="177">
        <v>8.3195999999999994</v>
      </c>
      <c r="S1370" s="118" t="s">
        <v>1895</v>
      </c>
    </row>
    <row r="1371" spans="1:19" x14ac:dyDescent="0.3">
      <c r="A1371" s="173" t="s">
        <v>1298</v>
      </c>
      <c r="B1371" s="173" t="s">
        <v>1312</v>
      </c>
      <c r="C1371" s="173">
        <v>140353</v>
      </c>
      <c r="D1371" s="176">
        <v>44118</v>
      </c>
      <c r="E1371" s="177">
        <v>15.742000000000001</v>
      </c>
      <c r="F1371" s="177">
        <v>0.60070000000000001</v>
      </c>
      <c r="G1371" s="177">
        <v>0.8327</v>
      </c>
      <c r="H1371" s="177">
        <v>1.9164000000000001</v>
      </c>
      <c r="I1371" s="177">
        <v>4.3207000000000004</v>
      </c>
      <c r="J1371" s="177">
        <v>2.4603000000000002</v>
      </c>
      <c r="K1371" s="177">
        <v>12.8459</v>
      </c>
      <c r="L1371" s="177">
        <v>28.895399999999999</v>
      </c>
      <c r="M1371" s="177">
        <v>-2.5684999999999998</v>
      </c>
      <c r="N1371" s="177">
        <v>4.7092999999999998</v>
      </c>
      <c r="O1371" s="177">
        <v>5.1001000000000003</v>
      </c>
      <c r="P1371" s="177">
        <v>9.4056999999999995</v>
      </c>
      <c r="Q1371" s="177">
        <v>8.2880000000000003</v>
      </c>
      <c r="R1371" s="177">
        <v>7.2335000000000003</v>
      </c>
      <c r="S1371" s="118" t="s">
        <v>1895</v>
      </c>
    </row>
    <row r="1372" spans="1:19" x14ac:dyDescent="0.3">
      <c r="A1372" s="173" t="s">
        <v>1298</v>
      </c>
      <c r="B1372" s="173" t="s">
        <v>1313</v>
      </c>
      <c r="C1372" s="173">
        <v>140355</v>
      </c>
      <c r="D1372" s="176">
        <v>44118</v>
      </c>
      <c r="E1372" s="177">
        <v>14.72</v>
      </c>
      <c r="F1372" s="177">
        <v>0.59450000000000003</v>
      </c>
      <c r="G1372" s="177">
        <v>0.80810000000000004</v>
      </c>
      <c r="H1372" s="177">
        <v>1.8826000000000001</v>
      </c>
      <c r="I1372" s="177">
        <v>4.2492999999999999</v>
      </c>
      <c r="J1372" s="177">
        <v>2.3146</v>
      </c>
      <c r="K1372" s="177">
        <v>12.3407</v>
      </c>
      <c r="L1372" s="177">
        <v>27.755600000000001</v>
      </c>
      <c r="M1372" s="177">
        <v>-3.8662000000000001</v>
      </c>
      <c r="N1372" s="177">
        <v>2.8435999999999999</v>
      </c>
      <c r="O1372" s="177">
        <v>3.4639000000000002</v>
      </c>
      <c r="P1372" s="177">
        <v>8.1252999999999993</v>
      </c>
      <c r="Q1372" s="177">
        <v>7.0198999999999998</v>
      </c>
      <c r="R1372" s="177">
        <v>5.3468999999999998</v>
      </c>
      <c r="S1372" s="118" t="s">
        <v>1895</v>
      </c>
    </row>
    <row r="1373" spans="1:19" x14ac:dyDescent="0.3">
      <c r="A1373" s="173" t="s">
        <v>1298</v>
      </c>
      <c r="B1373" s="173" t="s">
        <v>1314</v>
      </c>
      <c r="C1373" s="173">
        <v>143793</v>
      </c>
      <c r="D1373" s="176">
        <v>44118</v>
      </c>
      <c r="E1373" s="177">
        <v>11.0267</v>
      </c>
      <c r="F1373" s="177">
        <v>0.4637</v>
      </c>
      <c r="G1373" s="177">
        <v>0.80820000000000003</v>
      </c>
      <c r="H1373" s="177">
        <v>1.5013000000000001</v>
      </c>
      <c r="I1373" s="177">
        <v>3.7690000000000001</v>
      </c>
      <c r="J1373" s="177">
        <v>1.7899</v>
      </c>
      <c r="K1373" s="177">
        <v>10.280200000000001</v>
      </c>
      <c r="L1373" s="177">
        <v>26.4849</v>
      </c>
      <c r="M1373" s="177">
        <v>-6.1254</v>
      </c>
      <c r="N1373" s="177">
        <v>3.0272999999999999</v>
      </c>
      <c r="O1373" s="177"/>
      <c r="P1373" s="177"/>
      <c r="Q1373" s="177">
        <v>4.4024999999999999</v>
      </c>
      <c r="R1373" s="177">
        <v>7.9240000000000004</v>
      </c>
      <c r="S1373" s="118" t="s">
        <v>1895</v>
      </c>
    </row>
    <row r="1374" spans="1:19" x14ac:dyDescent="0.3">
      <c r="A1374" s="173" t="s">
        <v>1298</v>
      </c>
      <c r="B1374" s="173" t="s">
        <v>1315</v>
      </c>
      <c r="C1374" s="173">
        <v>143787</v>
      </c>
      <c r="D1374" s="176">
        <v>44118</v>
      </c>
      <c r="E1374" s="177">
        <v>10.505000000000001</v>
      </c>
      <c r="F1374" s="177">
        <v>0.45900000000000002</v>
      </c>
      <c r="G1374" s="177">
        <v>0.78290000000000004</v>
      </c>
      <c r="H1374" s="177">
        <v>1.4652000000000001</v>
      </c>
      <c r="I1374" s="177">
        <v>3.6947000000000001</v>
      </c>
      <c r="J1374" s="177">
        <v>1.5417000000000001</v>
      </c>
      <c r="K1374" s="177">
        <v>9.6234999999999999</v>
      </c>
      <c r="L1374" s="177">
        <v>25.087800000000001</v>
      </c>
      <c r="M1374" s="177">
        <v>-7.5044000000000004</v>
      </c>
      <c r="N1374" s="177">
        <v>1.0145</v>
      </c>
      <c r="O1374" s="177"/>
      <c r="P1374" s="177"/>
      <c r="Q1374" s="177">
        <v>2.1955</v>
      </c>
      <c r="R1374" s="177">
        <v>5.7049000000000003</v>
      </c>
      <c r="S1374" s="118" t="s">
        <v>1895</v>
      </c>
    </row>
    <row r="1375" spans="1:19" x14ac:dyDescent="0.3">
      <c r="A1375" s="173" t="s">
        <v>1298</v>
      </c>
      <c r="B1375" s="173" t="s">
        <v>1316</v>
      </c>
      <c r="C1375" s="173">
        <v>100520</v>
      </c>
      <c r="D1375" s="176">
        <v>44118</v>
      </c>
      <c r="E1375" s="177">
        <v>560.96</v>
      </c>
      <c r="F1375" s="177">
        <v>0.215</v>
      </c>
      <c r="G1375" s="177">
        <v>-0.45639999999999997</v>
      </c>
      <c r="H1375" s="177">
        <v>1.2050000000000001</v>
      </c>
      <c r="I1375" s="177">
        <v>4.1497999999999999</v>
      </c>
      <c r="J1375" s="177">
        <v>1.3728</v>
      </c>
      <c r="K1375" s="177">
        <v>9.1088000000000005</v>
      </c>
      <c r="L1375" s="177">
        <v>25.491399999999999</v>
      </c>
      <c r="M1375" s="177">
        <v>-7.3707000000000003</v>
      </c>
      <c r="N1375" s="177">
        <v>4.7800000000000002E-2</v>
      </c>
      <c r="O1375" s="177">
        <v>-0.16539999999999999</v>
      </c>
      <c r="P1375" s="177">
        <v>4.8037999999999998</v>
      </c>
      <c r="Q1375" s="177">
        <v>16.710799999999999</v>
      </c>
      <c r="R1375" s="177">
        <v>1.1097999999999999</v>
      </c>
      <c r="S1375" s="118" t="s">
        <v>1895</v>
      </c>
    </row>
    <row r="1376" spans="1:19" x14ac:dyDescent="0.3">
      <c r="A1376" s="173" t="s">
        <v>1298</v>
      </c>
      <c r="B1376" s="173" t="s">
        <v>1317</v>
      </c>
      <c r="C1376" s="173">
        <v>118535</v>
      </c>
      <c r="D1376" s="176">
        <v>44118</v>
      </c>
      <c r="E1376" s="177">
        <v>602.44970000000001</v>
      </c>
      <c r="F1376" s="177">
        <v>0.21690000000000001</v>
      </c>
      <c r="G1376" s="177">
        <v>-0.44619999999999999</v>
      </c>
      <c r="H1376" s="177">
        <v>1.2197</v>
      </c>
      <c r="I1376" s="177">
        <v>4.1794000000000002</v>
      </c>
      <c r="J1376" s="177">
        <v>1.4346000000000001</v>
      </c>
      <c r="K1376" s="177">
        <v>9.3135999999999992</v>
      </c>
      <c r="L1376" s="177">
        <v>25.9664</v>
      </c>
      <c r="M1376" s="177">
        <v>-6.8417000000000003</v>
      </c>
      <c r="N1376" s="177">
        <v>0.82699999999999996</v>
      </c>
      <c r="O1376" s="177">
        <v>0.72809999999999997</v>
      </c>
      <c r="P1376" s="177">
        <v>5.8319999999999999</v>
      </c>
      <c r="Q1376" s="177">
        <v>11.7438</v>
      </c>
      <c r="R1376" s="177">
        <v>1.9443999999999999</v>
      </c>
      <c r="S1376" s="118" t="s">
        <v>1895</v>
      </c>
    </row>
    <row r="1377" spans="1:19" x14ac:dyDescent="0.3">
      <c r="A1377" s="173" t="s">
        <v>1298</v>
      </c>
      <c r="B1377" s="173" t="s">
        <v>1318</v>
      </c>
      <c r="C1377" s="173">
        <v>101762</v>
      </c>
      <c r="D1377" s="176">
        <v>44118</v>
      </c>
      <c r="E1377" s="177">
        <v>574.94399999999996</v>
      </c>
      <c r="F1377" s="177">
        <v>2.2599999999999999E-2</v>
      </c>
      <c r="G1377" s="177">
        <v>-0.57220000000000004</v>
      </c>
      <c r="H1377" s="177">
        <v>1.0834999999999999</v>
      </c>
      <c r="I1377" s="177">
        <v>3.0211999999999999</v>
      </c>
      <c r="J1377" s="177">
        <v>-0.65039999999999998</v>
      </c>
      <c r="K1377" s="177">
        <v>6.7568000000000001</v>
      </c>
      <c r="L1377" s="177">
        <v>19.4009</v>
      </c>
      <c r="M1377" s="177">
        <v>-15.921200000000001</v>
      </c>
      <c r="N1377" s="177">
        <v>-8.1227</v>
      </c>
      <c r="O1377" s="177">
        <v>-0.94730000000000003</v>
      </c>
      <c r="P1377" s="177">
        <v>4.8479999999999999</v>
      </c>
      <c r="Q1377" s="177">
        <v>17.002500000000001</v>
      </c>
      <c r="R1377" s="177">
        <v>-1.6554</v>
      </c>
      <c r="S1377" s="118" t="s">
        <v>1895</v>
      </c>
    </row>
    <row r="1378" spans="1:19" x14ac:dyDescent="0.3">
      <c r="A1378" s="173" t="s">
        <v>1298</v>
      </c>
      <c r="B1378" s="173" t="s">
        <v>1319</v>
      </c>
      <c r="C1378" s="173">
        <v>118955</v>
      </c>
      <c r="D1378" s="176">
        <v>44118</v>
      </c>
      <c r="E1378" s="177">
        <v>609.59100000000001</v>
      </c>
      <c r="F1378" s="177">
        <v>2.4E-2</v>
      </c>
      <c r="G1378" s="177">
        <v>-0.56499999999999995</v>
      </c>
      <c r="H1378" s="177">
        <v>1.0939000000000001</v>
      </c>
      <c r="I1378" s="177">
        <v>3.0432000000000001</v>
      </c>
      <c r="J1378" s="177">
        <v>-0.60309999999999997</v>
      </c>
      <c r="K1378" s="177">
        <v>6.9185999999999996</v>
      </c>
      <c r="L1378" s="177">
        <v>19.7561</v>
      </c>
      <c r="M1378" s="177">
        <v>-15.55</v>
      </c>
      <c r="N1378" s="177">
        <v>-7.5932000000000004</v>
      </c>
      <c r="O1378" s="177">
        <v>-0.23549999999999999</v>
      </c>
      <c r="P1378" s="177">
        <v>5.6544999999999996</v>
      </c>
      <c r="Q1378" s="177">
        <v>9.8384</v>
      </c>
      <c r="R1378" s="177">
        <v>-1.0627</v>
      </c>
      <c r="S1378" s="118" t="s">
        <v>1895</v>
      </c>
    </row>
    <row r="1379" spans="1:19" x14ac:dyDescent="0.3">
      <c r="A1379" s="173" t="s">
        <v>1298</v>
      </c>
      <c r="B1379" s="173" t="s">
        <v>1320</v>
      </c>
      <c r="C1379" s="173">
        <v>102252</v>
      </c>
      <c r="D1379" s="176">
        <v>44118</v>
      </c>
      <c r="E1379" s="177">
        <v>87.058499999999995</v>
      </c>
      <c r="F1379" s="177">
        <v>0.2928</v>
      </c>
      <c r="G1379" s="177">
        <v>0.36220000000000002</v>
      </c>
      <c r="H1379" s="177">
        <v>1.7488999999999999</v>
      </c>
      <c r="I1379" s="177">
        <v>4.6726999999999999</v>
      </c>
      <c r="J1379" s="177">
        <v>3.9817</v>
      </c>
      <c r="K1379" s="177">
        <v>12.7936</v>
      </c>
      <c r="L1379" s="177">
        <v>30.843599999999999</v>
      </c>
      <c r="M1379" s="177">
        <v>-2.8003999999999998</v>
      </c>
      <c r="N1379" s="177">
        <v>7.8331</v>
      </c>
      <c r="O1379" s="177">
        <v>0.12939999999999999</v>
      </c>
      <c r="P1379" s="177">
        <v>7.0082000000000004</v>
      </c>
      <c r="Q1379" s="177">
        <v>13.88</v>
      </c>
      <c r="R1379" s="177">
        <v>4.2556000000000003</v>
      </c>
      <c r="S1379" s="118" t="s">
        <v>1895</v>
      </c>
    </row>
    <row r="1380" spans="1:19" x14ac:dyDescent="0.3">
      <c r="A1380" s="173" t="s">
        <v>1298</v>
      </c>
      <c r="B1380" s="173" t="s">
        <v>1321</v>
      </c>
      <c r="C1380" s="173">
        <v>120046</v>
      </c>
      <c r="D1380" s="176">
        <v>44118</v>
      </c>
      <c r="E1380" s="177">
        <v>92.780299999999997</v>
      </c>
      <c r="F1380" s="177">
        <v>0.29609999999999997</v>
      </c>
      <c r="G1380" s="177">
        <v>0.37769999999999998</v>
      </c>
      <c r="H1380" s="177">
        <v>1.7708999999999999</v>
      </c>
      <c r="I1380" s="177">
        <v>4.7180999999999997</v>
      </c>
      <c r="J1380" s="177">
        <v>4.0792000000000002</v>
      </c>
      <c r="K1380" s="177">
        <v>13.1288</v>
      </c>
      <c r="L1380" s="177">
        <v>31.605499999999999</v>
      </c>
      <c r="M1380" s="177">
        <v>-1.9486000000000001</v>
      </c>
      <c r="N1380" s="177">
        <v>9.0925999999999991</v>
      </c>
      <c r="O1380" s="177">
        <v>1.0810999999999999</v>
      </c>
      <c r="P1380" s="177">
        <v>7.9305000000000003</v>
      </c>
      <c r="Q1380" s="177">
        <v>12.0425</v>
      </c>
      <c r="R1380" s="177">
        <v>5.3453999999999997</v>
      </c>
      <c r="S1380" s="118" t="s">
        <v>1895</v>
      </c>
    </row>
    <row r="1381" spans="1:19" x14ac:dyDescent="0.3">
      <c r="A1381" s="173" t="s">
        <v>1298</v>
      </c>
      <c r="B1381" s="173" t="s">
        <v>1322</v>
      </c>
      <c r="C1381" s="173">
        <v>101228</v>
      </c>
      <c r="D1381" s="176">
        <v>44118</v>
      </c>
      <c r="E1381" s="177">
        <v>267.10000000000002</v>
      </c>
      <c r="F1381" s="177">
        <v>-0.2092</v>
      </c>
      <c r="G1381" s="177">
        <v>-1.3080000000000001</v>
      </c>
      <c r="H1381" s="177">
        <v>0.24390000000000001</v>
      </c>
      <c r="I1381" s="177">
        <v>2.0985</v>
      </c>
      <c r="J1381" s="177">
        <v>-0.2465</v>
      </c>
      <c r="K1381" s="177">
        <v>7.5932000000000004</v>
      </c>
      <c r="L1381" s="177">
        <v>21.724499999999999</v>
      </c>
      <c r="M1381" s="177">
        <v>-12.869</v>
      </c>
      <c r="N1381" s="177">
        <v>-4.2584</v>
      </c>
      <c r="O1381" s="177">
        <v>0.53890000000000005</v>
      </c>
      <c r="P1381" s="177">
        <v>5.4554</v>
      </c>
      <c r="Q1381" s="177">
        <v>13.4375</v>
      </c>
      <c r="R1381" s="177">
        <v>-0.9718</v>
      </c>
      <c r="S1381" s="118" t="s">
        <v>1882</v>
      </c>
    </row>
    <row r="1382" spans="1:19" x14ac:dyDescent="0.3">
      <c r="A1382" s="173" t="s">
        <v>1298</v>
      </c>
      <c r="B1382" s="173" t="s">
        <v>1323</v>
      </c>
      <c r="C1382" s="173">
        <v>120599</v>
      </c>
      <c r="D1382" s="176">
        <v>44118</v>
      </c>
      <c r="E1382" s="177">
        <v>286.10000000000002</v>
      </c>
      <c r="F1382" s="177">
        <v>-0.20580000000000001</v>
      </c>
      <c r="G1382" s="177">
        <v>-1.2971999999999999</v>
      </c>
      <c r="H1382" s="177">
        <v>0.26279999999999998</v>
      </c>
      <c r="I1382" s="177">
        <v>2.1347999999999998</v>
      </c>
      <c r="J1382" s="177">
        <v>-0.16400000000000001</v>
      </c>
      <c r="K1382" s="177">
        <v>7.8563999999999998</v>
      </c>
      <c r="L1382" s="177">
        <v>22.3538</v>
      </c>
      <c r="M1382" s="177">
        <v>-12.236599999999999</v>
      </c>
      <c r="N1382" s="177">
        <v>-3.3184999999999998</v>
      </c>
      <c r="O1382" s="177">
        <v>1.5395000000000001</v>
      </c>
      <c r="P1382" s="177">
        <v>6.5496999999999996</v>
      </c>
      <c r="Q1382" s="177">
        <v>11.4655</v>
      </c>
      <c r="R1382" s="177">
        <v>-1.9099999999999999E-2</v>
      </c>
      <c r="S1382" s="118" t="s">
        <v>1882</v>
      </c>
    </row>
    <row r="1383" spans="1:19" x14ac:dyDescent="0.3">
      <c r="A1383" s="173" t="s">
        <v>1298</v>
      </c>
      <c r="B1383" s="173" t="s">
        <v>1324</v>
      </c>
      <c r="C1383" s="173">
        <v>128235</v>
      </c>
      <c r="D1383" s="176">
        <v>44118</v>
      </c>
      <c r="E1383" s="177">
        <v>22</v>
      </c>
      <c r="F1383" s="177">
        <v>0.36499999999999999</v>
      </c>
      <c r="G1383" s="177">
        <v>-0.45250000000000001</v>
      </c>
      <c r="H1383" s="177">
        <v>0.13650000000000001</v>
      </c>
      <c r="I1383" s="177">
        <v>2.5163000000000002</v>
      </c>
      <c r="J1383" s="177">
        <v>2.0882000000000001</v>
      </c>
      <c r="K1383" s="177">
        <v>9.8901000000000003</v>
      </c>
      <c r="L1383" s="177">
        <v>25.499099999999999</v>
      </c>
      <c r="M1383" s="177">
        <v>-2.5255000000000001</v>
      </c>
      <c r="N1383" s="177">
        <v>4.1666999999999996</v>
      </c>
      <c r="O1383" s="177">
        <v>3.0167999999999999</v>
      </c>
      <c r="P1383" s="177">
        <v>5.3727</v>
      </c>
      <c r="Q1383" s="177">
        <v>12.7849</v>
      </c>
      <c r="R1383" s="177">
        <v>5.2279</v>
      </c>
      <c r="S1383" s="118" t="s">
        <v>1882</v>
      </c>
    </row>
    <row r="1384" spans="1:19" x14ac:dyDescent="0.3">
      <c r="A1384" s="173" t="s">
        <v>1298</v>
      </c>
      <c r="B1384" s="173" t="s">
        <v>1325</v>
      </c>
      <c r="C1384" s="173">
        <v>128236</v>
      </c>
      <c r="D1384" s="176">
        <v>44118</v>
      </c>
      <c r="E1384" s="177">
        <v>23.95</v>
      </c>
      <c r="F1384" s="177">
        <v>0.33510000000000001</v>
      </c>
      <c r="G1384" s="177">
        <v>-0.4158</v>
      </c>
      <c r="H1384" s="177">
        <v>0.12540000000000001</v>
      </c>
      <c r="I1384" s="177">
        <v>2.5695999999999999</v>
      </c>
      <c r="J1384" s="177">
        <v>2.1758000000000002</v>
      </c>
      <c r="K1384" s="177">
        <v>10.2163</v>
      </c>
      <c r="L1384" s="177">
        <v>26.251999999999999</v>
      </c>
      <c r="M1384" s="177">
        <v>-1.6023000000000001</v>
      </c>
      <c r="N1384" s="177">
        <v>5.4600999999999997</v>
      </c>
      <c r="O1384" s="177">
        <v>4.7702</v>
      </c>
      <c r="P1384" s="177">
        <v>6.9996</v>
      </c>
      <c r="Q1384" s="177">
        <v>14.256</v>
      </c>
      <c r="R1384" s="177">
        <v>6.7644000000000002</v>
      </c>
      <c r="S1384" s="118" t="s">
        <v>1882</v>
      </c>
    </row>
    <row r="1385" spans="1:19" x14ac:dyDescent="0.3">
      <c r="A1385" s="173" t="s">
        <v>1298</v>
      </c>
      <c r="B1385" s="173" t="s">
        <v>1326</v>
      </c>
      <c r="C1385" s="173">
        <v>118424</v>
      </c>
      <c r="D1385" s="176">
        <v>44118</v>
      </c>
      <c r="E1385" s="177">
        <v>94.45</v>
      </c>
      <c r="F1385" s="177">
        <v>0.106</v>
      </c>
      <c r="G1385" s="177">
        <v>-0.34820000000000001</v>
      </c>
      <c r="H1385" s="177">
        <v>0.62860000000000005</v>
      </c>
      <c r="I1385" s="177">
        <v>2.407</v>
      </c>
      <c r="J1385" s="177">
        <v>1.0592999999999999</v>
      </c>
      <c r="K1385" s="177">
        <v>9.9405999999999999</v>
      </c>
      <c r="L1385" s="177">
        <v>20.733699999999999</v>
      </c>
      <c r="M1385" s="177">
        <v>-8.6910000000000007</v>
      </c>
      <c r="N1385" s="177">
        <v>-2.1244000000000001</v>
      </c>
      <c r="O1385" s="177">
        <v>-0.61809999999999998</v>
      </c>
      <c r="P1385" s="177">
        <v>5.0285000000000002</v>
      </c>
      <c r="Q1385" s="177">
        <v>11.5052</v>
      </c>
      <c r="R1385" s="177">
        <v>2.3077999999999999</v>
      </c>
      <c r="S1385" s="118" t="s">
        <v>1882</v>
      </c>
    </row>
    <row r="1386" spans="1:19" x14ac:dyDescent="0.3">
      <c r="A1386" s="173" t="s">
        <v>1298</v>
      </c>
      <c r="B1386" s="173" t="s">
        <v>1327</v>
      </c>
      <c r="C1386" s="173">
        <v>108594</v>
      </c>
      <c r="D1386" s="176">
        <v>44118</v>
      </c>
      <c r="E1386" s="177">
        <v>89.37</v>
      </c>
      <c r="F1386" s="177">
        <v>0.112</v>
      </c>
      <c r="G1386" s="177">
        <v>-0.34570000000000001</v>
      </c>
      <c r="H1386" s="177">
        <v>0.61919999999999997</v>
      </c>
      <c r="I1386" s="177">
        <v>2.3828999999999998</v>
      </c>
      <c r="J1386" s="177">
        <v>1.0059</v>
      </c>
      <c r="K1386" s="177">
        <v>9.7507000000000001</v>
      </c>
      <c r="L1386" s="177">
        <v>20.315000000000001</v>
      </c>
      <c r="M1386" s="177">
        <v>-9.1584000000000003</v>
      </c>
      <c r="N1386" s="177">
        <v>-2.7847</v>
      </c>
      <c r="O1386" s="177">
        <v>-1.3167</v>
      </c>
      <c r="P1386" s="177">
        <v>4.2709000000000001</v>
      </c>
      <c r="Q1386" s="177">
        <v>15.659700000000001</v>
      </c>
      <c r="R1386" s="177">
        <v>1.6152</v>
      </c>
      <c r="S1386" s="118" t="s">
        <v>1882</v>
      </c>
    </row>
    <row r="1387" spans="1:19" x14ac:dyDescent="0.3">
      <c r="A1387" s="173" t="s">
        <v>1298</v>
      </c>
      <c r="B1387" s="173" t="s">
        <v>1328</v>
      </c>
      <c r="C1387" s="173"/>
      <c r="D1387" s="176"/>
      <c r="E1387" s="177"/>
      <c r="F1387" s="177"/>
      <c r="G1387" s="177"/>
      <c r="H1387" s="177"/>
      <c r="I1387" s="177"/>
      <c r="J1387" s="177"/>
      <c r="K1387" s="177"/>
      <c r="L1387" s="177"/>
      <c r="M1387" s="177"/>
      <c r="N1387" s="177"/>
      <c r="O1387" s="177"/>
      <c r="P1387" s="177"/>
      <c r="Q1387" s="177"/>
      <c r="R1387" s="177"/>
      <c r="S1387" s="118"/>
    </row>
    <row r="1388" spans="1:19" x14ac:dyDescent="0.3">
      <c r="A1388" s="173" t="s">
        <v>1298</v>
      </c>
      <c r="B1388" s="173" t="s">
        <v>1329</v>
      </c>
      <c r="C1388" s="173">
        <v>107353</v>
      </c>
      <c r="D1388" s="176">
        <v>44118</v>
      </c>
      <c r="E1388" s="177">
        <v>48.35</v>
      </c>
      <c r="F1388" s="177">
        <v>0.24879999999999999</v>
      </c>
      <c r="G1388" s="177">
        <v>0.1242</v>
      </c>
      <c r="H1388" s="177">
        <v>0.31119999999999998</v>
      </c>
      <c r="I1388" s="177">
        <v>1.3627</v>
      </c>
      <c r="J1388" s="177">
        <v>0.51980000000000004</v>
      </c>
      <c r="K1388" s="177">
        <v>10.061500000000001</v>
      </c>
      <c r="L1388" s="177">
        <v>26.273199999999999</v>
      </c>
      <c r="M1388" s="177">
        <v>-1.9865999999999999</v>
      </c>
      <c r="N1388" s="177">
        <v>4.8352000000000004</v>
      </c>
      <c r="O1388" s="177">
        <v>0.52149999999999996</v>
      </c>
      <c r="P1388" s="177">
        <v>6.4382999999999999</v>
      </c>
      <c r="Q1388" s="177">
        <v>13.338200000000001</v>
      </c>
      <c r="R1388" s="177">
        <v>3.9628000000000001</v>
      </c>
      <c r="S1388" s="118" t="s">
        <v>1913</v>
      </c>
    </row>
    <row r="1389" spans="1:19" x14ac:dyDescent="0.3">
      <c r="A1389" s="173" t="s">
        <v>1298</v>
      </c>
      <c r="B1389" s="173" t="s">
        <v>1330</v>
      </c>
      <c r="C1389" s="173">
        <v>120413</v>
      </c>
      <c r="D1389" s="176">
        <v>44118</v>
      </c>
      <c r="E1389" s="177">
        <v>54.05</v>
      </c>
      <c r="F1389" s="177">
        <v>0.24110000000000001</v>
      </c>
      <c r="G1389" s="177">
        <v>0.1482</v>
      </c>
      <c r="H1389" s="177">
        <v>0.33410000000000001</v>
      </c>
      <c r="I1389" s="177">
        <v>1.4071</v>
      </c>
      <c r="J1389" s="177">
        <v>0.63300000000000001</v>
      </c>
      <c r="K1389" s="177">
        <v>10.418799999999999</v>
      </c>
      <c r="L1389" s="177">
        <v>27.0868</v>
      </c>
      <c r="M1389" s="177">
        <v>-1.0255000000000001</v>
      </c>
      <c r="N1389" s="177">
        <v>6.1886000000000001</v>
      </c>
      <c r="O1389" s="177">
        <v>1.998</v>
      </c>
      <c r="P1389" s="177">
        <v>8.1</v>
      </c>
      <c r="Q1389" s="177">
        <v>15.326700000000001</v>
      </c>
      <c r="R1389" s="177">
        <v>5.3918999999999997</v>
      </c>
      <c r="S1389" s="118" t="s">
        <v>1913</v>
      </c>
    </row>
    <row r="1390" spans="1:19" x14ac:dyDescent="0.3">
      <c r="A1390" s="173" t="s">
        <v>1298</v>
      </c>
      <c r="B1390" s="173" t="s">
        <v>1331</v>
      </c>
      <c r="C1390" s="173">
        <v>147183</v>
      </c>
      <c r="D1390" s="176">
        <v>44118</v>
      </c>
      <c r="E1390" s="177">
        <v>10.1233</v>
      </c>
      <c r="F1390" s="177">
        <v>4.4499999999999998E-2</v>
      </c>
      <c r="G1390" s="177">
        <v>-0.79090000000000005</v>
      </c>
      <c r="H1390" s="177">
        <v>0.4355</v>
      </c>
      <c r="I1390" s="177">
        <v>3.1642000000000001</v>
      </c>
      <c r="J1390" s="177">
        <v>1.9877</v>
      </c>
      <c r="K1390" s="177">
        <v>6.4725000000000001</v>
      </c>
      <c r="L1390" s="177">
        <v>19.136900000000001</v>
      </c>
      <c r="M1390" s="177">
        <v>-13.3613</v>
      </c>
      <c r="N1390" s="177">
        <v>-4.5016999999999996</v>
      </c>
      <c r="O1390" s="177"/>
      <c r="P1390" s="177"/>
      <c r="Q1390" s="177">
        <v>0.86719999999999997</v>
      </c>
      <c r="R1390" s="177"/>
      <c r="S1390" s="118" t="s">
        <v>1895</v>
      </c>
    </row>
    <row r="1391" spans="1:19" x14ac:dyDescent="0.3">
      <c r="A1391" s="173" t="s">
        <v>1298</v>
      </c>
      <c r="B1391" s="173" t="s">
        <v>1332</v>
      </c>
      <c r="C1391" s="173">
        <v>147184</v>
      </c>
      <c r="D1391" s="176">
        <v>44118</v>
      </c>
      <c r="E1391" s="177">
        <v>9.8203999999999994</v>
      </c>
      <c r="F1391" s="177">
        <v>3.7699999999999997E-2</v>
      </c>
      <c r="G1391" s="177">
        <v>-0.82010000000000005</v>
      </c>
      <c r="H1391" s="177">
        <v>0.39460000000000001</v>
      </c>
      <c r="I1391" s="177">
        <v>3.0796999999999999</v>
      </c>
      <c r="J1391" s="177">
        <v>1.8090999999999999</v>
      </c>
      <c r="K1391" s="177">
        <v>5.8986000000000001</v>
      </c>
      <c r="L1391" s="177">
        <v>17.8156</v>
      </c>
      <c r="M1391" s="177">
        <v>-14.7742</v>
      </c>
      <c r="N1391" s="177">
        <v>-6.5613999999999999</v>
      </c>
      <c r="O1391" s="177"/>
      <c r="P1391" s="177"/>
      <c r="Q1391" s="177">
        <v>-1.2688999999999999</v>
      </c>
      <c r="R1391" s="177"/>
      <c r="S1391" s="118" t="s">
        <v>1895</v>
      </c>
    </row>
    <row r="1392" spans="1:19" x14ac:dyDescent="0.3">
      <c r="A1392" s="173" t="s">
        <v>1298</v>
      </c>
      <c r="B1392" s="173" t="s">
        <v>1333</v>
      </c>
      <c r="C1392" s="173">
        <v>109522</v>
      </c>
      <c r="D1392" s="176">
        <v>44118</v>
      </c>
      <c r="E1392" s="177">
        <v>31.2989</v>
      </c>
      <c r="F1392" s="177">
        <v>0.72760000000000002</v>
      </c>
      <c r="G1392" s="177">
        <v>-1.222</v>
      </c>
      <c r="H1392" s="177">
        <v>-0.62329999999999997</v>
      </c>
      <c r="I1392" s="177">
        <v>2.613</v>
      </c>
      <c r="J1392" s="177">
        <v>-2.24E-2</v>
      </c>
      <c r="K1392" s="177">
        <v>2.7804000000000002</v>
      </c>
      <c r="L1392" s="177">
        <v>16.508700000000001</v>
      </c>
      <c r="M1392" s="177">
        <v>-11.430199999999999</v>
      </c>
      <c r="N1392" s="177">
        <v>-6.2690999999999999</v>
      </c>
      <c r="O1392" s="177">
        <v>0.2606</v>
      </c>
      <c r="P1392" s="177">
        <v>8.5664999999999996</v>
      </c>
      <c r="Q1392" s="177">
        <v>9.9181000000000008</v>
      </c>
      <c r="R1392" s="177">
        <v>4.8334000000000001</v>
      </c>
      <c r="S1392" s="118" t="s">
        <v>1882</v>
      </c>
    </row>
    <row r="1393" spans="1:19" x14ac:dyDescent="0.3">
      <c r="A1393" s="173" t="s">
        <v>1298</v>
      </c>
      <c r="B1393" s="173" t="s">
        <v>1334</v>
      </c>
      <c r="C1393" s="173">
        <v>120492</v>
      </c>
      <c r="D1393" s="176">
        <v>44118</v>
      </c>
      <c r="E1393" s="177">
        <v>33.866399999999999</v>
      </c>
      <c r="F1393" s="177">
        <v>0.72989999999999999</v>
      </c>
      <c r="G1393" s="177">
        <v>-1.2111000000000001</v>
      </c>
      <c r="H1393" s="177">
        <v>-0.60840000000000005</v>
      </c>
      <c r="I1393" s="177">
        <v>2.6435</v>
      </c>
      <c r="J1393" s="177">
        <v>4.19E-2</v>
      </c>
      <c r="K1393" s="177">
        <v>2.9828000000000001</v>
      </c>
      <c r="L1393" s="177">
        <v>16.967400000000001</v>
      </c>
      <c r="M1393" s="177">
        <v>-10.9107</v>
      </c>
      <c r="N1393" s="177">
        <v>-5.5343999999999998</v>
      </c>
      <c r="O1393" s="177">
        <v>1.0448999999999999</v>
      </c>
      <c r="P1393" s="177">
        <v>9.7827999999999999</v>
      </c>
      <c r="Q1393" s="177">
        <v>12.286</v>
      </c>
      <c r="R1393" s="177">
        <v>5.6529999999999996</v>
      </c>
      <c r="S1393" s="118" t="s">
        <v>1882</v>
      </c>
    </row>
    <row r="1394" spans="1:19" x14ac:dyDescent="0.3">
      <c r="A1394" s="173" t="s">
        <v>1298</v>
      </c>
      <c r="B1394" s="173" t="s">
        <v>1335</v>
      </c>
      <c r="C1394" s="173">
        <v>112090</v>
      </c>
      <c r="D1394" s="176">
        <v>44118</v>
      </c>
      <c r="E1394" s="177">
        <v>36.414000000000001</v>
      </c>
      <c r="F1394" s="177">
        <v>0.4496</v>
      </c>
      <c r="G1394" s="177">
        <v>0.33889999999999998</v>
      </c>
      <c r="H1394" s="177">
        <v>1.6867000000000001</v>
      </c>
      <c r="I1394" s="177">
        <v>4.6710000000000003</v>
      </c>
      <c r="J1394" s="177">
        <v>3.2054999999999998</v>
      </c>
      <c r="K1394" s="177">
        <v>10.6069</v>
      </c>
      <c r="L1394" s="177">
        <v>29.182600000000001</v>
      </c>
      <c r="M1394" s="177">
        <v>-4.5754999999999999</v>
      </c>
      <c r="N1394" s="177">
        <v>4.2694000000000001</v>
      </c>
      <c r="O1394" s="177">
        <v>4.1113999999999997</v>
      </c>
      <c r="P1394" s="177">
        <v>9.4987999999999992</v>
      </c>
      <c r="Q1394" s="177">
        <v>12.349500000000001</v>
      </c>
      <c r="R1394" s="177">
        <v>7.3007999999999997</v>
      </c>
      <c r="S1394" s="118" t="s">
        <v>1892</v>
      </c>
    </row>
    <row r="1395" spans="1:19" x14ac:dyDescent="0.3">
      <c r="A1395" s="173" t="s">
        <v>1298</v>
      </c>
      <c r="B1395" s="173" t="s">
        <v>1336</v>
      </c>
      <c r="C1395" s="173">
        <v>120166</v>
      </c>
      <c r="D1395" s="176">
        <v>44118</v>
      </c>
      <c r="E1395" s="177">
        <v>39.29</v>
      </c>
      <c r="F1395" s="177">
        <v>0.45</v>
      </c>
      <c r="G1395" s="177">
        <v>0.34989999999999999</v>
      </c>
      <c r="H1395" s="177">
        <v>1.7033</v>
      </c>
      <c r="I1395" s="177">
        <v>4.7062999999999997</v>
      </c>
      <c r="J1395" s="177">
        <v>3.2806000000000002</v>
      </c>
      <c r="K1395" s="177">
        <v>10.8634</v>
      </c>
      <c r="L1395" s="177">
        <v>29.802800000000001</v>
      </c>
      <c r="M1395" s="177">
        <v>-3.8542000000000001</v>
      </c>
      <c r="N1395" s="177">
        <v>5.2815000000000003</v>
      </c>
      <c r="O1395" s="177">
        <v>5.1673999999999998</v>
      </c>
      <c r="P1395" s="177">
        <v>10.6721</v>
      </c>
      <c r="Q1395" s="177">
        <v>14.8307</v>
      </c>
      <c r="R1395" s="177">
        <v>8.3636999999999997</v>
      </c>
      <c r="S1395" s="118" t="s">
        <v>1892</v>
      </c>
    </row>
    <row r="1396" spans="1:19" x14ac:dyDescent="0.3">
      <c r="A1396" s="173" t="s">
        <v>1298</v>
      </c>
      <c r="B1396" s="173" t="s">
        <v>1337</v>
      </c>
      <c r="C1396" s="173">
        <v>119291</v>
      </c>
      <c r="D1396" s="176">
        <v>44118</v>
      </c>
      <c r="E1396" s="177">
        <v>87.861999999999995</v>
      </c>
      <c r="F1396" s="177">
        <v>0.2762</v>
      </c>
      <c r="G1396" s="177">
        <v>0.1048</v>
      </c>
      <c r="H1396" s="177">
        <v>0.97799999999999998</v>
      </c>
      <c r="I1396" s="177">
        <v>3.3999000000000001</v>
      </c>
      <c r="J1396" s="177">
        <v>2.6065999999999998</v>
      </c>
      <c r="K1396" s="177">
        <v>11.526899999999999</v>
      </c>
      <c r="L1396" s="177">
        <v>31.168600000000001</v>
      </c>
      <c r="M1396" s="177">
        <v>-2.0773999999999999</v>
      </c>
      <c r="N1396" s="177">
        <v>6.2443999999999997</v>
      </c>
      <c r="O1396" s="177">
        <v>2.5781000000000001</v>
      </c>
      <c r="P1396" s="177">
        <v>7.2835999999999999</v>
      </c>
      <c r="Q1396" s="177">
        <v>11.347799999999999</v>
      </c>
      <c r="R1396" s="177">
        <v>5.3493000000000004</v>
      </c>
      <c r="S1396" s="118" t="s">
        <v>1882</v>
      </c>
    </row>
    <row r="1397" spans="1:19" x14ac:dyDescent="0.3">
      <c r="A1397" s="173" t="s">
        <v>1298</v>
      </c>
      <c r="B1397" s="173" t="s">
        <v>1338</v>
      </c>
      <c r="C1397" s="173">
        <v>118043</v>
      </c>
      <c r="D1397" s="176">
        <v>44118</v>
      </c>
      <c r="E1397" s="177">
        <v>83.272000000000006</v>
      </c>
      <c r="F1397" s="177">
        <v>0.27329999999999999</v>
      </c>
      <c r="G1397" s="177">
        <v>9.5000000000000001E-2</v>
      </c>
      <c r="H1397" s="177">
        <v>0.96389999999999998</v>
      </c>
      <c r="I1397" s="177">
        <v>3.3715999999999999</v>
      </c>
      <c r="J1397" s="177">
        <v>2.5440999999999998</v>
      </c>
      <c r="K1397" s="177">
        <v>11.3188</v>
      </c>
      <c r="L1397" s="177">
        <v>30.682200000000002</v>
      </c>
      <c r="M1397" s="177">
        <v>-2.5773999999999999</v>
      </c>
      <c r="N1397" s="177">
        <v>5.5331999999999999</v>
      </c>
      <c r="O1397" s="177">
        <v>1.8441000000000001</v>
      </c>
      <c r="P1397" s="177">
        <v>6.5167000000000002</v>
      </c>
      <c r="Q1397" s="177">
        <v>14.73</v>
      </c>
      <c r="R1397" s="177">
        <v>4.6074000000000002</v>
      </c>
      <c r="S1397" s="118" t="s">
        <v>1882</v>
      </c>
    </row>
    <row r="1398" spans="1:19" x14ac:dyDescent="0.3">
      <c r="A1398" s="173" t="s">
        <v>1298</v>
      </c>
      <c r="B1398" s="173" t="s">
        <v>1339</v>
      </c>
      <c r="C1398" s="173">
        <v>100313</v>
      </c>
      <c r="D1398" s="176">
        <v>44118</v>
      </c>
      <c r="E1398" s="177">
        <v>48.003100000000003</v>
      </c>
      <c r="F1398" s="177">
        <v>0.39090000000000003</v>
      </c>
      <c r="G1398" s="177">
        <v>-0.30649999999999999</v>
      </c>
      <c r="H1398" s="177">
        <v>0.88460000000000005</v>
      </c>
      <c r="I1398" s="177">
        <v>3.9241999999999999</v>
      </c>
      <c r="J1398" s="177">
        <v>2.528</v>
      </c>
      <c r="K1398" s="177">
        <v>8.0335999999999999</v>
      </c>
      <c r="L1398" s="177">
        <v>20.4495</v>
      </c>
      <c r="M1398" s="177">
        <v>-7.0477999999999996</v>
      </c>
      <c r="N1398" s="177">
        <v>1.1955</v>
      </c>
      <c r="O1398" s="177">
        <v>3.702</v>
      </c>
      <c r="P1398" s="177">
        <v>4.3789999999999996</v>
      </c>
      <c r="Q1398" s="177">
        <v>8.1964000000000006</v>
      </c>
      <c r="R1398" s="177">
        <v>6.4390999999999998</v>
      </c>
      <c r="S1398" s="118" t="s">
        <v>1895</v>
      </c>
    </row>
    <row r="1399" spans="1:19" x14ac:dyDescent="0.3">
      <c r="A1399" s="173" t="s">
        <v>1298</v>
      </c>
      <c r="B1399" s="173" t="s">
        <v>1340</v>
      </c>
      <c r="C1399" s="173">
        <v>120264</v>
      </c>
      <c r="D1399" s="176">
        <v>44118</v>
      </c>
      <c r="E1399" s="177">
        <v>50.688899999999997</v>
      </c>
      <c r="F1399" s="177">
        <v>0.39350000000000002</v>
      </c>
      <c r="G1399" s="177">
        <v>-0.29389999999999999</v>
      </c>
      <c r="H1399" s="177">
        <v>0.90229999999999999</v>
      </c>
      <c r="I1399" s="177">
        <v>3.9607999999999999</v>
      </c>
      <c r="J1399" s="177">
        <v>2.6052</v>
      </c>
      <c r="K1399" s="177">
        <v>8.2815999999999992</v>
      </c>
      <c r="L1399" s="177">
        <v>21.0288</v>
      </c>
      <c r="M1399" s="177">
        <v>-6.3731999999999998</v>
      </c>
      <c r="N1399" s="177">
        <v>1.8734999999999999</v>
      </c>
      <c r="O1399" s="177">
        <v>4.5407000000000002</v>
      </c>
      <c r="P1399" s="177">
        <v>5.2084999999999999</v>
      </c>
      <c r="Q1399" s="177">
        <v>8.1806000000000001</v>
      </c>
      <c r="R1399" s="177">
        <v>7.2407000000000004</v>
      </c>
      <c r="S1399" s="118" t="s">
        <v>1895</v>
      </c>
    </row>
    <row r="1400" spans="1:19" x14ac:dyDescent="0.3">
      <c r="A1400" s="173" t="s">
        <v>1298</v>
      </c>
      <c r="B1400" s="173" t="s">
        <v>1341</v>
      </c>
      <c r="C1400" s="173">
        <v>141226</v>
      </c>
      <c r="D1400" s="176">
        <v>44118</v>
      </c>
      <c r="E1400" s="177">
        <v>12.608499999999999</v>
      </c>
      <c r="F1400" s="177">
        <v>0.58150000000000002</v>
      </c>
      <c r="G1400" s="177">
        <v>0.29509999999999997</v>
      </c>
      <c r="H1400" s="177">
        <v>1.383</v>
      </c>
      <c r="I1400" s="177">
        <v>3.4510000000000001</v>
      </c>
      <c r="J1400" s="177">
        <v>2.0023</v>
      </c>
      <c r="K1400" s="177">
        <v>10.303800000000001</v>
      </c>
      <c r="L1400" s="177">
        <v>28.111699999999999</v>
      </c>
      <c r="M1400" s="177">
        <v>-0.48230000000000001</v>
      </c>
      <c r="N1400" s="177">
        <v>10.544600000000001</v>
      </c>
      <c r="O1400" s="177">
        <v>5.2903000000000002</v>
      </c>
      <c r="P1400" s="177"/>
      <c r="Q1400" s="177">
        <v>6.9908999999999999</v>
      </c>
      <c r="R1400" s="177">
        <v>11.4277</v>
      </c>
      <c r="S1400" s="118" t="s">
        <v>1895</v>
      </c>
    </row>
    <row r="1401" spans="1:19" x14ac:dyDescent="0.3">
      <c r="A1401" s="173" t="s">
        <v>1298</v>
      </c>
      <c r="B1401" s="173" t="s">
        <v>1342</v>
      </c>
      <c r="C1401" s="173">
        <v>141224</v>
      </c>
      <c r="D1401" s="176">
        <v>44118</v>
      </c>
      <c r="E1401" s="177">
        <v>11.7478</v>
      </c>
      <c r="F1401" s="177">
        <v>0.57620000000000005</v>
      </c>
      <c r="G1401" s="177">
        <v>0.27060000000000001</v>
      </c>
      <c r="H1401" s="177">
        <v>1.3484</v>
      </c>
      <c r="I1401" s="177">
        <v>3.3809999999999998</v>
      </c>
      <c r="J1401" s="177">
        <v>1.8553999999999999</v>
      </c>
      <c r="K1401" s="177">
        <v>9.8130000000000006</v>
      </c>
      <c r="L1401" s="177">
        <v>26.984000000000002</v>
      </c>
      <c r="M1401" s="177">
        <v>-1.7709999999999999</v>
      </c>
      <c r="N1401" s="177">
        <v>8.6692999999999998</v>
      </c>
      <c r="O1401" s="177">
        <v>3.2332999999999998</v>
      </c>
      <c r="P1401" s="177"/>
      <c r="Q1401" s="177">
        <v>4.8080999999999996</v>
      </c>
      <c r="R1401" s="177">
        <v>9.52</v>
      </c>
      <c r="S1401" s="118" t="s">
        <v>1895</v>
      </c>
    </row>
    <row r="1402" spans="1:19" x14ac:dyDescent="0.3">
      <c r="A1402" s="173" t="s">
        <v>1298</v>
      </c>
      <c r="B1402" s="173" t="s">
        <v>1343</v>
      </c>
      <c r="C1402" s="173">
        <v>129046</v>
      </c>
      <c r="D1402" s="176">
        <v>44118</v>
      </c>
      <c r="E1402" s="177">
        <v>27.814800000000002</v>
      </c>
      <c r="F1402" s="177">
        <v>0.52110000000000001</v>
      </c>
      <c r="G1402" s="177">
        <v>0.25340000000000001</v>
      </c>
      <c r="H1402" s="177">
        <v>0.70750000000000002</v>
      </c>
      <c r="I1402" s="177">
        <v>4.0529000000000002</v>
      </c>
      <c r="J1402" s="177">
        <v>1.9376</v>
      </c>
      <c r="K1402" s="177">
        <v>9.2090999999999994</v>
      </c>
      <c r="L1402" s="177">
        <v>28.805</v>
      </c>
      <c r="M1402" s="177">
        <v>-3.4838</v>
      </c>
      <c r="N1402" s="177">
        <v>2.1779999999999999</v>
      </c>
      <c r="O1402" s="177">
        <v>0.99890000000000001</v>
      </c>
      <c r="P1402" s="177">
        <v>9.2011000000000003</v>
      </c>
      <c r="Q1402" s="177">
        <v>17.134</v>
      </c>
      <c r="R1402" s="177">
        <v>6.2656000000000001</v>
      </c>
      <c r="S1402" s="118" t="s">
        <v>1895</v>
      </c>
    </row>
    <row r="1403" spans="1:19" x14ac:dyDescent="0.3">
      <c r="A1403" s="173" t="s">
        <v>1298</v>
      </c>
      <c r="B1403" s="173" t="s">
        <v>1344</v>
      </c>
      <c r="C1403" s="173">
        <v>129048</v>
      </c>
      <c r="D1403" s="176">
        <v>44118</v>
      </c>
      <c r="E1403" s="177">
        <v>26.148800000000001</v>
      </c>
      <c r="F1403" s="177">
        <v>0.51859999999999995</v>
      </c>
      <c r="G1403" s="177">
        <v>0.24110000000000001</v>
      </c>
      <c r="H1403" s="177">
        <v>0.69040000000000001</v>
      </c>
      <c r="I1403" s="177">
        <v>4.0172999999999996</v>
      </c>
      <c r="J1403" s="177">
        <v>1.8565</v>
      </c>
      <c r="K1403" s="177">
        <v>8.9292999999999996</v>
      </c>
      <c r="L1403" s="177">
        <v>28.1496</v>
      </c>
      <c r="M1403" s="177">
        <v>-4.2095000000000002</v>
      </c>
      <c r="N1403" s="177">
        <v>1.1978</v>
      </c>
      <c r="O1403" s="177">
        <v>6.0900000000000003E-2</v>
      </c>
      <c r="P1403" s="177">
        <v>8.2119999999999997</v>
      </c>
      <c r="Q1403" s="177">
        <v>16.020900000000001</v>
      </c>
      <c r="R1403" s="177">
        <v>5.2864000000000004</v>
      </c>
      <c r="S1403" s="118" t="s">
        <v>1895</v>
      </c>
    </row>
    <row r="1404" spans="1:19" x14ac:dyDescent="0.3">
      <c r="A1404" s="173" t="s">
        <v>1298</v>
      </c>
      <c r="B1404" s="173" t="s">
        <v>1345</v>
      </c>
      <c r="C1404" s="173">
        <v>101161</v>
      </c>
      <c r="D1404" s="176">
        <v>44118</v>
      </c>
      <c r="E1404" s="177">
        <v>80.6357</v>
      </c>
      <c r="F1404" s="177">
        <v>0.22869999999999999</v>
      </c>
      <c r="G1404" s="177">
        <v>-0.63739999999999997</v>
      </c>
      <c r="H1404" s="177">
        <v>9.0700000000000003E-2</v>
      </c>
      <c r="I1404" s="177">
        <v>1.7813000000000001</v>
      </c>
      <c r="J1404" s="177">
        <v>-2.0004</v>
      </c>
      <c r="K1404" s="177">
        <v>8.4342000000000006</v>
      </c>
      <c r="L1404" s="177">
        <v>20.215199999999999</v>
      </c>
      <c r="M1404" s="177">
        <v>-19.060400000000001</v>
      </c>
      <c r="N1404" s="177">
        <v>-11.325100000000001</v>
      </c>
      <c r="O1404" s="177">
        <v>-2.6787000000000001</v>
      </c>
      <c r="P1404" s="177">
        <v>1.8461000000000001</v>
      </c>
      <c r="Q1404" s="177">
        <v>14.3574</v>
      </c>
      <c r="R1404" s="177">
        <v>-3.3645</v>
      </c>
      <c r="S1404" s="118" t="s">
        <v>1882</v>
      </c>
    </row>
    <row r="1405" spans="1:19" x14ac:dyDescent="0.3">
      <c r="A1405" s="173" t="s">
        <v>1298</v>
      </c>
      <c r="B1405" s="173" t="s">
        <v>1346</v>
      </c>
      <c r="C1405" s="173">
        <v>118650</v>
      </c>
      <c r="D1405" s="176">
        <v>44118</v>
      </c>
      <c r="E1405" s="177">
        <v>85.426500000000004</v>
      </c>
      <c r="F1405" s="177">
        <v>0.23039999999999999</v>
      </c>
      <c r="G1405" s="177">
        <v>-0.62880000000000003</v>
      </c>
      <c r="H1405" s="177">
        <v>0.1031</v>
      </c>
      <c r="I1405" s="177">
        <v>1.8075000000000001</v>
      </c>
      <c r="J1405" s="177">
        <v>-1.9470000000000001</v>
      </c>
      <c r="K1405" s="177">
        <v>8.6225000000000005</v>
      </c>
      <c r="L1405" s="177">
        <v>20.630099999999999</v>
      </c>
      <c r="M1405" s="177">
        <v>-18.6065</v>
      </c>
      <c r="N1405" s="177">
        <v>-10.6922</v>
      </c>
      <c r="O1405" s="177">
        <v>-1.9853000000000001</v>
      </c>
      <c r="P1405" s="177">
        <v>2.6065</v>
      </c>
      <c r="Q1405" s="177">
        <v>8.6755999999999993</v>
      </c>
      <c r="R1405" s="177">
        <v>-2.7075999999999998</v>
      </c>
      <c r="S1405" s="118" t="s">
        <v>1882</v>
      </c>
    </row>
    <row r="1406" spans="1:19" x14ac:dyDescent="0.3">
      <c r="A1406" s="173" t="s">
        <v>1298</v>
      </c>
      <c r="B1406" s="173" t="s">
        <v>1347</v>
      </c>
      <c r="C1406" s="173">
        <v>122639</v>
      </c>
      <c r="D1406" s="176">
        <v>44118</v>
      </c>
      <c r="E1406" s="177">
        <v>33.978000000000002</v>
      </c>
      <c r="F1406" s="177">
        <v>0.30380000000000001</v>
      </c>
      <c r="G1406" s="177">
        <v>2.1118000000000001</v>
      </c>
      <c r="H1406" s="177">
        <v>3.4390999999999998</v>
      </c>
      <c r="I1406" s="177">
        <v>3.1791</v>
      </c>
      <c r="J1406" s="177">
        <v>5.5134999999999996</v>
      </c>
      <c r="K1406" s="177">
        <v>16.354199999999999</v>
      </c>
      <c r="L1406" s="177">
        <v>44.282699999999998</v>
      </c>
      <c r="M1406" s="177">
        <v>20.126000000000001</v>
      </c>
      <c r="N1406" s="177">
        <v>30.050899999999999</v>
      </c>
      <c r="O1406" s="177">
        <v>14.023999999999999</v>
      </c>
      <c r="P1406" s="177">
        <v>15.204599999999999</v>
      </c>
      <c r="Q1406" s="177">
        <v>18.0107</v>
      </c>
      <c r="R1406" s="177">
        <v>19.138200000000001</v>
      </c>
      <c r="S1406" s="118" t="s">
        <v>1895</v>
      </c>
    </row>
    <row r="1407" spans="1:19" x14ac:dyDescent="0.3">
      <c r="A1407" s="173" t="s">
        <v>1298</v>
      </c>
      <c r="B1407" s="173" t="s">
        <v>1348</v>
      </c>
      <c r="C1407" s="173">
        <v>122640</v>
      </c>
      <c r="D1407" s="176">
        <v>44118</v>
      </c>
      <c r="E1407" s="177">
        <v>32.480899999999998</v>
      </c>
      <c r="F1407" s="177">
        <v>0.30109999999999998</v>
      </c>
      <c r="G1407" s="177">
        <v>2.0972</v>
      </c>
      <c r="H1407" s="177">
        <v>3.4180000000000001</v>
      </c>
      <c r="I1407" s="177">
        <v>3.1372</v>
      </c>
      <c r="J1407" s="177">
        <v>5.4226000000000001</v>
      </c>
      <c r="K1407" s="177">
        <v>16.0671</v>
      </c>
      <c r="L1407" s="177">
        <v>43.577199999999998</v>
      </c>
      <c r="M1407" s="177">
        <v>19.299700000000001</v>
      </c>
      <c r="N1407" s="177">
        <v>28.870999999999999</v>
      </c>
      <c r="O1407" s="177">
        <v>13.182</v>
      </c>
      <c r="P1407" s="177">
        <v>14.4344</v>
      </c>
      <c r="Q1407" s="177">
        <v>17.293099999999999</v>
      </c>
      <c r="R1407" s="177">
        <v>18.1477</v>
      </c>
      <c r="S1407" s="118" t="s">
        <v>1895</v>
      </c>
    </row>
    <row r="1408" spans="1:19" x14ac:dyDescent="0.3">
      <c r="A1408" s="173" t="s">
        <v>1298</v>
      </c>
      <c r="B1408" s="173" t="s">
        <v>1349</v>
      </c>
      <c r="C1408" s="173">
        <v>133839</v>
      </c>
      <c r="D1408" s="176">
        <v>44118</v>
      </c>
      <c r="E1408" s="177">
        <v>17.350000000000001</v>
      </c>
      <c r="F1408" s="177">
        <v>0.57969999999999999</v>
      </c>
      <c r="G1408" s="177">
        <v>2.0588000000000002</v>
      </c>
      <c r="H1408" s="177">
        <v>2.8452999999999999</v>
      </c>
      <c r="I1408" s="177">
        <v>4.5811000000000002</v>
      </c>
      <c r="J1408" s="177">
        <v>2.9062999999999999</v>
      </c>
      <c r="K1408" s="177">
        <v>15.4358</v>
      </c>
      <c r="L1408" s="177">
        <v>44.8247</v>
      </c>
      <c r="M1408" s="177">
        <v>13.2507</v>
      </c>
      <c r="N1408" s="177">
        <v>24.91</v>
      </c>
      <c r="O1408" s="177">
        <v>9.2751000000000001</v>
      </c>
      <c r="P1408" s="177">
        <v>11.305300000000001</v>
      </c>
      <c r="Q1408" s="177">
        <v>10.3027</v>
      </c>
      <c r="R1408" s="177">
        <v>17.221900000000002</v>
      </c>
      <c r="S1408" s="118" t="s">
        <v>1895</v>
      </c>
    </row>
    <row r="1409" spans="1:19" x14ac:dyDescent="0.3">
      <c r="A1409" s="173" t="s">
        <v>1298</v>
      </c>
      <c r="B1409" s="173" t="s">
        <v>1350</v>
      </c>
      <c r="C1409" s="173">
        <v>133836</v>
      </c>
      <c r="D1409" s="176">
        <v>44118</v>
      </c>
      <c r="E1409" s="177">
        <v>16.010000000000002</v>
      </c>
      <c r="F1409" s="177">
        <v>0.50219999999999998</v>
      </c>
      <c r="G1409" s="177">
        <v>1.9744999999999999</v>
      </c>
      <c r="H1409" s="177">
        <v>2.7599</v>
      </c>
      <c r="I1409" s="177">
        <v>4.4356999999999998</v>
      </c>
      <c r="J1409" s="177">
        <v>2.694</v>
      </c>
      <c r="K1409" s="177">
        <v>14.766999999999999</v>
      </c>
      <c r="L1409" s="177">
        <v>43.330300000000001</v>
      </c>
      <c r="M1409" s="177">
        <v>11.5679</v>
      </c>
      <c r="N1409" s="177">
        <v>22.494299999999999</v>
      </c>
      <c r="O1409" s="177">
        <v>7.1478000000000002</v>
      </c>
      <c r="P1409" s="177">
        <v>9.5969999999999995</v>
      </c>
      <c r="Q1409" s="177">
        <v>8.7361000000000004</v>
      </c>
      <c r="R1409" s="177">
        <v>15.0093</v>
      </c>
      <c r="S1409" s="118" t="s">
        <v>1895</v>
      </c>
    </row>
    <row r="1410" spans="1:19" x14ac:dyDescent="0.3">
      <c r="A1410" s="173" t="s">
        <v>1298</v>
      </c>
      <c r="B1410" s="173" t="s">
        <v>1351</v>
      </c>
      <c r="C1410" s="173">
        <v>100967</v>
      </c>
      <c r="D1410" s="176">
        <v>44118</v>
      </c>
      <c r="E1410" s="177">
        <v>142.30000000000001</v>
      </c>
      <c r="F1410" s="177">
        <v>0.38090000000000002</v>
      </c>
      <c r="G1410" s="177">
        <v>0.57250000000000001</v>
      </c>
      <c r="H1410" s="177">
        <v>1.6355999999999999</v>
      </c>
      <c r="I1410" s="177">
        <v>4.2108999999999996</v>
      </c>
      <c r="J1410" s="177">
        <v>2.3151999999999999</v>
      </c>
      <c r="K1410" s="177">
        <v>12.0472</v>
      </c>
      <c r="L1410" s="177">
        <v>29.2227</v>
      </c>
      <c r="M1410" s="177">
        <v>-2.6543000000000001</v>
      </c>
      <c r="N1410" s="177">
        <v>6.2892000000000001</v>
      </c>
      <c r="O1410" s="177">
        <v>0.85860000000000003</v>
      </c>
      <c r="P1410" s="177">
        <v>8.5030999999999999</v>
      </c>
      <c r="Q1410" s="177">
        <v>14.210900000000001</v>
      </c>
      <c r="R1410" s="177">
        <v>3.4849000000000001</v>
      </c>
      <c r="S1410" s="118" t="s">
        <v>1895</v>
      </c>
    </row>
    <row r="1411" spans="1:19" x14ac:dyDescent="0.3">
      <c r="A1411" s="173" t="s">
        <v>1298</v>
      </c>
      <c r="B1411" s="173" t="s">
        <v>1352</v>
      </c>
      <c r="C1411" s="173">
        <v>119452</v>
      </c>
      <c r="D1411" s="176">
        <v>44118</v>
      </c>
      <c r="E1411" s="177">
        <v>150.86000000000001</v>
      </c>
      <c r="F1411" s="177">
        <v>0.37930000000000003</v>
      </c>
      <c r="G1411" s="177">
        <v>0.57999999999999996</v>
      </c>
      <c r="H1411" s="177">
        <v>1.6508</v>
      </c>
      <c r="I1411" s="177">
        <v>4.2427000000000001</v>
      </c>
      <c r="J1411" s="177">
        <v>2.3820999999999999</v>
      </c>
      <c r="K1411" s="177">
        <v>12.2804</v>
      </c>
      <c r="L1411" s="177">
        <v>29.760899999999999</v>
      </c>
      <c r="M1411" s="177">
        <v>-2.0579999999999998</v>
      </c>
      <c r="N1411" s="177">
        <v>7.1677</v>
      </c>
      <c r="O1411" s="177">
        <v>1.7844</v>
      </c>
      <c r="P1411" s="177">
        <v>9.4071999999999996</v>
      </c>
      <c r="Q1411" s="177">
        <v>13.004899999999999</v>
      </c>
      <c r="R1411" s="177">
        <v>4.3973000000000004</v>
      </c>
      <c r="S1411" s="118" t="s">
        <v>1895</v>
      </c>
    </row>
    <row r="1412" spans="1:19" x14ac:dyDescent="0.3">
      <c r="A1412" s="173" t="s">
        <v>1298</v>
      </c>
      <c r="B1412" s="173" t="s">
        <v>1353</v>
      </c>
      <c r="C1412" s="173">
        <v>100631</v>
      </c>
      <c r="D1412" s="176">
        <v>44118</v>
      </c>
      <c r="E1412" s="177">
        <v>223.31180000000001</v>
      </c>
      <c r="F1412" s="177">
        <v>-0.48270000000000002</v>
      </c>
      <c r="G1412" s="177">
        <v>-1.0708</v>
      </c>
      <c r="H1412" s="177">
        <v>-1.0458000000000001</v>
      </c>
      <c r="I1412" s="177">
        <v>0.1404</v>
      </c>
      <c r="J1412" s="177">
        <v>0.5625</v>
      </c>
      <c r="K1412" s="177">
        <v>17.471499999999999</v>
      </c>
      <c r="L1412" s="177">
        <v>44.049700000000001</v>
      </c>
      <c r="M1412" s="177">
        <v>17.628</v>
      </c>
      <c r="N1412" s="177">
        <v>28.306899999999999</v>
      </c>
      <c r="O1412" s="177">
        <v>10.808199999999999</v>
      </c>
      <c r="P1412" s="177">
        <v>12.423299999999999</v>
      </c>
      <c r="Q1412" s="177">
        <v>17.187100000000001</v>
      </c>
      <c r="R1412" s="177">
        <v>14.6486</v>
      </c>
      <c r="S1412" s="118" t="s">
        <v>1887</v>
      </c>
    </row>
    <row r="1413" spans="1:19" x14ac:dyDescent="0.3">
      <c r="A1413" s="173" t="s">
        <v>1298</v>
      </c>
      <c r="B1413" s="173" t="s">
        <v>1354</v>
      </c>
      <c r="C1413" s="173">
        <v>120823</v>
      </c>
      <c r="D1413" s="176">
        <v>44118</v>
      </c>
      <c r="E1413" s="177">
        <v>227.64179999999999</v>
      </c>
      <c r="F1413" s="177">
        <v>-0.47799999999999998</v>
      </c>
      <c r="G1413" s="177">
        <v>-1.0471999999999999</v>
      </c>
      <c r="H1413" s="177">
        <v>-1.0125999999999999</v>
      </c>
      <c r="I1413" s="177">
        <v>0.20569999999999999</v>
      </c>
      <c r="J1413" s="177">
        <v>0.69830000000000003</v>
      </c>
      <c r="K1413" s="177">
        <v>18.097300000000001</v>
      </c>
      <c r="L1413" s="177">
        <v>44.835500000000003</v>
      </c>
      <c r="M1413" s="177">
        <v>18.227799999999998</v>
      </c>
      <c r="N1413" s="177">
        <v>29.006900000000002</v>
      </c>
      <c r="O1413" s="177">
        <v>11.3497</v>
      </c>
      <c r="P1413" s="177">
        <v>12.757999999999999</v>
      </c>
      <c r="Q1413" s="177">
        <v>15.575200000000001</v>
      </c>
      <c r="R1413" s="177">
        <v>15.2163</v>
      </c>
      <c r="S1413" s="118" t="s">
        <v>1887</v>
      </c>
    </row>
    <row r="1414" spans="1:19" x14ac:dyDescent="0.3">
      <c r="A1414" s="173" t="s">
        <v>1298</v>
      </c>
      <c r="B1414" s="173" t="s">
        <v>1355</v>
      </c>
      <c r="C1414" s="173">
        <v>119718</v>
      </c>
      <c r="D1414" s="176">
        <v>44118</v>
      </c>
      <c r="E1414" s="177">
        <v>51.595799999999997</v>
      </c>
      <c r="F1414" s="177">
        <v>0.22090000000000001</v>
      </c>
      <c r="G1414" s="177">
        <v>-0.14230000000000001</v>
      </c>
      <c r="H1414" s="177">
        <v>0.87770000000000004</v>
      </c>
      <c r="I1414" s="177">
        <v>3.4079000000000002</v>
      </c>
      <c r="J1414" s="177">
        <v>1.4818</v>
      </c>
      <c r="K1414" s="177">
        <v>10.3375</v>
      </c>
      <c r="L1414" s="177">
        <v>24.246700000000001</v>
      </c>
      <c r="M1414" s="177">
        <v>-6.8038999999999996</v>
      </c>
      <c r="N1414" s="177">
        <v>-0.87470000000000003</v>
      </c>
      <c r="O1414" s="177">
        <v>2.4272</v>
      </c>
      <c r="P1414" s="177">
        <v>9.2788000000000004</v>
      </c>
      <c r="Q1414" s="177">
        <v>13.6846</v>
      </c>
      <c r="R1414" s="177">
        <v>5.9207999999999998</v>
      </c>
      <c r="S1414" s="118" t="s">
        <v>1882</v>
      </c>
    </row>
    <row r="1415" spans="1:19" x14ac:dyDescent="0.3">
      <c r="A1415" s="173" t="s">
        <v>1298</v>
      </c>
      <c r="B1415" s="173" t="s">
        <v>1356</v>
      </c>
      <c r="C1415" s="173">
        <v>103215</v>
      </c>
      <c r="D1415" s="176">
        <v>44118</v>
      </c>
      <c r="E1415" s="177">
        <v>48.1873</v>
      </c>
      <c r="F1415" s="177">
        <v>0.21879999999999999</v>
      </c>
      <c r="G1415" s="177">
        <v>-0.1535</v>
      </c>
      <c r="H1415" s="177">
        <v>0.86150000000000004</v>
      </c>
      <c r="I1415" s="177">
        <v>3.3752</v>
      </c>
      <c r="J1415" s="177">
        <v>1.4094</v>
      </c>
      <c r="K1415" s="177">
        <v>10.0845</v>
      </c>
      <c r="L1415" s="177">
        <v>23.6418</v>
      </c>
      <c r="M1415" s="177">
        <v>-7.4759000000000002</v>
      </c>
      <c r="N1415" s="177">
        <v>-1.8317000000000001</v>
      </c>
      <c r="O1415" s="177">
        <v>1.3983000000000001</v>
      </c>
      <c r="P1415" s="177">
        <v>8.1466999999999992</v>
      </c>
      <c r="Q1415" s="177">
        <v>10.984999999999999</v>
      </c>
      <c r="R1415" s="177">
        <v>4.9366000000000003</v>
      </c>
      <c r="S1415" s="118" t="s">
        <v>1882</v>
      </c>
    </row>
    <row r="1416" spans="1:19" x14ac:dyDescent="0.3">
      <c r="A1416" s="173" t="s">
        <v>1298</v>
      </c>
      <c r="B1416" s="173" t="s">
        <v>1357</v>
      </c>
      <c r="C1416" s="173">
        <v>144905</v>
      </c>
      <c r="D1416" s="176">
        <v>44118</v>
      </c>
      <c r="E1416" s="177">
        <v>11.010899999999999</v>
      </c>
      <c r="F1416" s="177">
        <v>0.37190000000000001</v>
      </c>
      <c r="G1416" s="177">
        <v>0.1018</v>
      </c>
      <c r="H1416" s="177">
        <v>1.1185</v>
      </c>
      <c r="I1416" s="177">
        <v>3.8098000000000001</v>
      </c>
      <c r="J1416" s="177">
        <v>2.3412999999999999</v>
      </c>
      <c r="K1416" s="177">
        <v>9.3978999999999999</v>
      </c>
      <c r="L1416" s="177">
        <v>24.816099999999999</v>
      </c>
      <c r="M1416" s="177">
        <v>-2.3224</v>
      </c>
      <c r="N1416" s="177">
        <v>4.6981999999999999</v>
      </c>
      <c r="O1416" s="177"/>
      <c r="P1416" s="177"/>
      <c r="Q1416" s="177">
        <v>4.8178999999999998</v>
      </c>
      <c r="R1416" s="177">
        <v>5.5872999999999999</v>
      </c>
      <c r="S1416" s="118" t="s">
        <v>1887</v>
      </c>
    </row>
    <row r="1417" spans="1:19" x14ac:dyDescent="0.3">
      <c r="A1417" s="173" t="s">
        <v>1298</v>
      </c>
      <c r="B1417" s="173" t="s">
        <v>1358</v>
      </c>
      <c r="C1417" s="173">
        <v>144902</v>
      </c>
      <c r="D1417" s="176">
        <v>44118</v>
      </c>
      <c r="E1417" s="177">
        <v>10.610300000000001</v>
      </c>
      <c r="F1417" s="177">
        <v>0.36699999999999999</v>
      </c>
      <c r="G1417" s="177">
        <v>7.7299999999999994E-2</v>
      </c>
      <c r="H1417" s="177">
        <v>1.0842000000000001</v>
      </c>
      <c r="I1417" s="177">
        <v>3.7387999999999999</v>
      </c>
      <c r="J1417" s="177">
        <v>2.1892</v>
      </c>
      <c r="K1417" s="177">
        <v>8.9207999999999998</v>
      </c>
      <c r="L1417" s="177">
        <v>23.703499999999998</v>
      </c>
      <c r="M1417" s="177">
        <v>-3.6356000000000002</v>
      </c>
      <c r="N1417" s="177">
        <v>2.8119999999999998</v>
      </c>
      <c r="O1417" s="177"/>
      <c r="P1417" s="177"/>
      <c r="Q1417" s="177">
        <v>2.9369000000000001</v>
      </c>
      <c r="R1417" s="177">
        <v>3.6844000000000001</v>
      </c>
      <c r="S1417" s="118" t="s">
        <v>1887</v>
      </c>
    </row>
    <row r="1418" spans="1:19" x14ac:dyDescent="0.3">
      <c r="A1418" s="173" t="s">
        <v>1298</v>
      </c>
      <c r="B1418" s="173" t="s">
        <v>1359</v>
      </c>
      <c r="C1418" s="173">
        <v>147587</v>
      </c>
      <c r="D1418" s="176">
        <v>44118</v>
      </c>
      <c r="E1418" s="177">
        <v>10.786199999999999</v>
      </c>
      <c r="F1418" s="177">
        <v>0.28170000000000001</v>
      </c>
      <c r="G1418" s="177">
        <v>0.17269999999999999</v>
      </c>
      <c r="H1418" s="177">
        <v>1.3759999999999999</v>
      </c>
      <c r="I1418" s="177">
        <v>4.2698999999999998</v>
      </c>
      <c r="J1418" s="177">
        <v>3.2122999999999999</v>
      </c>
      <c r="K1418" s="177">
        <v>12.255699999999999</v>
      </c>
      <c r="L1418" s="177">
        <v>29.933900000000001</v>
      </c>
      <c r="M1418" s="177">
        <v>-2.2387000000000001</v>
      </c>
      <c r="N1418" s="177">
        <v>4.6269</v>
      </c>
      <c r="O1418" s="177"/>
      <c r="P1418" s="177"/>
      <c r="Q1418" s="177">
        <v>7.0768000000000004</v>
      </c>
      <c r="R1418" s="177"/>
      <c r="S1418" s="118" t="s">
        <v>1882</v>
      </c>
    </row>
    <row r="1419" spans="1:19" x14ac:dyDescent="0.3">
      <c r="A1419" s="173" t="s">
        <v>1298</v>
      </c>
      <c r="B1419" s="173" t="s">
        <v>1360</v>
      </c>
      <c r="C1419" s="173">
        <v>147584</v>
      </c>
      <c r="D1419" s="176">
        <v>44118</v>
      </c>
      <c r="E1419" s="177">
        <v>10.545500000000001</v>
      </c>
      <c r="F1419" s="177">
        <v>0.2767</v>
      </c>
      <c r="G1419" s="177">
        <v>0.1462</v>
      </c>
      <c r="H1419" s="177">
        <v>1.3386</v>
      </c>
      <c r="I1419" s="177">
        <v>4.1921999999999997</v>
      </c>
      <c r="J1419" s="177">
        <v>3.0457999999999998</v>
      </c>
      <c r="K1419" s="177">
        <v>11.7013</v>
      </c>
      <c r="L1419" s="177">
        <v>28.638200000000001</v>
      </c>
      <c r="M1419" s="177">
        <v>-3.6756000000000002</v>
      </c>
      <c r="N1419" s="177">
        <v>2.4979</v>
      </c>
      <c r="O1419" s="177"/>
      <c r="P1419" s="177"/>
      <c r="Q1419" s="177">
        <v>4.9157000000000002</v>
      </c>
      <c r="R1419" s="177"/>
      <c r="S1419" s="118" t="s">
        <v>1882</v>
      </c>
    </row>
    <row r="1420" spans="1:19" x14ac:dyDescent="0.3">
      <c r="A1420" s="173" t="s">
        <v>1298</v>
      </c>
      <c r="B1420" s="173" t="s">
        <v>1361</v>
      </c>
      <c r="C1420" s="173">
        <v>144546</v>
      </c>
      <c r="D1420" s="176">
        <v>44118</v>
      </c>
      <c r="E1420" s="177">
        <v>11.9117</v>
      </c>
      <c r="F1420" s="177">
        <v>0.37919999999999998</v>
      </c>
      <c r="G1420" s="177">
        <v>0.49440000000000001</v>
      </c>
      <c r="H1420" s="177">
        <v>1.2907999999999999</v>
      </c>
      <c r="I1420" s="177">
        <v>3.3428</v>
      </c>
      <c r="J1420" s="177">
        <v>3.2692999999999999</v>
      </c>
      <c r="K1420" s="177">
        <v>12.875</v>
      </c>
      <c r="L1420" s="177">
        <v>28.180700000000002</v>
      </c>
      <c r="M1420" s="177">
        <v>1.9253</v>
      </c>
      <c r="N1420" s="177">
        <v>9.9848999999999997</v>
      </c>
      <c r="O1420" s="177"/>
      <c r="P1420" s="177"/>
      <c r="Q1420" s="177">
        <v>8.6577000000000002</v>
      </c>
      <c r="R1420" s="177">
        <v>10.568899999999999</v>
      </c>
      <c r="S1420" s="118" t="s">
        <v>1882</v>
      </c>
    </row>
    <row r="1421" spans="1:19" x14ac:dyDescent="0.3">
      <c r="A1421" s="173" t="s">
        <v>1298</v>
      </c>
      <c r="B1421" s="173" t="s">
        <v>1362</v>
      </c>
      <c r="C1421" s="173">
        <v>144548</v>
      </c>
      <c r="D1421" s="176">
        <v>44118</v>
      </c>
      <c r="E1421" s="177">
        <v>11.4436</v>
      </c>
      <c r="F1421" s="177">
        <v>0.37540000000000001</v>
      </c>
      <c r="G1421" s="177">
        <v>0.4768</v>
      </c>
      <c r="H1421" s="177">
        <v>1.2654000000000001</v>
      </c>
      <c r="I1421" s="177">
        <v>3.2909000000000002</v>
      </c>
      <c r="J1421" s="177">
        <v>3.1558999999999999</v>
      </c>
      <c r="K1421" s="177">
        <v>12.3894</v>
      </c>
      <c r="L1421" s="177">
        <v>27.053699999999999</v>
      </c>
      <c r="M1421" s="177">
        <v>0.51470000000000005</v>
      </c>
      <c r="N1421" s="177">
        <v>8.0013000000000005</v>
      </c>
      <c r="O1421" s="177"/>
      <c r="P1421" s="177"/>
      <c r="Q1421" s="177">
        <v>6.6096000000000004</v>
      </c>
      <c r="R1421" s="177">
        <v>8.4634</v>
      </c>
      <c r="S1421" s="118" t="s">
        <v>1882</v>
      </c>
    </row>
    <row r="1422" spans="1:19" x14ac:dyDescent="0.3">
      <c r="A1422" s="173" t="s">
        <v>1298</v>
      </c>
      <c r="B1422" s="173" t="s">
        <v>1363</v>
      </c>
      <c r="C1422" s="173">
        <v>118883</v>
      </c>
      <c r="D1422" s="176">
        <v>44118</v>
      </c>
      <c r="E1422" s="177">
        <v>110.45</v>
      </c>
      <c r="F1422" s="177">
        <v>-9.1000000000000004E-3</v>
      </c>
      <c r="G1422" s="177">
        <v>0.38169999999999998</v>
      </c>
      <c r="H1422" s="177">
        <v>1.6473</v>
      </c>
      <c r="I1422" s="177">
        <v>4.9805000000000001</v>
      </c>
      <c r="J1422" s="177">
        <v>3.9725000000000001</v>
      </c>
      <c r="K1422" s="177">
        <v>11.1502</v>
      </c>
      <c r="L1422" s="177">
        <v>27.4815</v>
      </c>
      <c r="M1422" s="177">
        <v>-6.1597</v>
      </c>
      <c r="N1422" s="177">
        <v>1.0613999999999999</v>
      </c>
      <c r="O1422" s="177">
        <v>-1.9822</v>
      </c>
      <c r="P1422" s="177">
        <v>3.9138000000000002</v>
      </c>
      <c r="Q1422" s="177">
        <v>7.2526999999999999</v>
      </c>
      <c r="R1422" s="177">
        <v>1.3243</v>
      </c>
      <c r="S1422" s="118" t="s">
        <v>1882</v>
      </c>
    </row>
    <row r="1423" spans="1:19" x14ac:dyDescent="0.3">
      <c r="A1423" s="173" t="s">
        <v>1298</v>
      </c>
      <c r="B1423" s="173" t="s">
        <v>1364</v>
      </c>
      <c r="C1423" s="173">
        <v>100476</v>
      </c>
      <c r="D1423" s="176">
        <v>44118</v>
      </c>
      <c r="E1423" s="177">
        <v>106.42</v>
      </c>
      <c r="F1423" s="177">
        <v>-9.4000000000000004E-3</v>
      </c>
      <c r="G1423" s="177">
        <v>0.37730000000000002</v>
      </c>
      <c r="H1423" s="177">
        <v>1.6428</v>
      </c>
      <c r="I1423" s="177">
        <v>4.9817999999999998</v>
      </c>
      <c r="J1423" s="177">
        <v>3.9664000000000001</v>
      </c>
      <c r="K1423" s="177">
        <v>11.132</v>
      </c>
      <c r="L1423" s="177">
        <v>27.372800000000002</v>
      </c>
      <c r="M1423" s="177">
        <v>-6.2792000000000003</v>
      </c>
      <c r="N1423" s="177">
        <v>0.9103</v>
      </c>
      <c r="O1423" s="177">
        <v>-2.1116999999999999</v>
      </c>
      <c r="P1423" s="177">
        <v>3.4390999999999998</v>
      </c>
      <c r="Q1423" s="177">
        <v>9.2515999999999998</v>
      </c>
      <c r="R1423" s="177">
        <v>1.1908000000000001</v>
      </c>
      <c r="S1423" s="118" t="s">
        <v>1882</v>
      </c>
    </row>
    <row r="1424" spans="1:19" x14ac:dyDescent="0.3">
      <c r="A1424" s="173" t="s">
        <v>1298</v>
      </c>
      <c r="B1424" s="173" t="s">
        <v>1365</v>
      </c>
      <c r="C1424" s="173">
        <v>119292</v>
      </c>
      <c r="D1424" s="176">
        <v>44118</v>
      </c>
      <c r="E1424" s="177">
        <v>22.89</v>
      </c>
      <c r="F1424" s="177">
        <v>0.17510000000000001</v>
      </c>
      <c r="G1424" s="177">
        <v>0.4829</v>
      </c>
      <c r="H1424" s="177">
        <v>1.3729</v>
      </c>
      <c r="I1424" s="177">
        <v>4.4252000000000002</v>
      </c>
      <c r="J1424" s="177">
        <v>2.6457000000000002</v>
      </c>
      <c r="K1424" s="177">
        <v>13.710900000000001</v>
      </c>
      <c r="L1424" s="177">
        <v>32.695700000000002</v>
      </c>
      <c r="M1424" s="177">
        <v>3.0617000000000001</v>
      </c>
      <c r="N1424" s="177">
        <v>11.4411</v>
      </c>
      <c r="O1424" s="177">
        <v>6.1338999999999997</v>
      </c>
      <c r="P1424" s="177">
        <v>7.9889000000000001</v>
      </c>
      <c r="Q1424" s="177">
        <v>10.0068</v>
      </c>
      <c r="R1424" s="177">
        <v>10.5328</v>
      </c>
      <c r="S1424" s="118" t="s">
        <v>1882</v>
      </c>
    </row>
    <row r="1425" spans="1:19" x14ac:dyDescent="0.3">
      <c r="A1425" s="173" t="s">
        <v>1298</v>
      </c>
      <c r="B1425" s="173" t="s">
        <v>1366</v>
      </c>
      <c r="C1425" s="173">
        <v>115270</v>
      </c>
      <c r="D1425" s="176">
        <v>44118</v>
      </c>
      <c r="E1425" s="177">
        <v>21.64</v>
      </c>
      <c r="F1425" s="177">
        <v>0.1852</v>
      </c>
      <c r="G1425" s="177">
        <v>0.46429999999999999</v>
      </c>
      <c r="H1425" s="177">
        <v>1.3583000000000001</v>
      </c>
      <c r="I1425" s="177">
        <v>4.3898000000000001</v>
      </c>
      <c r="J1425" s="177">
        <v>2.6078999999999999</v>
      </c>
      <c r="K1425" s="177">
        <v>13.476699999999999</v>
      </c>
      <c r="L1425" s="177">
        <v>32.112299999999998</v>
      </c>
      <c r="M1425" s="177">
        <v>2.5106999999999999</v>
      </c>
      <c r="N1425" s="177">
        <v>10.577400000000001</v>
      </c>
      <c r="O1425" s="177">
        <v>5.4875999999999996</v>
      </c>
      <c r="P1425" s="177">
        <v>7.1997</v>
      </c>
      <c r="Q1425" s="177">
        <v>8.6034000000000006</v>
      </c>
      <c r="R1425" s="177">
        <v>9.8480000000000008</v>
      </c>
      <c r="S1425" s="118" t="s">
        <v>1882</v>
      </c>
    </row>
    <row r="1426" spans="1:19" x14ac:dyDescent="0.3">
      <c r="A1426" s="173" t="s">
        <v>1298</v>
      </c>
      <c r="B1426" s="173" t="s">
        <v>1367</v>
      </c>
      <c r="C1426" s="173">
        <v>120663</v>
      </c>
      <c r="D1426" s="176">
        <v>44118</v>
      </c>
      <c r="E1426" s="177">
        <v>149.07677526759099</v>
      </c>
      <c r="F1426" s="177">
        <v>0.3145</v>
      </c>
      <c r="G1426" s="177">
        <v>0.75339999999999996</v>
      </c>
      <c r="H1426" s="177">
        <v>1.802</v>
      </c>
      <c r="I1426" s="177">
        <v>4.9184999999999999</v>
      </c>
      <c r="J1426" s="177">
        <v>4.3902999999999999</v>
      </c>
      <c r="K1426" s="177">
        <v>16.7027</v>
      </c>
      <c r="L1426" s="177">
        <v>36.480699999999999</v>
      </c>
      <c r="M1426" s="177">
        <v>6.2058</v>
      </c>
      <c r="N1426" s="177">
        <v>18.246600000000001</v>
      </c>
      <c r="O1426" s="177">
        <v>9.7135999999999996</v>
      </c>
      <c r="P1426" s="177">
        <v>10.4053</v>
      </c>
      <c r="Q1426" s="177">
        <v>13.389200000000001</v>
      </c>
      <c r="R1426" s="177">
        <v>12.0562</v>
      </c>
      <c r="S1426" s="118" t="s">
        <v>1895</v>
      </c>
    </row>
    <row r="1427" spans="1:19" x14ac:dyDescent="0.3">
      <c r="A1427" s="173" t="s">
        <v>1298</v>
      </c>
      <c r="B1427" s="173" t="s">
        <v>1368</v>
      </c>
      <c r="C1427" s="173">
        <v>100668</v>
      </c>
      <c r="D1427" s="176">
        <v>44118</v>
      </c>
      <c r="E1427" s="177">
        <v>262.65691178275398</v>
      </c>
      <c r="F1427" s="177">
        <v>0.31240000000000001</v>
      </c>
      <c r="G1427" s="177">
        <v>0.74490000000000001</v>
      </c>
      <c r="H1427" s="177">
        <v>1.7888999999999999</v>
      </c>
      <c r="I1427" s="177">
        <v>4.8924000000000003</v>
      </c>
      <c r="J1427" s="177">
        <v>4.3320999999999996</v>
      </c>
      <c r="K1427" s="177">
        <v>16.4526</v>
      </c>
      <c r="L1427" s="177">
        <v>35.988700000000001</v>
      </c>
      <c r="M1427" s="177">
        <v>5.6525999999999996</v>
      </c>
      <c r="N1427" s="177">
        <v>17.479199999999999</v>
      </c>
      <c r="O1427" s="177">
        <v>9.1007999999999996</v>
      </c>
      <c r="P1427" s="177">
        <v>9.8348999999999993</v>
      </c>
      <c r="Q1427" s="177">
        <v>12.1838</v>
      </c>
      <c r="R1427" s="177">
        <v>11.404299999999999</v>
      </c>
      <c r="S1427" s="118" t="s">
        <v>1895</v>
      </c>
    </row>
    <row r="1428" spans="1:19" x14ac:dyDescent="0.3">
      <c r="A1428" s="178" t="s">
        <v>27</v>
      </c>
      <c r="B1428" s="173"/>
      <c r="C1428" s="173"/>
      <c r="D1428" s="173"/>
      <c r="E1428" s="173"/>
      <c r="F1428" s="179">
        <v>0.29986521739130434</v>
      </c>
      <c r="G1428" s="179">
        <v>0.10007391304347822</v>
      </c>
      <c r="H1428" s="179">
        <v>1.0976289855072463</v>
      </c>
      <c r="I1428" s="179">
        <v>3.5446202898550734</v>
      </c>
      <c r="J1428" s="179">
        <v>2.179617391304348</v>
      </c>
      <c r="K1428" s="179">
        <v>10.874514492753626</v>
      </c>
      <c r="L1428" s="179">
        <v>27.447117647058835</v>
      </c>
      <c r="M1428" s="179">
        <v>-2.9401558823529417</v>
      </c>
      <c r="N1428" s="179">
        <v>5.3044882352941167</v>
      </c>
      <c r="O1428" s="179">
        <v>3.1920607142857143</v>
      </c>
      <c r="P1428" s="179">
        <v>7.8521907407407365</v>
      </c>
      <c r="Q1428" s="179">
        <v>11.387208695652179</v>
      </c>
      <c r="R1428" s="179">
        <v>6.7793031249999984</v>
      </c>
      <c r="S1428" s="118"/>
    </row>
    <row r="1429" spans="1:19" x14ac:dyDescent="0.3">
      <c r="A1429" s="178" t="s">
        <v>409</v>
      </c>
      <c r="B1429" s="173"/>
      <c r="C1429" s="173"/>
      <c r="D1429" s="173"/>
      <c r="E1429" s="173"/>
      <c r="F1429" s="179">
        <v>0.3145</v>
      </c>
      <c r="G1429" s="179">
        <v>0.1242</v>
      </c>
      <c r="H1429" s="179">
        <v>1.1819</v>
      </c>
      <c r="I1429" s="179">
        <v>3.8098000000000001</v>
      </c>
      <c r="J1429" s="179">
        <v>2.3820999999999999</v>
      </c>
      <c r="K1429" s="179">
        <v>10.3375</v>
      </c>
      <c r="L1429" s="179">
        <v>27.0261</v>
      </c>
      <c r="M1429" s="179">
        <v>-3.5597000000000003</v>
      </c>
      <c r="N1429" s="179">
        <v>4.3464</v>
      </c>
      <c r="O1429" s="179">
        <v>1.9210500000000001</v>
      </c>
      <c r="P1429" s="179">
        <v>8.0444499999999994</v>
      </c>
      <c r="Q1429" s="179">
        <v>11.9468</v>
      </c>
      <c r="R1429" s="179">
        <v>6.0931999999999995</v>
      </c>
      <c r="S1429" s="118"/>
    </row>
    <row r="1430" spans="1:19" x14ac:dyDescent="0.3">
      <c r="A1430" s="167"/>
      <c r="B1430" s="167"/>
      <c r="C1430" s="167"/>
      <c r="D1430" s="169"/>
      <c r="E1430" s="170"/>
      <c r="F1430" s="170"/>
      <c r="G1430" s="170"/>
      <c r="H1430" s="170"/>
      <c r="I1430" s="170"/>
      <c r="J1430" s="170"/>
      <c r="K1430" s="170"/>
      <c r="L1430" s="170"/>
      <c r="M1430" s="170"/>
      <c r="N1430" s="170"/>
      <c r="O1430" s="170"/>
      <c r="P1430" s="170"/>
      <c r="Q1430" s="170"/>
      <c r="R1430" s="170"/>
      <c r="S1430" s="118"/>
    </row>
    <row r="1431" spans="1:19" x14ac:dyDescent="0.3">
      <c r="A1431" s="175" t="s">
        <v>1369</v>
      </c>
      <c r="B1431" s="175"/>
      <c r="C1431" s="175"/>
      <c r="D1431" s="175"/>
      <c r="E1431" s="175"/>
      <c r="F1431" s="175"/>
      <c r="G1431" s="175"/>
      <c r="H1431" s="175"/>
      <c r="I1431" s="175"/>
      <c r="J1431" s="175"/>
      <c r="K1431" s="175"/>
      <c r="L1431" s="175"/>
      <c r="M1431" s="175"/>
      <c r="N1431" s="175"/>
      <c r="O1431" s="175"/>
      <c r="P1431" s="175"/>
      <c r="Q1431" s="175"/>
      <c r="R1431" s="175"/>
      <c r="S1431" s="120"/>
    </row>
    <row r="1432" spans="1:19" x14ac:dyDescent="0.3">
      <c r="A1432" s="173" t="s">
        <v>1370</v>
      </c>
      <c r="B1432" s="173" t="s">
        <v>1371</v>
      </c>
      <c r="C1432" s="173">
        <v>145486</v>
      </c>
      <c r="D1432" s="176">
        <v>44118</v>
      </c>
      <c r="E1432" s="177">
        <v>1097.7465</v>
      </c>
      <c r="F1432" s="177">
        <v>3.0659000000000001</v>
      </c>
      <c r="G1432" s="177">
        <v>3.1097000000000001</v>
      </c>
      <c r="H1432" s="177">
        <v>3.1431</v>
      </c>
      <c r="I1432" s="177">
        <v>3.1551999999999998</v>
      </c>
      <c r="J1432" s="177">
        <v>3.1631999999999998</v>
      </c>
      <c r="K1432" s="177">
        <v>3.0821999999999998</v>
      </c>
      <c r="L1432" s="177">
        <v>3.0491000000000001</v>
      </c>
      <c r="M1432" s="177">
        <v>3.4371999999999998</v>
      </c>
      <c r="N1432" s="177">
        <v>3.8014999999999999</v>
      </c>
      <c r="O1432" s="177"/>
      <c r="P1432" s="177"/>
      <c r="Q1432" s="177">
        <v>4.8898999999999999</v>
      </c>
      <c r="R1432" s="177"/>
      <c r="S1432" s="118"/>
    </row>
    <row r="1433" spans="1:19" x14ac:dyDescent="0.3">
      <c r="A1433" s="173" t="s">
        <v>1370</v>
      </c>
      <c r="B1433" s="173" t="s">
        <v>1372</v>
      </c>
      <c r="C1433" s="173">
        <v>145481</v>
      </c>
      <c r="D1433" s="176">
        <v>44118</v>
      </c>
      <c r="E1433" s="177">
        <v>1094.9871000000001</v>
      </c>
      <c r="F1433" s="177">
        <v>2.9468999999999999</v>
      </c>
      <c r="G1433" s="177">
        <v>2.9908000000000001</v>
      </c>
      <c r="H1433" s="177">
        <v>3.0232000000000001</v>
      </c>
      <c r="I1433" s="177">
        <v>3.0352000000000001</v>
      </c>
      <c r="J1433" s="177">
        <v>3.0428000000000002</v>
      </c>
      <c r="K1433" s="177">
        <v>2.9615</v>
      </c>
      <c r="L1433" s="177">
        <v>2.9274</v>
      </c>
      <c r="M1433" s="177">
        <v>3.3136000000000001</v>
      </c>
      <c r="N1433" s="177">
        <v>3.6738</v>
      </c>
      <c r="O1433" s="177"/>
      <c r="P1433" s="177"/>
      <c r="Q1433" s="177">
        <v>4.7549000000000001</v>
      </c>
      <c r="R1433" s="177"/>
      <c r="S1433" s="118"/>
    </row>
    <row r="1434" spans="1:19" x14ac:dyDescent="0.3">
      <c r="A1434" s="173" t="s">
        <v>1370</v>
      </c>
      <c r="B1434" s="173" t="s">
        <v>1373</v>
      </c>
      <c r="C1434" s="173">
        <v>146675</v>
      </c>
      <c r="D1434" s="176">
        <v>44118</v>
      </c>
      <c r="E1434" s="177">
        <v>1072.981</v>
      </c>
      <c r="F1434" s="177">
        <v>3.1162999999999998</v>
      </c>
      <c r="G1434" s="177">
        <v>3.1303999999999998</v>
      </c>
      <c r="H1434" s="177">
        <v>3.1484999999999999</v>
      </c>
      <c r="I1434" s="177">
        <v>3.1482000000000001</v>
      </c>
      <c r="J1434" s="177">
        <v>3.1562000000000001</v>
      </c>
      <c r="K1434" s="177">
        <v>3.1091000000000002</v>
      </c>
      <c r="L1434" s="177">
        <v>3.1044999999999998</v>
      </c>
      <c r="M1434" s="177">
        <v>3.4628000000000001</v>
      </c>
      <c r="N1434" s="177">
        <v>3.8241999999999998</v>
      </c>
      <c r="O1434" s="177"/>
      <c r="P1434" s="177"/>
      <c r="Q1434" s="177">
        <v>4.5406000000000004</v>
      </c>
      <c r="R1434" s="177"/>
      <c r="S1434" s="118" t="s">
        <v>1909</v>
      </c>
    </row>
    <row r="1435" spans="1:19" x14ac:dyDescent="0.3">
      <c r="A1435" s="173" t="s">
        <v>1370</v>
      </c>
      <c r="B1435" s="173" t="s">
        <v>1374</v>
      </c>
      <c r="C1435" s="173">
        <v>146678</v>
      </c>
      <c r="D1435" s="176">
        <v>44118</v>
      </c>
      <c r="E1435" s="177">
        <v>1071.9426000000001</v>
      </c>
      <c r="F1435" s="177">
        <v>3.0682</v>
      </c>
      <c r="G1435" s="177">
        <v>3.0800999999999998</v>
      </c>
      <c r="H1435" s="177">
        <v>3.0985</v>
      </c>
      <c r="I1435" s="177">
        <v>3.0981000000000001</v>
      </c>
      <c r="J1435" s="177">
        <v>3.1061000000000001</v>
      </c>
      <c r="K1435" s="177">
        <v>3.0587</v>
      </c>
      <c r="L1435" s="177">
        <v>3.0537999999999998</v>
      </c>
      <c r="M1435" s="177">
        <v>3.4117000000000002</v>
      </c>
      <c r="N1435" s="177">
        <v>3.7723</v>
      </c>
      <c r="O1435" s="177"/>
      <c r="P1435" s="177"/>
      <c r="Q1435" s="177">
        <v>4.4767999999999999</v>
      </c>
      <c r="R1435" s="177"/>
      <c r="S1435" s="118" t="s">
        <v>1909</v>
      </c>
    </row>
    <row r="1436" spans="1:19" x14ac:dyDescent="0.3">
      <c r="A1436" s="173" t="s">
        <v>1370</v>
      </c>
      <c r="B1436" s="173" t="s">
        <v>1375</v>
      </c>
      <c r="C1436" s="173">
        <v>147196</v>
      </c>
      <c r="D1436" s="176">
        <v>44118</v>
      </c>
      <c r="E1436" s="177">
        <v>1065.9989</v>
      </c>
      <c r="F1436" s="177">
        <v>3.1263999999999998</v>
      </c>
      <c r="G1436" s="177">
        <v>3.1292</v>
      </c>
      <c r="H1436" s="177">
        <v>3.1442000000000001</v>
      </c>
      <c r="I1436" s="177">
        <v>3.1680999999999999</v>
      </c>
      <c r="J1436" s="177">
        <v>3.1736</v>
      </c>
      <c r="K1436" s="177">
        <v>3.1164999999999998</v>
      </c>
      <c r="L1436" s="177">
        <v>3.0933999999999999</v>
      </c>
      <c r="M1436" s="177">
        <v>3.5065</v>
      </c>
      <c r="N1436" s="177">
        <v>3.8694999999999999</v>
      </c>
      <c r="O1436" s="177"/>
      <c r="P1436" s="177"/>
      <c r="Q1436" s="177">
        <v>4.4192999999999998</v>
      </c>
      <c r="R1436" s="177"/>
      <c r="S1436" s="118"/>
    </row>
    <row r="1437" spans="1:19" x14ac:dyDescent="0.3">
      <c r="A1437" s="173" t="s">
        <v>1370</v>
      </c>
      <c r="B1437" s="173" t="s">
        <v>1376</v>
      </c>
      <c r="C1437" s="173">
        <v>147193</v>
      </c>
      <c r="D1437" s="176">
        <v>44118</v>
      </c>
      <c r="E1437" s="177">
        <v>1065.1431</v>
      </c>
      <c r="F1437" s="177">
        <v>3.0501</v>
      </c>
      <c r="G1437" s="177">
        <v>3.0493999999999999</v>
      </c>
      <c r="H1437" s="177">
        <v>3.0644</v>
      </c>
      <c r="I1437" s="177">
        <v>3.0880000000000001</v>
      </c>
      <c r="J1437" s="177">
        <v>3.0935000000000001</v>
      </c>
      <c r="K1437" s="177">
        <v>3.0388000000000002</v>
      </c>
      <c r="L1437" s="177">
        <v>3.0287999999999999</v>
      </c>
      <c r="M1437" s="177">
        <v>3.4460000000000002</v>
      </c>
      <c r="N1437" s="177">
        <v>3.8108</v>
      </c>
      <c r="O1437" s="177"/>
      <c r="P1437" s="177"/>
      <c r="Q1437" s="177">
        <v>4.3624999999999998</v>
      </c>
      <c r="R1437" s="177"/>
      <c r="S1437" s="118"/>
    </row>
    <row r="1438" spans="1:19" x14ac:dyDescent="0.3">
      <c r="A1438" s="173" t="s">
        <v>1370</v>
      </c>
      <c r="B1438" s="173" t="s">
        <v>1377</v>
      </c>
      <c r="C1438" s="173">
        <v>147125</v>
      </c>
      <c r="D1438" s="176">
        <v>44118</v>
      </c>
      <c r="E1438" s="177">
        <v>1068.3009</v>
      </c>
      <c r="F1438" s="177">
        <v>3.0855000000000001</v>
      </c>
      <c r="G1438" s="177">
        <v>3.0893999999999999</v>
      </c>
      <c r="H1438" s="177">
        <v>3.0983000000000001</v>
      </c>
      <c r="I1438" s="177">
        <v>3.1131000000000002</v>
      </c>
      <c r="J1438" s="177">
        <v>3.1196000000000002</v>
      </c>
      <c r="K1438" s="177">
        <v>3.0787</v>
      </c>
      <c r="L1438" s="177">
        <v>3.0653999999999999</v>
      </c>
      <c r="M1438" s="177">
        <v>3.484</v>
      </c>
      <c r="N1438" s="177">
        <v>3.8420999999999998</v>
      </c>
      <c r="O1438" s="177"/>
      <c r="P1438" s="177"/>
      <c r="Q1438" s="177">
        <v>4.4587000000000003</v>
      </c>
      <c r="R1438" s="177"/>
      <c r="S1438" s="118"/>
    </row>
    <row r="1439" spans="1:19" x14ac:dyDescent="0.3">
      <c r="A1439" s="173" t="s">
        <v>1370</v>
      </c>
      <c r="B1439" s="173" t="s">
        <v>1378</v>
      </c>
      <c r="C1439" s="173">
        <v>147124</v>
      </c>
      <c r="D1439" s="176">
        <v>44118</v>
      </c>
      <c r="E1439" s="177">
        <v>1066.4902999999999</v>
      </c>
      <c r="F1439" s="177">
        <v>2.9845999999999999</v>
      </c>
      <c r="G1439" s="177">
        <v>2.9897</v>
      </c>
      <c r="H1439" s="177">
        <v>2.9983</v>
      </c>
      <c r="I1439" s="177">
        <v>3.0129999999999999</v>
      </c>
      <c r="J1439" s="177">
        <v>3.0194999999999999</v>
      </c>
      <c r="K1439" s="177">
        <v>2.9779</v>
      </c>
      <c r="L1439" s="177">
        <v>2.9636999999999998</v>
      </c>
      <c r="M1439" s="177">
        <v>3.3801999999999999</v>
      </c>
      <c r="N1439" s="177">
        <v>3.7313999999999998</v>
      </c>
      <c r="O1439" s="177"/>
      <c r="P1439" s="177"/>
      <c r="Q1439" s="177">
        <v>4.3415999999999997</v>
      </c>
      <c r="R1439" s="177"/>
      <c r="S1439" s="118"/>
    </row>
    <row r="1440" spans="1:19" x14ac:dyDescent="0.3">
      <c r="A1440" s="173" t="s">
        <v>1370</v>
      </c>
      <c r="B1440" s="173" t="s">
        <v>1379</v>
      </c>
      <c r="C1440" s="173">
        <v>147951</v>
      </c>
      <c r="D1440" s="176">
        <v>44118</v>
      </c>
      <c r="E1440" s="177">
        <v>1026.249</v>
      </c>
      <c r="F1440" s="177">
        <v>3.2511000000000001</v>
      </c>
      <c r="G1440" s="177">
        <v>3.2433000000000001</v>
      </c>
      <c r="H1440" s="177">
        <v>3.2406000000000001</v>
      </c>
      <c r="I1440" s="177">
        <v>3.2616999999999998</v>
      </c>
      <c r="J1440" s="177">
        <v>3.2789000000000001</v>
      </c>
      <c r="K1440" s="177">
        <v>3.2277</v>
      </c>
      <c r="L1440" s="177">
        <v>3.3195000000000001</v>
      </c>
      <c r="M1440" s="177"/>
      <c r="N1440" s="177"/>
      <c r="O1440" s="177"/>
      <c r="P1440" s="177"/>
      <c r="Q1440" s="177">
        <v>3.6665000000000001</v>
      </c>
      <c r="R1440" s="177"/>
      <c r="S1440" s="118"/>
    </row>
    <row r="1441" spans="1:19" x14ac:dyDescent="0.3">
      <c r="A1441" s="173" t="s">
        <v>1370</v>
      </c>
      <c r="B1441" s="173" t="s">
        <v>1380</v>
      </c>
      <c r="C1441" s="173">
        <v>147936</v>
      </c>
      <c r="D1441" s="176">
        <v>44118</v>
      </c>
      <c r="E1441" s="177">
        <v>1025.5522000000001</v>
      </c>
      <c r="F1441" s="177">
        <v>3.1251000000000002</v>
      </c>
      <c r="G1441" s="177">
        <v>3.1446000000000001</v>
      </c>
      <c r="H1441" s="177">
        <v>3.1450999999999998</v>
      </c>
      <c r="I1441" s="177">
        <v>3.1714000000000002</v>
      </c>
      <c r="J1441" s="177">
        <v>3.1869000000000001</v>
      </c>
      <c r="K1441" s="177">
        <v>3.1345000000000001</v>
      </c>
      <c r="L1441" s="177">
        <v>3.2237</v>
      </c>
      <c r="M1441" s="177"/>
      <c r="N1441" s="177"/>
      <c r="O1441" s="177"/>
      <c r="P1441" s="177"/>
      <c r="Q1441" s="177">
        <v>3.5691000000000002</v>
      </c>
      <c r="R1441" s="177"/>
      <c r="S1441" s="118"/>
    </row>
    <row r="1442" spans="1:19" x14ac:dyDescent="0.3">
      <c r="A1442" s="173" t="s">
        <v>1370</v>
      </c>
      <c r="B1442" s="173" t="s">
        <v>1381</v>
      </c>
      <c r="C1442" s="173">
        <v>147531</v>
      </c>
      <c r="D1442" s="176">
        <v>44118</v>
      </c>
      <c r="E1442" s="177">
        <v>1051.2751000000001</v>
      </c>
      <c r="F1442" s="177">
        <v>3.0868000000000002</v>
      </c>
      <c r="G1442" s="177">
        <v>3.0676999999999999</v>
      </c>
      <c r="H1442" s="177">
        <v>3.1107999999999998</v>
      </c>
      <c r="I1442" s="177">
        <v>3.1545999999999998</v>
      </c>
      <c r="J1442" s="177">
        <v>3.1419999999999999</v>
      </c>
      <c r="K1442" s="177">
        <v>3.0880999999999998</v>
      </c>
      <c r="L1442" s="177">
        <v>3.1133999999999999</v>
      </c>
      <c r="M1442" s="177">
        <v>3.5259</v>
      </c>
      <c r="N1442" s="177">
        <v>3.8727999999999998</v>
      </c>
      <c r="O1442" s="177"/>
      <c r="P1442" s="177"/>
      <c r="Q1442" s="177">
        <v>4.1486000000000001</v>
      </c>
      <c r="R1442" s="177"/>
      <c r="S1442" s="118"/>
    </row>
    <row r="1443" spans="1:19" x14ac:dyDescent="0.3">
      <c r="A1443" s="173" t="s">
        <v>1370</v>
      </c>
      <c r="B1443" s="173" t="s">
        <v>1382</v>
      </c>
      <c r="C1443" s="173">
        <v>147534</v>
      </c>
      <c r="D1443" s="176">
        <v>44118</v>
      </c>
      <c r="E1443" s="177">
        <v>1050.8456000000001</v>
      </c>
      <c r="F1443" s="177">
        <v>3.0672999999999999</v>
      </c>
      <c r="G1443" s="177">
        <v>3.0480999999999998</v>
      </c>
      <c r="H1443" s="177">
        <v>3.0907</v>
      </c>
      <c r="I1443" s="177">
        <v>3.1347999999999998</v>
      </c>
      <c r="J1443" s="177">
        <v>3.1219000000000001</v>
      </c>
      <c r="K1443" s="177">
        <v>3.0678000000000001</v>
      </c>
      <c r="L1443" s="177">
        <v>3.093</v>
      </c>
      <c r="M1443" s="177">
        <v>3.5063</v>
      </c>
      <c r="N1443" s="177">
        <v>3.8468</v>
      </c>
      <c r="O1443" s="177"/>
      <c r="P1443" s="177"/>
      <c r="Q1443" s="177">
        <v>4.1140999999999996</v>
      </c>
      <c r="R1443" s="177"/>
      <c r="S1443" s="118"/>
    </row>
    <row r="1444" spans="1:19" x14ac:dyDescent="0.3">
      <c r="A1444" s="173" t="s">
        <v>1370</v>
      </c>
      <c r="B1444" s="173" t="s">
        <v>1383</v>
      </c>
      <c r="C1444" s="173">
        <v>146062</v>
      </c>
      <c r="D1444" s="176">
        <v>44118</v>
      </c>
      <c r="E1444" s="177">
        <v>1087.1249</v>
      </c>
      <c r="F1444" s="177">
        <v>3.1429</v>
      </c>
      <c r="G1444" s="177">
        <v>3.1345000000000001</v>
      </c>
      <c r="H1444" s="177">
        <v>3.1613000000000002</v>
      </c>
      <c r="I1444" s="177">
        <v>3.1724000000000001</v>
      </c>
      <c r="J1444" s="177">
        <v>3.1766000000000001</v>
      </c>
      <c r="K1444" s="177">
        <v>3.1282000000000001</v>
      </c>
      <c r="L1444" s="177">
        <v>3.1755</v>
      </c>
      <c r="M1444" s="177">
        <v>3.6183000000000001</v>
      </c>
      <c r="N1444" s="177">
        <v>3.9586000000000001</v>
      </c>
      <c r="O1444" s="177"/>
      <c r="P1444" s="177"/>
      <c r="Q1444" s="177">
        <v>4.8379000000000003</v>
      </c>
      <c r="R1444" s="177"/>
      <c r="S1444" s="118"/>
    </row>
    <row r="1445" spans="1:19" x14ac:dyDescent="0.3">
      <c r="A1445" s="173" t="s">
        <v>1370</v>
      </c>
      <c r="B1445" s="173" t="s">
        <v>1384</v>
      </c>
      <c r="C1445" s="173">
        <v>146061</v>
      </c>
      <c r="D1445" s="176">
        <v>44118</v>
      </c>
      <c r="E1445" s="177">
        <v>1085.4023</v>
      </c>
      <c r="F1445" s="177">
        <v>3.0705</v>
      </c>
      <c r="G1445" s="177">
        <v>3.0642999999999998</v>
      </c>
      <c r="H1445" s="177">
        <v>3.0908000000000002</v>
      </c>
      <c r="I1445" s="177">
        <v>3.1019999999999999</v>
      </c>
      <c r="J1445" s="177">
        <v>3.1097999999999999</v>
      </c>
      <c r="K1445" s="177">
        <v>3.0632999999999999</v>
      </c>
      <c r="L1445" s="177">
        <v>3.1073</v>
      </c>
      <c r="M1445" s="177">
        <v>3.5402999999999998</v>
      </c>
      <c r="N1445" s="177">
        <v>3.8734000000000002</v>
      </c>
      <c r="O1445" s="177"/>
      <c r="P1445" s="177"/>
      <c r="Q1445" s="177">
        <v>4.7439</v>
      </c>
      <c r="R1445" s="177"/>
      <c r="S1445" s="118"/>
    </row>
    <row r="1446" spans="1:19" x14ac:dyDescent="0.3">
      <c r="A1446" s="173" t="s">
        <v>1370</v>
      </c>
      <c r="B1446" s="173" t="s">
        <v>1385</v>
      </c>
      <c r="C1446" s="173">
        <v>147570</v>
      </c>
      <c r="D1446" s="176">
        <v>44118</v>
      </c>
      <c r="E1446" s="177">
        <v>1052.8809000000001</v>
      </c>
      <c r="F1446" s="177">
        <v>5.3083</v>
      </c>
      <c r="G1446" s="177">
        <v>3.9117000000000002</v>
      </c>
      <c r="H1446" s="177">
        <v>3.5186000000000002</v>
      </c>
      <c r="I1446" s="177">
        <v>3.3988</v>
      </c>
      <c r="J1446" s="177">
        <v>3.3258999999999999</v>
      </c>
      <c r="K1446" s="177">
        <v>3.2044999999999999</v>
      </c>
      <c r="L1446" s="177">
        <v>3.234</v>
      </c>
      <c r="M1446" s="177">
        <v>3.6686000000000001</v>
      </c>
      <c r="N1446" s="177">
        <v>4.0231000000000003</v>
      </c>
      <c r="O1446" s="177"/>
      <c r="P1446" s="177"/>
      <c r="Q1446" s="177">
        <v>4.2778999999999998</v>
      </c>
      <c r="R1446" s="177"/>
      <c r="S1446" s="118"/>
    </row>
    <row r="1447" spans="1:19" x14ac:dyDescent="0.3">
      <c r="A1447" s="173" t="s">
        <v>1370</v>
      </c>
      <c r="B1447" s="173" t="s">
        <v>1386</v>
      </c>
      <c r="C1447" s="173">
        <v>147569</v>
      </c>
      <c r="D1447" s="176">
        <v>44118</v>
      </c>
      <c r="E1447" s="177">
        <v>1051.9299000000001</v>
      </c>
      <c r="F1447" s="177">
        <v>5.2575000000000003</v>
      </c>
      <c r="G1447" s="177">
        <v>3.8607999999999998</v>
      </c>
      <c r="H1447" s="177">
        <v>3.4685999999999999</v>
      </c>
      <c r="I1447" s="177">
        <v>3.3489</v>
      </c>
      <c r="J1447" s="177">
        <v>3.2755999999999998</v>
      </c>
      <c r="K1447" s="177">
        <v>3.1541999999999999</v>
      </c>
      <c r="L1447" s="177">
        <v>3.1829999999999998</v>
      </c>
      <c r="M1447" s="177">
        <v>3.6036000000000001</v>
      </c>
      <c r="N1447" s="177">
        <v>3.9504999999999999</v>
      </c>
      <c r="O1447" s="177"/>
      <c r="P1447" s="177"/>
      <c r="Q1447" s="177">
        <v>4.2013999999999996</v>
      </c>
      <c r="R1447" s="177"/>
      <c r="S1447" s="118"/>
    </row>
    <row r="1448" spans="1:19" x14ac:dyDescent="0.3">
      <c r="A1448" s="173" t="s">
        <v>1370</v>
      </c>
      <c r="B1448" s="173" t="s">
        <v>1387</v>
      </c>
      <c r="C1448" s="173">
        <v>147213</v>
      </c>
      <c r="D1448" s="176">
        <v>44118</v>
      </c>
      <c r="E1448" s="177">
        <v>1060.2482</v>
      </c>
      <c r="F1448" s="177">
        <v>3.0125000000000002</v>
      </c>
      <c r="G1448" s="177">
        <v>3.0038</v>
      </c>
      <c r="H1448" s="177">
        <v>3.0238999999999998</v>
      </c>
      <c r="I1448" s="177">
        <v>3.1057000000000001</v>
      </c>
      <c r="J1448" s="177">
        <v>3.0796999999999999</v>
      </c>
      <c r="K1448" s="177">
        <v>3.0002</v>
      </c>
      <c r="L1448" s="177">
        <v>2.8721999999999999</v>
      </c>
      <c r="M1448" s="177">
        <v>3.2241</v>
      </c>
      <c r="N1448" s="177">
        <v>3.6027</v>
      </c>
      <c r="O1448" s="177"/>
      <c r="P1448" s="177"/>
      <c r="Q1448" s="177">
        <v>4.1512000000000002</v>
      </c>
      <c r="R1448" s="177"/>
      <c r="S1448" s="118"/>
    </row>
    <row r="1449" spans="1:19" x14ac:dyDescent="0.3">
      <c r="A1449" s="173" t="s">
        <v>1370</v>
      </c>
      <c r="B1449" s="173" t="s">
        <v>1388</v>
      </c>
      <c r="C1449" s="173">
        <v>147214</v>
      </c>
      <c r="D1449" s="176">
        <v>44118</v>
      </c>
      <c r="E1449" s="177">
        <v>1061.1683</v>
      </c>
      <c r="F1449" s="177">
        <v>3.0615000000000001</v>
      </c>
      <c r="G1449" s="177">
        <v>3.0539999999999998</v>
      </c>
      <c r="H1449" s="177">
        <v>3.0743999999999998</v>
      </c>
      <c r="I1449" s="177">
        <v>3.1562000000000001</v>
      </c>
      <c r="J1449" s="177">
        <v>3.1303000000000001</v>
      </c>
      <c r="K1449" s="177">
        <v>3.0510000000000002</v>
      </c>
      <c r="L1449" s="177">
        <v>2.9384999999999999</v>
      </c>
      <c r="M1449" s="177">
        <v>3.2926000000000002</v>
      </c>
      <c r="N1449" s="177">
        <v>3.6678000000000002</v>
      </c>
      <c r="O1449" s="177"/>
      <c r="P1449" s="177"/>
      <c r="Q1449" s="177">
        <v>4.2140000000000004</v>
      </c>
      <c r="R1449" s="177"/>
      <c r="S1449" s="118"/>
    </row>
    <row r="1450" spans="1:19" x14ac:dyDescent="0.3">
      <c r="A1450" s="173" t="s">
        <v>1370</v>
      </c>
      <c r="B1450" s="173" t="s">
        <v>1389</v>
      </c>
      <c r="C1450" s="173">
        <v>101996</v>
      </c>
      <c r="D1450" s="176">
        <v>44118</v>
      </c>
      <c r="E1450" s="177">
        <v>3000.6523000000002</v>
      </c>
      <c r="F1450" s="177">
        <v>3.0303</v>
      </c>
      <c r="G1450" s="177">
        <v>3.0426000000000002</v>
      </c>
      <c r="H1450" s="177">
        <v>3.0295999999999998</v>
      </c>
      <c r="I1450" s="177">
        <v>3.0291000000000001</v>
      </c>
      <c r="J1450" s="177">
        <v>3.0293000000000001</v>
      </c>
      <c r="K1450" s="177">
        <v>2.9679000000000002</v>
      </c>
      <c r="L1450" s="177">
        <v>2.9182999999999999</v>
      </c>
      <c r="M1450" s="177">
        <v>3.2837999999999998</v>
      </c>
      <c r="N1450" s="177">
        <v>3.6520000000000001</v>
      </c>
      <c r="O1450" s="177">
        <v>5.1778000000000004</v>
      </c>
      <c r="P1450" s="177">
        <v>5.6024000000000003</v>
      </c>
      <c r="Q1450" s="177">
        <v>6.0526</v>
      </c>
      <c r="R1450" s="177">
        <v>4.7625000000000002</v>
      </c>
      <c r="S1450" s="118"/>
    </row>
    <row r="1451" spans="1:19" x14ac:dyDescent="0.3">
      <c r="A1451" s="173" t="s">
        <v>1370</v>
      </c>
      <c r="B1451" s="173" t="s">
        <v>1390</v>
      </c>
      <c r="C1451" s="173">
        <v>119110</v>
      </c>
      <c r="D1451" s="176">
        <v>44118</v>
      </c>
      <c r="E1451" s="177">
        <v>3016.7809999999999</v>
      </c>
      <c r="F1451" s="177">
        <v>3.1303000000000001</v>
      </c>
      <c r="G1451" s="177">
        <v>3.1429</v>
      </c>
      <c r="H1451" s="177">
        <v>3.1295999999999999</v>
      </c>
      <c r="I1451" s="177">
        <v>3.1293000000000002</v>
      </c>
      <c r="J1451" s="177">
        <v>3.13</v>
      </c>
      <c r="K1451" s="177">
        <v>3.0691999999999999</v>
      </c>
      <c r="L1451" s="177">
        <v>3.0200999999999998</v>
      </c>
      <c r="M1451" s="177">
        <v>3.3866000000000001</v>
      </c>
      <c r="N1451" s="177">
        <v>3.7568000000000001</v>
      </c>
      <c r="O1451" s="177">
        <v>5.2679999999999998</v>
      </c>
      <c r="P1451" s="177">
        <v>5.6836000000000002</v>
      </c>
      <c r="Q1451" s="177">
        <v>6.5179999999999998</v>
      </c>
      <c r="R1451" s="177">
        <v>4.8678999999999997</v>
      </c>
      <c r="S1451" s="118"/>
    </row>
    <row r="1452" spans="1:19" x14ac:dyDescent="0.3">
      <c r="A1452" s="173" t="s">
        <v>1370</v>
      </c>
      <c r="B1452" s="173" t="s">
        <v>1391</v>
      </c>
      <c r="C1452" s="173">
        <v>147287</v>
      </c>
      <c r="D1452" s="176">
        <v>44118</v>
      </c>
      <c r="E1452" s="177">
        <v>1061.1479999999999</v>
      </c>
      <c r="F1452" s="177">
        <v>3.1854</v>
      </c>
      <c r="G1452" s="177">
        <v>3.194</v>
      </c>
      <c r="H1452" s="177">
        <v>3.1595</v>
      </c>
      <c r="I1452" s="177">
        <v>3.1884999999999999</v>
      </c>
      <c r="J1452" s="177">
        <v>3.2042999999999999</v>
      </c>
      <c r="K1452" s="177">
        <v>3.1474000000000002</v>
      </c>
      <c r="L1452" s="177">
        <v>3.1194999999999999</v>
      </c>
      <c r="M1452" s="177">
        <v>3.4903</v>
      </c>
      <c r="N1452" s="177">
        <v>3.8519000000000001</v>
      </c>
      <c r="O1452" s="177"/>
      <c r="P1452" s="177"/>
      <c r="Q1452" s="177">
        <v>4.3186</v>
      </c>
      <c r="R1452" s="177"/>
      <c r="S1452" s="118"/>
    </row>
    <row r="1453" spans="1:19" x14ac:dyDescent="0.3">
      <c r="A1453" s="173" t="s">
        <v>1370</v>
      </c>
      <c r="B1453" s="173" t="s">
        <v>1392</v>
      </c>
      <c r="C1453" s="173">
        <v>147290</v>
      </c>
      <c r="D1453" s="176">
        <v>44118</v>
      </c>
      <c r="E1453" s="177">
        <v>1058.9096999999999</v>
      </c>
      <c r="F1453" s="177">
        <v>3.0335999999999999</v>
      </c>
      <c r="G1453" s="177">
        <v>3.0444</v>
      </c>
      <c r="H1453" s="177">
        <v>3.0093999999999999</v>
      </c>
      <c r="I1453" s="177">
        <v>3.0381</v>
      </c>
      <c r="J1453" s="177">
        <v>3.0537999999999998</v>
      </c>
      <c r="K1453" s="177">
        <v>2.9961000000000002</v>
      </c>
      <c r="L1453" s="177">
        <v>2.9670999999999998</v>
      </c>
      <c r="M1453" s="177">
        <v>3.3361999999999998</v>
      </c>
      <c r="N1453" s="177">
        <v>3.6953999999999998</v>
      </c>
      <c r="O1453" s="177"/>
      <c r="P1453" s="177"/>
      <c r="Q1453" s="177">
        <v>4.1616999999999997</v>
      </c>
      <c r="R1453" s="177"/>
      <c r="S1453" s="118"/>
    </row>
    <row r="1454" spans="1:19" x14ac:dyDescent="0.3">
      <c r="A1454" s="173" t="s">
        <v>1370</v>
      </c>
      <c r="B1454" s="173" t="s">
        <v>1393</v>
      </c>
      <c r="C1454" s="173">
        <v>145535</v>
      </c>
      <c r="D1454" s="176">
        <v>44118</v>
      </c>
      <c r="E1454" s="177">
        <v>109.2658</v>
      </c>
      <c r="F1454" s="177">
        <v>3.0066999999999999</v>
      </c>
      <c r="G1454" s="177">
        <v>3.0295000000000001</v>
      </c>
      <c r="H1454" s="177">
        <v>3.0367999999999999</v>
      </c>
      <c r="I1454" s="177">
        <v>3.0482</v>
      </c>
      <c r="J1454" s="177">
        <v>3.0373999999999999</v>
      </c>
      <c r="K1454" s="177">
        <v>2.9725999999999999</v>
      </c>
      <c r="L1454" s="177">
        <v>2.9199000000000002</v>
      </c>
      <c r="M1454" s="177">
        <v>3.2965</v>
      </c>
      <c r="N1454" s="177">
        <v>3.6610999999999998</v>
      </c>
      <c r="O1454" s="177"/>
      <c r="P1454" s="177"/>
      <c r="Q1454" s="177">
        <v>4.7274000000000003</v>
      </c>
      <c r="R1454" s="177"/>
      <c r="S1454" s="118"/>
    </row>
    <row r="1455" spans="1:19" x14ac:dyDescent="0.3">
      <c r="A1455" s="173" t="s">
        <v>1370</v>
      </c>
      <c r="B1455" s="173" t="s">
        <v>1394</v>
      </c>
      <c r="C1455" s="173">
        <v>145536</v>
      </c>
      <c r="D1455" s="176">
        <v>44118</v>
      </c>
      <c r="E1455" s="177">
        <v>109.4755</v>
      </c>
      <c r="F1455" s="177">
        <v>3.101</v>
      </c>
      <c r="G1455" s="177">
        <v>3.1236999999999999</v>
      </c>
      <c r="H1455" s="177">
        <v>3.1358999999999999</v>
      </c>
      <c r="I1455" s="177">
        <v>3.1474000000000002</v>
      </c>
      <c r="J1455" s="177">
        <v>3.1387999999999998</v>
      </c>
      <c r="K1455" s="177">
        <v>3.0735999999999999</v>
      </c>
      <c r="L1455" s="177">
        <v>3.0215000000000001</v>
      </c>
      <c r="M1455" s="177">
        <v>3.3992</v>
      </c>
      <c r="N1455" s="177">
        <v>3.7648000000000001</v>
      </c>
      <c r="O1455" s="177"/>
      <c r="P1455" s="177"/>
      <c r="Q1455" s="177">
        <v>4.8320999999999996</v>
      </c>
      <c r="R1455" s="177"/>
      <c r="S1455" s="118"/>
    </row>
    <row r="1456" spans="1:19" x14ac:dyDescent="0.3">
      <c r="A1456" s="173" t="s">
        <v>1370</v>
      </c>
      <c r="B1456" s="173" t="s">
        <v>1395</v>
      </c>
      <c r="C1456" s="173">
        <v>146191</v>
      </c>
      <c r="D1456" s="176">
        <v>44118</v>
      </c>
      <c r="E1456" s="177">
        <v>1083.0078000000001</v>
      </c>
      <c r="F1456" s="177">
        <v>3.1278999999999999</v>
      </c>
      <c r="G1456" s="177">
        <v>3.1126999999999998</v>
      </c>
      <c r="H1456" s="177">
        <v>3.1419999999999999</v>
      </c>
      <c r="I1456" s="177">
        <v>3.1583999999999999</v>
      </c>
      <c r="J1456" s="177">
        <v>3.1606999999999998</v>
      </c>
      <c r="K1456" s="177">
        <v>3.1044</v>
      </c>
      <c r="L1456" s="177">
        <v>3.0592000000000001</v>
      </c>
      <c r="M1456" s="177">
        <v>3.3980000000000001</v>
      </c>
      <c r="N1456" s="177">
        <v>3.7799</v>
      </c>
      <c r="O1456" s="177"/>
      <c r="P1456" s="177"/>
      <c r="Q1456" s="177">
        <v>4.6902999999999997</v>
      </c>
      <c r="R1456" s="177"/>
      <c r="S1456" s="118" t="s">
        <v>1909</v>
      </c>
    </row>
    <row r="1457" spans="1:19" x14ac:dyDescent="0.3">
      <c r="A1457" s="173" t="s">
        <v>1370</v>
      </c>
      <c r="B1457" s="173" t="s">
        <v>1396</v>
      </c>
      <c r="C1457" s="173">
        <v>146187</v>
      </c>
      <c r="D1457" s="176">
        <v>44118</v>
      </c>
      <c r="E1457" s="177">
        <v>1080.6463000000001</v>
      </c>
      <c r="F1457" s="177">
        <v>2.9962</v>
      </c>
      <c r="G1457" s="177">
        <v>2.9820000000000002</v>
      </c>
      <c r="H1457" s="177">
        <v>3.0116999999999998</v>
      </c>
      <c r="I1457" s="177">
        <v>3.0282</v>
      </c>
      <c r="J1457" s="177">
        <v>3.0303</v>
      </c>
      <c r="K1457" s="177">
        <v>2.9733000000000001</v>
      </c>
      <c r="L1457" s="177">
        <v>2.927</v>
      </c>
      <c r="M1457" s="177">
        <v>3.2629999999999999</v>
      </c>
      <c r="N1457" s="177">
        <v>3.6427</v>
      </c>
      <c r="O1457" s="177"/>
      <c r="P1457" s="177"/>
      <c r="Q1457" s="177">
        <v>4.5590000000000002</v>
      </c>
      <c r="R1457" s="177"/>
      <c r="S1457" s="118" t="s">
        <v>1909</v>
      </c>
    </row>
    <row r="1458" spans="1:19" x14ac:dyDescent="0.3">
      <c r="A1458" s="173" t="s">
        <v>1370</v>
      </c>
      <c r="B1458" s="173" t="s">
        <v>1397</v>
      </c>
      <c r="C1458" s="173">
        <v>147450</v>
      </c>
      <c r="D1458" s="176">
        <v>44118</v>
      </c>
      <c r="E1458" s="177">
        <v>1052.9567999999999</v>
      </c>
      <c r="F1458" s="177">
        <v>3.0299</v>
      </c>
      <c r="G1458" s="177">
        <v>3.0246</v>
      </c>
      <c r="H1458" s="177">
        <v>3.0567000000000002</v>
      </c>
      <c r="I1458" s="177">
        <v>3.0649999999999999</v>
      </c>
      <c r="J1458" s="177">
        <v>3.0731999999999999</v>
      </c>
      <c r="K1458" s="177">
        <v>3.032</v>
      </c>
      <c r="L1458" s="177">
        <v>2.9887999999999999</v>
      </c>
      <c r="M1458" s="177">
        <v>3.3696000000000002</v>
      </c>
      <c r="N1458" s="177">
        <v>3.7393000000000001</v>
      </c>
      <c r="O1458" s="177"/>
      <c r="P1458" s="177"/>
      <c r="Q1458" s="177">
        <v>4.1426999999999996</v>
      </c>
      <c r="R1458" s="177"/>
      <c r="S1458" s="118"/>
    </row>
    <row r="1459" spans="1:19" x14ac:dyDescent="0.3">
      <c r="A1459" s="173" t="s">
        <v>1370</v>
      </c>
      <c r="B1459" s="173" t="s">
        <v>1398</v>
      </c>
      <c r="C1459" s="173">
        <v>147454</v>
      </c>
      <c r="D1459" s="176">
        <v>44118</v>
      </c>
      <c r="E1459" s="177">
        <v>1051.6077</v>
      </c>
      <c r="F1459" s="177">
        <v>2.9297</v>
      </c>
      <c r="G1459" s="177">
        <v>2.9197000000000002</v>
      </c>
      <c r="H1459" s="177">
        <v>2.9533999999999998</v>
      </c>
      <c r="I1459" s="177">
        <v>2.9634999999999998</v>
      </c>
      <c r="J1459" s="177">
        <v>2.9723000000000002</v>
      </c>
      <c r="K1459" s="177">
        <v>2.9306999999999999</v>
      </c>
      <c r="L1459" s="177">
        <v>2.887</v>
      </c>
      <c r="M1459" s="177">
        <v>3.2663000000000002</v>
      </c>
      <c r="N1459" s="177">
        <v>3.6349999999999998</v>
      </c>
      <c r="O1459" s="177"/>
      <c r="P1459" s="177"/>
      <c r="Q1459" s="177">
        <v>4.0377999999999998</v>
      </c>
      <c r="R1459" s="177"/>
      <c r="S1459" s="118"/>
    </row>
    <row r="1460" spans="1:19" x14ac:dyDescent="0.3">
      <c r="A1460" s="173" t="s">
        <v>1370</v>
      </c>
      <c r="B1460" s="173" t="s">
        <v>1399</v>
      </c>
      <c r="C1460" s="173">
        <v>147883</v>
      </c>
      <c r="D1460" s="176">
        <v>44118</v>
      </c>
      <c r="E1460" s="177">
        <v>1026.3308</v>
      </c>
      <c r="F1460" s="177">
        <v>3.0872000000000002</v>
      </c>
      <c r="G1460" s="177">
        <v>3.2406999999999999</v>
      </c>
      <c r="H1460" s="177">
        <v>3.1726999999999999</v>
      </c>
      <c r="I1460" s="177">
        <v>3.1381999999999999</v>
      </c>
      <c r="J1460" s="177">
        <v>3.1255000000000002</v>
      </c>
      <c r="K1460" s="177">
        <v>3.0615000000000001</v>
      </c>
      <c r="L1460" s="177">
        <v>3.0133000000000001</v>
      </c>
      <c r="M1460" s="177">
        <v>3.3820000000000001</v>
      </c>
      <c r="N1460" s="177"/>
      <c r="O1460" s="177"/>
      <c r="P1460" s="177"/>
      <c r="Q1460" s="177">
        <v>3.4323999999999999</v>
      </c>
      <c r="R1460" s="177"/>
      <c r="S1460" s="118"/>
    </row>
    <row r="1461" spans="1:19" x14ac:dyDescent="0.3">
      <c r="A1461" s="173" t="s">
        <v>1370</v>
      </c>
      <c r="B1461" s="173" t="s">
        <v>1400</v>
      </c>
      <c r="C1461" s="173">
        <v>147878</v>
      </c>
      <c r="D1461" s="176">
        <v>44118</v>
      </c>
      <c r="E1461" s="177">
        <v>1025.8554999999999</v>
      </c>
      <c r="F1461" s="177">
        <v>3.0280999999999998</v>
      </c>
      <c r="G1461" s="177">
        <v>3.1804999999999999</v>
      </c>
      <c r="H1461" s="177">
        <v>3.1131000000000002</v>
      </c>
      <c r="I1461" s="177">
        <v>3.0785</v>
      </c>
      <c r="J1461" s="177">
        <v>3.0655000000000001</v>
      </c>
      <c r="K1461" s="177">
        <v>3.0009999999999999</v>
      </c>
      <c r="L1461" s="177">
        <v>2.9523000000000001</v>
      </c>
      <c r="M1461" s="177">
        <v>3.3203999999999998</v>
      </c>
      <c r="N1461" s="177"/>
      <c r="O1461" s="177"/>
      <c r="P1461" s="177"/>
      <c r="Q1461" s="177">
        <v>3.3704000000000001</v>
      </c>
      <c r="R1461" s="177"/>
      <c r="S1461" s="118"/>
    </row>
    <row r="1462" spans="1:19" x14ac:dyDescent="0.3">
      <c r="A1462" s="173" t="s">
        <v>1370</v>
      </c>
      <c r="B1462" s="173" t="s">
        <v>1401</v>
      </c>
      <c r="C1462" s="173">
        <v>147713</v>
      </c>
      <c r="D1462" s="176">
        <v>44118</v>
      </c>
      <c r="E1462" s="177">
        <v>1036.5730000000001</v>
      </c>
      <c r="F1462" s="177">
        <v>3.0215000000000001</v>
      </c>
      <c r="G1462" s="177">
        <v>3.0243000000000002</v>
      </c>
      <c r="H1462" s="177">
        <v>3.0592000000000001</v>
      </c>
      <c r="I1462" s="177">
        <v>3.0794000000000001</v>
      </c>
      <c r="J1462" s="177">
        <v>3.0876000000000001</v>
      </c>
      <c r="K1462" s="177">
        <v>3.0293000000000001</v>
      </c>
      <c r="L1462" s="177">
        <v>3.0011000000000001</v>
      </c>
      <c r="M1462" s="177">
        <v>3.3851</v>
      </c>
      <c r="N1462" s="177"/>
      <c r="O1462" s="177"/>
      <c r="P1462" s="177"/>
      <c r="Q1462" s="177">
        <v>3.7498</v>
      </c>
      <c r="R1462" s="177"/>
      <c r="S1462" s="118"/>
    </row>
    <row r="1463" spans="1:19" x14ac:dyDescent="0.3">
      <c r="A1463" s="173" t="s">
        <v>1370</v>
      </c>
      <c r="B1463" s="173" t="s">
        <v>1402</v>
      </c>
      <c r="C1463" s="173">
        <v>147714</v>
      </c>
      <c r="D1463" s="176">
        <v>44118</v>
      </c>
      <c r="E1463" s="177">
        <v>1035.5636</v>
      </c>
      <c r="F1463" s="177">
        <v>2.9186000000000001</v>
      </c>
      <c r="G1463" s="177">
        <v>2.9238</v>
      </c>
      <c r="H1463" s="177">
        <v>2.9588999999999999</v>
      </c>
      <c r="I1463" s="177">
        <v>2.9792000000000001</v>
      </c>
      <c r="J1463" s="177">
        <v>2.9842</v>
      </c>
      <c r="K1463" s="177">
        <v>2.9275000000000002</v>
      </c>
      <c r="L1463" s="177">
        <v>2.9</v>
      </c>
      <c r="M1463" s="177">
        <v>3.2829999999999999</v>
      </c>
      <c r="N1463" s="177"/>
      <c r="O1463" s="177"/>
      <c r="P1463" s="177"/>
      <c r="Q1463" s="177">
        <v>3.6463000000000001</v>
      </c>
      <c r="R1463" s="177"/>
      <c r="S1463" s="118"/>
    </row>
    <row r="1464" spans="1:19" x14ac:dyDescent="0.3">
      <c r="A1464" s="173" t="s">
        <v>1370</v>
      </c>
      <c r="B1464" s="173" t="s">
        <v>1403</v>
      </c>
      <c r="C1464" s="173">
        <v>147837</v>
      </c>
      <c r="D1464" s="176">
        <v>44118</v>
      </c>
      <c r="E1464" s="177">
        <v>1031.5266999999999</v>
      </c>
      <c r="F1464" s="177">
        <v>3.0752000000000002</v>
      </c>
      <c r="G1464" s="177">
        <v>3.0143</v>
      </c>
      <c r="H1464" s="177">
        <v>3.0716999999999999</v>
      </c>
      <c r="I1464" s="177">
        <v>3.1036000000000001</v>
      </c>
      <c r="J1464" s="177">
        <v>3.1208999999999998</v>
      </c>
      <c r="K1464" s="177">
        <v>3.0909</v>
      </c>
      <c r="L1464" s="177">
        <v>3.0697000000000001</v>
      </c>
      <c r="M1464" s="177">
        <v>3.4647999999999999</v>
      </c>
      <c r="N1464" s="177"/>
      <c r="O1464" s="177"/>
      <c r="P1464" s="177"/>
      <c r="Q1464" s="177">
        <v>3.6415000000000002</v>
      </c>
      <c r="R1464" s="177"/>
      <c r="S1464" s="118"/>
    </row>
    <row r="1465" spans="1:19" x14ac:dyDescent="0.3">
      <c r="A1465" s="173" t="s">
        <v>1370</v>
      </c>
      <c r="B1465" s="173" t="s">
        <v>1404</v>
      </c>
      <c r="C1465" s="173">
        <v>147836</v>
      </c>
      <c r="D1465" s="176">
        <v>44118</v>
      </c>
      <c r="E1465" s="177">
        <v>1030.9119000000001</v>
      </c>
      <c r="F1465" s="177">
        <v>3.0026000000000002</v>
      </c>
      <c r="G1465" s="177">
        <v>2.9428999999999998</v>
      </c>
      <c r="H1465" s="177">
        <v>3.0011000000000001</v>
      </c>
      <c r="I1465" s="177">
        <v>3.0337000000000001</v>
      </c>
      <c r="J1465" s="177">
        <v>3.0508999999999999</v>
      </c>
      <c r="K1465" s="177">
        <v>3.0205000000000002</v>
      </c>
      <c r="L1465" s="177">
        <v>2.9986000000000002</v>
      </c>
      <c r="M1465" s="177">
        <v>3.3932000000000002</v>
      </c>
      <c r="N1465" s="177"/>
      <c r="O1465" s="177"/>
      <c r="P1465" s="177"/>
      <c r="Q1465" s="177">
        <v>3.5705</v>
      </c>
      <c r="R1465" s="177"/>
      <c r="S1465" s="118"/>
    </row>
    <row r="1466" spans="1:19" x14ac:dyDescent="0.3">
      <c r="A1466" s="173" t="s">
        <v>1370</v>
      </c>
      <c r="B1466" s="173" t="s">
        <v>1405</v>
      </c>
      <c r="C1466" s="173">
        <v>146141</v>
      </c>
      <c r="D1466" s="176">
        <v>44118</v>
      </c>
      <c r="E1466" s="177">
        <v>1082.9881</v>
      </c>
      <c r="F1466" s="177">
        <v>3.1143999999999998</v>
      </c>
      <c r="G1466" s="177">
        <v>3.1172</v>
      </c>
      <c r="H1466" s="177">
        <v>3.1236999999999999</v>
      </c>
      <c r="I1466" s="177">
        <v>3.1166999999999998</v>
      </c>
      <c r="J1466" s="177">
        <v>3.1374</v>
      </c>
      <c r="K1466" s="177">
        <v>3.0735999999999999</v>
      </c>
      <c r="L1466" s="177">
        <v>3.0246</v>
      </c>
      <c r="M1466" s="177">
        <v>3.3988</v>
      </c>
      <c r="N1466" s="177">
        <v>3.7778999999999998</v>
      </c>
      <c r="O1466" s="177"/>
      <c r="P1466" s="177"/>
      <c r="Q1466" s="177">
        <v>4.6665999999999999</v>
      </c>
      <c r="R1466" s="177"/>
      <c r="S1466" s="118" t="s">
        <v>1909</v>
      </c>
    </row>
    <row r="1467" spans="1:19" x14ac:dyDescent="0.3">
      <c r="A1467" s="173" t="s">
        <v>1370</v>
      </c>
      <c r="B1467" s="173" t="s">
        <v>1406</v>
      </c>
      <c r="C1467" s="173">
        <v>146142</v>
      </c>
      <c r="D1467" s="176">
        <v>44118</v>
      </c>
      <c r="E1467" s="177">
        <v>1081.7578000000001</v>
      </c>
      <c r="F1467" s="177">
        <v>3.0133999999999999</v>
      </c>
      <c r="G1467" s="177">
        <v>3.0160999999999998</v>
      </c>
      <c r="H1467" s="177">
        <v>3.0230999999999999</v>
      </c>
      <c r="I1467" s="177">
        <v>3.0163000000000002</v>
      </c>
      <c r="J1467" s="177">
        <v>3.0369000000000002</v>
      </c>
      <c r="K1467" s="177">
        <v>2.9725000000000001</v>
      </c>
      <c r="L1467" s="177">
        <v>2.9230999999999998</v>
      </c>
      <c r="M1467" s="177">
        <v>3.3132000000000001</v>
      </c>
      <c r="N1467" s="177">
        <v>3.6998000000000002</v>
      </c>
      <c r="O1467" s="177"/>
      <c r="P1467" s="177"/>
      <c r="Q1467" s="177">
        <v>4.5986000000000002</v>
      </c>
      <c r="R1467" s="177"/>
      <c r="S1467" s="118" t="s">
        <v>1909</v>
      </c>
    </row>
    <row r="1468" spans="1:19" x14ac:dyDescent="0.3">
      <c r="A1468" s="173" t="s">
        <v>1370</v>
      </c>
      <c r="B1468" s="173" t="s">
        <v>1407</v>
      </c>
      <c r="C1468" s="173">
        <v>119283</v>
      </c>
      <c r="D1468" s="176">
        <v>44118</v>
      </c>
      <c r="E1468" s="177">
        <v>2639.6493333333301</v>
      </c>
      <c r="F1468" s="177">
        <v>3.1069</v>
      </c>
      <c r="G1468" s="177">
        <v>3.1181999999999999</v>
      </c>
      <c r="H1468" s="177">
        <v>3.1286</v>
      </c>
      <c r="I1468" s="177">
        <v>3.1650999999999998</v>
      </c>
      <c r="J1468" s="177">
        <v>3.1433</v>
      </c>
      <c r="K1468" s="177">
        <v>3.0870000000000002</v>
      </c>
      <c r="L1468" s="177">
        <v>3.0634000000000001</v>
      </c>
      <c r="M1468" s="177">
        <v>3.4529000000000001</v>
      </c>
      <c r="N1468" s="177">
        <v>3.8239000000000001</v>
      </c>
      <c r="O1468" s="177">
        <v>5.3814000000000002</v>
      </c>
      <c r="P1468" s="177">
        <v>5.9913999999999996</v>
      </c>
      <c r="Q1468" s="177">
        <v>6.9637000000000002</v>
      </c>
      <c r="R1468" s="177">
        <v>4.9226999999999999</v>
      </c>
      <c r="S1468" s="118"/>
    </row>
    <row r="1469" spans="1:19" x14ac:dyDescent="0.3">
      <c r="A1469" s="173" t="s">
        <v>1370</v>
      </c>
      <c r="B1469" s="173" t="s">
        <v>1408</v>
      </c>
      <c r="C1469" s="173">
        <v>118058</v>
      </c>
      <c r="D1469" s="176">
        <v>44118</v>
      </c>
      <c r="E1469" s="177">
        <v>2515.0333333333301</v>
      </c>
      <c r="F1469" s="177">
        <v>3.0068000000000001</v>
      </c>
      <c r="G1469" s="177">
        <v>3.0177999999999998</v>
      </c>
      <c r="H1469" s="177">
        <v>3.0284</v>
      </c>
      <c r="I1469" s="177">
        <v>3.0649000000000002</v>
      </c>
      <c r="J1469" s="177">
        <v>3.0430000000000001</v>
      </c>
      <c r="K1469" s="177">
        <v>2.9809999999999999</v>
      </c>
      <c r="L1469" s="177">
        <v>2.9592000000000001</v>
      </c>
      <c r="M1469" s="177">
        <v>3.1516999999999999</v>
      </c>
      <c r="N1469" s="177">
        <v>3.4058999999999999</v>
      </c>
      <c r="O1469" s="177">
        <v>4.7037000000000004</v>
      </c>
      <c r="P1469" s="177">
        <v>5.2441000000000004</v>
      </c>
      <c r="Q1469" s="177">
        <v>6.8651</v>
      </c>
      <c r="R1469" s="177">
        <v>4.3357999999999999</v>
      </c>
      <c r="S1469" s="118"/>
    </row>
    <row r="1470" spans="1:19" x14ac:dyDescent="0.3">
      <c r="A1470" s="173" t="s">
        <v>1370</v>
      </c>
      <c r="B1470" s="173" t="s">
        <v>1409</v>
      </c>
      <c r="C1470" s="173">
        <v>147515</v>
      </c>
      <c r="D1470" s="176">
        <v>44118</v>
      </c>
      <c r="E1470" s="177">
        <v>1052.0733</v>
      </c>
      <c r="F1470" s="177">
        <v>3.0706000000000002</v>
      </c>
      <c r="G1470" s="177">
        <v>3.0619000000000001</v>
      </c>
      <c r="H1470" s="177">
        <v>3.1332</v>
      </c>
      <c r="I1470" s="177">
        <v>3.1387999999999998</v>
      </c>
      <c r="J1470" s="177">
        <v>3.1442999999999999</v>
      </c>
      <c r="K1470" s="177">
        <v>3.0781999999999998</v>
      </c>
      <c r="L1470" s="177">
        <v>3.0146000000000002</v>
      </c>
      <c r="M1470" s="177">
        <v>3.4420000000000002</v>
      </c>
      <c r="N1470" s="177">
        <v>3.8281999999999998</v>
      </c>
      <c r="O1470" s="177"/>
      <c r="P1470" s="177"/>
      <c r="Q1470" s="177">
        <v>4.1193</v>
      </c>
      <c r="R1470" s="177"/>
      <c r="S1470" s="118" t="s">
        <v>1909</v>
      </c>
    </row>
    <row r="1471" spans="1:19" x14ac:dyDescent="0.3">
      <c r="A1471" s="173" t="s">
        <v>1370</v>
      </c>
      <c r="B1471" s="173" t="s">
        <v>1410</v>
      </c>
      <c r="C1471" s="173">
        <v>147519</v>
      </c>
      <c r="D1471" s="176">
        <v>44118</v>
      </c>
      <c r="E1471" s="177">
        <v>1050.3707999999999</v>
      </c>
      <c r="F1471" s="177">
        <v>2.9434999999999998</v>
      </c>
      <c r="G1471" s="177">
        <v>2.9300999999999999</v>
      </c>
      <c r="H1471" s="177">
        <v>3.0021</v>
      </c>
      <c r="I1471" s="177">
        <v>3.0078</v>
      </c>
      <c r="J1471" s="177">
        <v>3.0137999999999998</v>
      </c>
      <c r="K1471" s="177">
        <v>2.9472</v>
      </c>
      <c r="L1471" s="177">
        <v>2.8826000000000001</v>
      </c>
      <c r="M1471" s="177">
        <v>3.3087</v>
      </c>
      <c r="N1471" s="177">
        <v>3.6934</v>
      </c>
      <c r="O1471" s="177"/>
      <c r="P1471" s="177"/>
      <c r="Q1471" s="177">
        <v>3.9841000000000002</v>
      </c>
      <c r="R1471" s="177"/>
      <c r="S1471" s="118" t="s">
        <v>1909</v>
      </c>
    </row>
    <row r="1472" spans="1:19" x14ac:dyDescent="0.3">
      <c r="A1472" s="173" t="s">
        <v>1370</v>
      </c>
      <c r="B1472" s="173" t="s">
        <v>1411</v>
      </c>
      <c r="C1472" s="173">
        <v>147564</v>
      </c>
      <c r="D1472" s="176">
        <v>44118</v>
      </c>
      <c r="E1472" s="177">
        <v>1050.2596000000001</v>
      </c>
      <c r="F1472" s="177">
        <v>3.1663000000000001</v>
      </c>
      <c r="G1472" s="177">
        <v>3.1587000000000001</v>
      </c>
      <c r="H1472" s="177">
        <v>3.1461000000000001</v>
      </c>
      <c r="I1472" s="177">
        <v>3.1684000000000001</v>
      </c>
      <c r="J1472" s="177">
        <v>3.1775000000000002</v>
      </c>
      <c r="K1472" s="177">
        <v>3.1560999999999999</v>
      </c>
      <c r="L1472" s="177">
        <v>3.0886</v>
      </c>
      <c r="M1472" s="177">
        <v>3.4422000000000001</v>
      </c>
      <c r="N1472" s="177">
        <v>3.7782</v>
      </c>
      <c r="O1472" s="177"/>
      <c r="P1472" s="177"/>
      <c r="Q1472" s="177">
        <v>4.0669000000000004</v>
      </c>
      <c r="R1472" s="177"/>
      <c r="S1472" s="118"/>
    </row>
    <row r="1473" spans="1:19" x14ac:dyDescent="0.3">
      <c r="A1473" s="173" t="s">
        <v>1370</v>
      </c>
      <c r="B1473" s="173" t="s">
        <v>1412</v>
      </c>
      <c r="C1473" s="173">
        <v>147565</v>
      </c>
      <c r="D1473" s="176">
        <v>44118</v>
      </c>
      <c r="E1473" s="177">
        <v>1048.9438</v>
      </c>
      <c r="F1473" s="177">
        <v>3.0659000000000001</v>
      </c>
      <c r="G1473" s="177">
        <v>3.0558999999999998</v>
      </c>
      <c r="H1473" s="177">
        <v>3.0449999999999999</v>
      </c>
      <c r="I1473" s="177">
        <v>3.0676999999999999</v>
      </c>
      <c r="J1473" s="177">
        <v>3.0771000000000002</v>
      </c>
      <c r="K1473" s="177">
        <v>3.0552999999999999</v>
      </c>
      <c r="L1473" s="177">
        <v>2.9870000000000001</v>
      </c>
      <c r="M1473" s="177">
        <v>3.3365</v>
      </c>
      <c r="N1473" s="177">
        <v>3.6722000000000001</v>
      </c>
      <c r="O1473" s="177"/>
      <c r="P1473" s="177"/>
      <c r="Q1473" s="177">
        <v>3.9609000000000001</v>
      </c>
      <c r="R1473" s="177"/>
      <c r="S1473" s="118"/>
    </row>
    <row r="1474" spans="1:19" x14ac:dyDescent="0.3">
      <c r="A1474" s="173" t="s">
        <v>1370</v>
      </c>
      <c r="B1474" s="173" t="s">
        <v>1413</v>
      </c>
      <c r="C1474" s="173">
        <v>147736</v>
      </c>
      <c r="D1474" s="176">
        <v>44118</v>
      </c>
      <c r="E1474" s="177">
        <v>1039.5442</v>
      </c>
      <c r="F1474" s="177">
        <v>3.206</v>
      </c>
      <c r="G1474" s="177">
        <v>3.2088999999999999</v>
      </c>
      <c r="H1474" s="177">
        <v>3.2157</v>
      </c>
      <c r="I1474" s="177">
        <v>3.2191999999999998</v>
      </c>
      <c r="J1474" s="177">
        <v>3.2370999999999999</v>
      </c>
      <c r="K1474" s="177">
        <v>3.1764000000000001</v>
      </c>
      <c r="L1474" s="177">
        <v>3.1937000000000002</v>
      </c>
      <c r="M1474" s="177">
        <v>3.6042000000000001</v>
      </c>
      <c r="N1474" s="177"/>
      <c r="O1474" s="177"/>
      <c r="P1474" s="177"/>
      <c r="Q1474" s="177">
        <v>3.9544000000000001</v>
      </c>
      <c r="R1474" s="177"/>
      <c r="S1474" s="118"/>
    </row>
    <row r="1475" spans="1:19" x14ac:dyDescent="0.3">
      <c r="A1475" s="173" t="s">
        <v>1370</v>
      </c>
      <c r="B1475" s="173" t="s">
        <v>1414</v>
      </c>
      <c r="C1475" s="173">
        <v>147739</v>
      </c>
      <c r="D1475" s="176">
        <v>44118</v>
      </c>
      <c r="E1475" s="177">
        <v>1038.4722999999999</v>
      </c>
      <c r="F1475" s="177">
        <v>3.1073</v>
      </c>
      <c r="G1475" s="177">
        <v>3.109</v>
      </c>
      <c r="H1475" s="177">
        <v>3.1160000000000001</v>
      </c>
      <c r="I1475" s="177">
        <v>3.1196000000000002</v>
      </c>
      <c r="J1475" s="177">
        <v>3.1366000000000001</v>
      </c>
      <c r="K1475" s="177">
        <v>3.0750000000000002</v>
      </c>
      <c r="L1475" s="177">
        <v>3.0951</v>
      </c>
      <c r="M1475" s="177">
        <v>3.5005999999999999</v>
      </c>
      <c r="N1475" s="177"/>
      <c r="O1475" s="177"/>
      <c r="P1475" s="177"/>
      <c r="Q1475" s="177">
        <v>3.8472</v>
      </c>
      <c r="R1475" s="177"/>
      <c r="S1475" s="118"/>
    </row>
    <row r="1476" spans="1:19" x14ac:dyDescent="0.3">
      <c r="A1476" s="173" t="s">
        <v>1370</v>
      </c>
      <c r="B1476" s="173" t="s">
        <v>1415</v>
      </c>
      <c r="C1476" s="173">
        <v>145810</v>
      </c>
      <c r="D1476" s="176">
        <v>44118</v>
      </c>
      <c r="E1476" s="177">
        <v>108.9682</v>
      </c>
      <c r="F1476" s="177">
        <v>3.1154000000000002</v>
      </c>
      <c r="G1476" s="177">
        <v>3.1383000000000001</v>
      </c>
      <c r="H1476" s="177">
        <v>3.1408999999999998</v>
      </c>
      <c r="I1476" s="177">
        <v>3.1404000000000001</v>
      </c>
      <c r="J1476" s="177">
        <v>3.14</v>
      </c>
      <c r="K1476" s="177">
        <v>3.0924</v>
      </c>
      <c r="L1476" s="177">
        <v>3.0964</v>
      </c>
      <c r="M1476" s="177">
        <v>3.4863</v>
      </c>
      <c r="N1476" s="177">
        <v>3.8549000000000002</v>
      </c>
      <c r="O1476" s="177"/>
      <c r="P1476" s="177"/>
      <c r="Q1476" s="177">
        <v>4.8194999999999997</v>
      </c>
      <c r="R1476" s="177"/>
      <c r="S1476" s="118"/>
    </row>
    <row r="1477" spans="1:19" x14ac:dyDescent="0.3">
      <c r="A1477" s="173" t="s">
        <v>1370</v>
      </c>
      <c r="B1477" s="173" t="s">
        <v>1416</v>
      </c>
      <c r="C1477" s="173">
        <v>145811</v>
      </c>
      <c r="D1477" s="176">
        <v>44118</v>
      </c>
      <c r="E1477" s="177">
        <v>108.7715</v>
      </c>
      <c r="F1477" s="177">
        <v>3.0203000000000002</v>
      </c>
      <c r="G1477" s="177">
        <v>3.0432000000000001</v>
      </c>
      <c r="H1477" s="177">
        <v>3.0506000000000002</v>
      </c>
      <c r="I1477" s="177">
        <v>3.05</v>
      </c>
      <c r="J1477" s="177">
        <v>3.0501</v>
      </c>
      <c r="K1477" s="177">
        <v>2.9996</v>
      </c>
      <c r="L1477" s="177">
        <v>2.9988999999999999</v>
      </c>
      <c r="M1477" s="177">
        <v>3.3866000000000001</v>
      </c>
      <c r="N1477" s="177">
        <v>3.7532999999999999</v>
      </c>
      <c r="O1477" s="177"/>
      <c r="P1477" s="177"/>
      <c r="Q1477" s="177">
        <v>4.7157999999999998</v>
      </c>
      <c r="R1477" s="177"/>
      <c r="S1477" s="118"/>
    </row>
    <row r="1478" spans="1:19" x14ac:dyDescent="0.3">
      <c r="A1478" s="173" t="s">
        <v>1370</v>
      </c>
      <c r="B1478" s="173" t="s">
        <v>1417</v>
      </c>
      <c r="C1478" s="173">
        <v>147606</v>
      </c>
      <c r="D1478" s="176">
        <v>44118</v>
      </c>
      <c r="E1478" s="177">
        <v>1047.2406000000001</v>
      </c>
      <c r="F1478" s="177">
        <v>3.1231</v>
      </c>
      <c r="G1478" s="177">
        <v>3.1597</v>
      </c>
      <c r="H1478" s="177">
        <v>3.1766000000000001</v>
      </c>
      <c r="I1478" s="177">
        <v>3.1882999999999999</v>
      </c>
      <c r="J1478" s="177">
        <v>3.1842999999999999</v>
      </c>
      <c r="K1478" s="177">
        <v>3.1272000000000002</v>
      </c>
      <c r="L1478" s="177">
        <v>3.1945999999999999</v>
      </c>
      <c r="M1478" s="177">
        <v>3.6400999999999999</v>
      </c>
      <c r="N1478" s="177">
        <v>3.9864999999999999</v>
      </c>
      <c r="O1478" s="177"/>
      <c r="P1478" s="177"/>
      <c r="Q1478" s="177">
        <v>4.1535000000000002</v>
      </c>
      <c r="R1478" s="177"/>
      <c r="S1478" s="118" t="s">
        <v>1909</v>
      </c>
    </row>
    <row r="1479" spans="1:19" x14ac:dyDescent="0.3">
      <c r="A1479" s="173" t="s">
        <v>1370</v>
      </c>
      <c r="B1479" s="173" t="s">
        <v>1418</v>
      </c>
      <c r="C1479" s="173">
        <v>147600</v>
      </c>
      <c r="D1479" s="176">
        <v>44118</v>
      </c>
      <c r="E1479" s="177">
        <v>1045.9445000000001</v>
      </c>
      <c r="F1479" s="177">
        <v>3.0223</v>
      </c>
      <c r="G1479" s="177">
        <v>3.0589</v>
      </c>
      <c r="H1479" s="177">
        <v>3.0756999999999999</v>
      </c>
      <c r="I1479" s="177">
        <v>3.0878000000000001</v>
      </c>
      <c r="J1479" s="177">
        <v>3.0836999999999999</v>
      </c>
      <c r="K1479" s="177">
        <v>3.0261</v>
      </c>
      <c r="L1479" s="177">
        <v>3.0886</v>
      </c>
      <c r="M1479" s="177">
        <v>3.5310000000000001</v>
      </c>
      <c r="N1479" s="177">
        <v>3.8746</v>
      </c>
      <c r="O1479" s="177"/>
      <c r="P1479" s="177"/>
      <c r="Q1479" s="177">
        <v>4.0397999999999996</v>
      </c>
      <c r="R1479" s="177"/>
      <c r="S1479" s="118" t="s">
        <v>1909</v>
      </c>
    </row>
    <row r="1480" spans="1:19" x14ac:dyDescent="0.3">
      <c r="A1480" s="173" t="s">
        <v>1370</v>
      </c>
      <c r="B1480" s="173" t="s">
        <v>1419</v>
      </c>
      <c r="C1480" s="173">
        <v>119833</v>
      </c>
      <c r="D1480" s="176">
        <v>44118</v>
      </c>
      <c r="E1480" s="177">
        <v>3306.4009000000001</v>
      </c>
      <c r="F1480" s="177">
        <v>3.1122000000000001</v>
      </c>
      <c r="G1480" s="177">
        <v>3.1231</v>
      </c>
      <c r="H1480" s="177">
        <v>3.1343000000000001</v>
      </c>
      <c r="I1480" s="177">
        <v>3.1375000000000002</v>
      </c>
      <c r="J1480" s="177">
        <v>3.1368</v>
      </c>
      <c r="K1480" s="177">
        <v>3.0741999999999998</v>
      </c>
      <c r="L1480" s="177">
        <v>3.0388999999999999</v>
      </c>
      <c r="M1480" s="177">
        <v>3.4228000000000001</v>
      </c>
      <c r="N1480" s="177">
        <v>3.7860999999999998</v>
      </c>
      <c r="O1480" s="177">
        <v>5.3042999999999996</v>
      </c>
      <c r="P1480" s="177">
        <v>5.7949999999999999</v>
      </c>
      <c r="Q1480" s="177">
        <v>6.8444000000000003</v>
      </c>
      <c r="R1480" s="177">
        <v>4.8978999999999999</v>
      </c>
      <c r="S1480" s="118"/>
    </row>
    <row r="1481" spans="1:19" x14ac:dyDescent="0.3">
      <c r="A1481" s="173" t="s">
        <v>1370</v>
      </c>
      <c r="B1481" s="173" t="s">
        <v>1420</v>
      </c>
      <c r="C1481" s="173">
        <v>101206</v>
      </c>
      <c r="D1481" s="176">
        <v>44118</v>
      </c>
      <c r="E1481" s="177">
        <v>3275.4899</v>
      </c>
      <c r="F1481" s="177">
        <v>3.0424000000000002</v>
      </c>
      <c r="G1481" s="177">
        <v>3.0533000000000001</v>
      </c>
      <c r="H1481" s="177">
        <v>3.0642999999999998</v>
      </c>
      <c r="I1481" s="177">
        <v>3.0674999999999999</v>
      </c>
      <c r="J1481" s="177">
        <v>3.0666000000000002</v>
      </c>
      <c r="K1481" s="177">
        <v>3.0036999999999998</v>
      </c>
      <c r="L1481" s="177">
        <v>2.9678</v>
      </c>
      <c r="M1481" s="177">
        <v>3.3508</v>
      </c>
      <c r="N1481" s="177">
        <v>3.7132000000000001</v>
      </c>
      <c r="O1481" s="177">
        <v>5.2312000000000003</v>
      </c>
      <c r="P1481" s="177">
        <v>5.6924000000000001</v>
      </c>
      <c r="Q1481" s="177">
        <v>6.7869000000000002</v>
      </c>
      <c r="R1481" s="177">
        <v>4.8281999999999998</v>
      </c>
      <c r="S1481" s="118"/>
    </row>
    <row r="1482" spans="1:19" x14ac:dyDescent="0.3">
      <c r="A1482" s="173" t="s">
        <v>1370</v>
      </c>
      <c r="B1482" s="173" t="s">
        <v>1421</v>
      </c>
      <c r="C1482" s="173">
        <v>146963</v>
      </c>
      <c r="D1482" s="176">
        <v>44118</v>
      </c>
      <c r="E1482" s="177">
        <v>1079.6772000000001</v>
      </c>
      <c r="F1482" s="177">
        <v>3.0394000000000001</v>
      </c>
      <c r="G1482" s="177">
        <v>3.0590999999999999</v>
      </c>
      <c r="H1482" s="177">
        <v>3.1149</v>
      </c>
      <c r="I1482" s="177">
        <v>3.1661999999999999</v>
      </c>
      <c r="J1482" s="177">
        <v>3.1297999999999999</v>
      </c>
      <c r="K1482" s="177">
        <v>3.0438999999999998</v>
      </c>
      <c r="L1482" s="177">
        <v>3.0508999999999999</v>
      </c>
      <c r="M1482" s="177">
        <v>3.4802</v>
      </c>
      <c r="N1482" s="177">
        <v>3.8624999999999998</v>
      </c>
      <c r="O1482" s="177"/>
      <c r="P1482" s="177"/>
      <c r="Q1482" s="177">
        <v>4.9955999999999996</v>
      </c>
      <c r="R1482" s="177"/>
      <c r="S1482" s="118" t="s">
        <v>1909</v>
      </c>
    </row>
    <row r="1483" spans="1:19" x14ac:dyDescent="0.3">
      <c r="A1483" s="173" t="s">
        <v>1370</v>
      </c>
      <c r="B1483" s="173" t="s">
        <v>1422</v>
      </c>
      <c r="C1483" s="173">
        <v>146959</v>
      </c>
      <c r="D1483" s="176">
        <v>44118</v>
      </c>
      <c r="E1483" s="177">
        <v>1077.9311</v>
      </c>
      <c r="F1483" s="177">
        <v>2.9394</v>
      </c>
      <c r="G1483" s="177">
        <v>2.9590999999999998</v>
      </c>
      <c r="H1483" s="177">
        <v>3.0148999999999999</v>
      </c>
      <c r="I1483" s="177">
        <v>3.0661</v>
      </c>
      <c r="J1483" s="177">
        <v>3.0295000000000001</v>
      </c>
      <c r="K1483" s="177">
        <v>2.9430999999999998</v>
      </c>
      <c r="L1483" s="177">
        <v>2.9453999999999998</v>
      </c>
      <c r="M1483" s="177">
        <v>3.3746999999999998</v>
      </c>
      <c r="N1483" s="177">
        <v>3.7547000000000001</v>
      </c>
      <c r="O1483" s="177"/>
      <c r="P1483" s="177"/>
      <c r="Q1483" s="177">
        <v>4.8875999999999999</v>
      </c>
      <c r="R1483" s="177"/>
      <c r="S1483" s="118" t="s">
        <v>1909</v>
      </c>
    </row>
    <row r="1484" spans="1:19" x14ac:dyDescent="0.3">
      <c r="A1484" s="173" t="s">
        <v>1370</v>
      </c>
      <c r="B1484" s="173" t="s">
        <v>1423</v>
      </c>
      <c r="C1484" s="173">
        <v>146980</v>
      </c>
      <c r="D1484" s="176">
        <v>44118</v>
      </c>
      <c r="E1484" s="177">
        <v>1070.9348</v>
      </c>
      <c r="F1484" s="177">
        <v>3.1562999999999999</v>
      </c>
      <c r="G1484" s="177">
        <v>3.1591</v>
      </c>
      <c r="H1484" s="177">
        <v>3.1705999999999999</v>
      </c>
      <c r="I1484" s="177">
        <v>3.1774</v>
      </c>
      <c r="J1484" s="177">
        <v>3.1753</v>
      </c>
      <c r="K1484" s="177">
        <v>3.1135999999999999</v>
      </c>
      <c r="L1484" s="177">
        <v>3.0806</v>
      </c>
      <c r="M1484" s="177">
        <v>3.4428999999999998</v>
      </c>
      <c r="N1484" s="177">
        <v>3.8129</v>
      </c>
      <c r="O1484" s="177"/>
      <c r="P1484" s="177"/>
      <c r="Q1484" s="177">
        <v>4.4878999999999998</v>
      </c>
      <c r="R1484" s="177"/>
      <c r="S1484" s="118"/>
    </row>
    <row r="1485" spans="1:19" x14ac:dyDescent="0.3">
      <c r="A1485" s="173" t="s">
        <v>1370</v>
      </c>
      <c r="B1485" s="173" t="s">
        <v>1424</v>
      </c>
      <c r="C1485" s="173">
        <v>146977</v>
      </c>
      <c r="D1485" s="176">
        <v>44118</v>
      </c>
      <c r="E1485" s="177">
        <v>1069.2335</v>
      </c>
      <c r="F1485" s="177">
        <v>3.0589</v>
      </c>
      <c r="G1485" s="177">
        <v>3.0605000000000002</v>
      </c>
      <c r="H1485" s="177">
        <v>3.0707</v>
      </c>
      <c r="I1485" s="177">
        <v>3.0775999999999999</v>
      </c>
      <c r="J1485" s="177">
        <v>3.0752000000000002</v>
      </c>
      <c r="K1485" s="177">
        <v>3.0118999999999998</v>
      </c>
      <c r="L1485" s="177">
        <v>2.9784999999999999</v>
      </c>
      <c r="M1485" s="177">
        <v>3.3376999999999999</v>
      </c>
      <c r="N1485" s="177">
        <v>3.7075</v>
      </c>
      <c r="O1485" s="177"/>
      <c r="P1485" s="177"/>
      <c r="Q1485" s="177">
        <v>4.3811999999999998</v>
      </c>
      <c r="R1485" s="177"/>
      <c r="S1485" s="118"/>
    </row>
    <row r="1486" spans="1:19" x14ac:dyDescent="0.3">
      <c r="A1486" s="173" t="s">
        <v>1370</v>
      </c>
      <c r="B1486" s="173" t="s">
        <v>1425</v>
      </c>
      <c r="C1486" s="173">
        <v>147003</v>
      </c>
      <c r="D1486" s="176">
        <v>44118</v>
      </c>
      <c r="E1486" s="177">
        <v>1069.0644</v>
      </c>
      <c r="F1486" s="177">
        <v>3.0354999999999999</v>
      </c>
      <c r="G1486" s="177">
        <v>3.0508000000000002</v>
      </c>
      <c r="H1486" s="177">
        <v>3.0838999999999999</v>
      </c>
      <c r="I1486" s="177">
        <v>3.129</v>
      </c>
      <c r="J1486" s="177">
        <v>3.1217000000000001</v>
      </c>
      <c r="K1486" s="177">
        <v>3.0834999999999999</v>
      </c>
      <c r="L1486" s="177">
        <v>3.0270999999999999</v>
      </c>
      <c r="M1486" s="177">
        <v>3.3641999999999999</v>
      </c>
      <c r="N1486" s="177">
        <v>3.7433999999999998</v>
      </c>
      <c r="O1486" s="177"/>
      <c r="P1486" s="177"/>
      <c r="Q1486" s="177">
        <v>4.3819999999999997</v>
      </c>
      <c r="R1486" s="177"/>
      <c r="S1486" s="118"/>
    </row>
    <row r="1487" spans="1:19" x14ac:dyDescent="0.3">
      <c r="A1487" s="173" t="s">
        <v>1370</v>
      </c>
      <c r="B1487" s="173" t="s">
        <v>1426</v>
      </c>
      <c r="C1487" s="173">
        <v>146997</v>
      </c>
      <c r="D1487" s="176">
        <v>44118</v>
      </c>
      <c r="E1487" s="177">
        <v>1067.4038</v>
      </c>
      <c r="F1487" s="177">
        <v>2.9376000000000002</v>
      </c>
      <c r="G1487" s="177">
        <v>2.9506000000000001</v>
      </c>
      <c r="H1487" s="177">
        <v>2.9834999999999998</v>
      </c>
      <c r="I1487" s="177">
        <v>3.0291000000000001</v>
      </c>
      <c r="J1487" s="177">
        <v>3.0215999999999998</v>
      </c>
      <c r="K1487" s="177">
        <v>2.9826999999999999</v>
      </c>
      <c r="L1487" s="177">
        <v>2.9247999999999998</v>
      </c>
      <c r="M1487" s="177">
        <v>3.2612000000000001</v>
      </c>
      <c r="N1487" s="177">
        <v>3.6393</v>
      </c>
      <c r="O1487" s="177"/>
      <c r="P1487" s="177"/>
      <c r="Q1487" s="177">
        <v>4.2777000000000003</v>
      </c>
      <c r="R1487" s="177"/>
      <c r="S1487" s="118"/>
    </row>
    <row r="1488" spans="1:19" x14ac:dyDescent="0.3">
      <c r="A1488" s="173" t="s">
        <v>1370</v>
      </c>
      <c r="B1488" s="173" t="s">
        <v>1427</v>
      </c>
      <c r="C1488" s="173">
        <v>120785</v>
      </c>
      <c r="D1488" s="176">
        <v>44118</v>
      </c>
      <c r="E1488" s="177">
        <v>2779.2390999999998</v>
      </c>
      <c r="F1488" s="177">
        <v>3.1206999999999998</v>
      </c>
      <c r="G1488" s="177">
        <v>3.1063000000000001</v>
      </c>
      <c r="H1488" s="177">
        <v>3.1371000000000002</v>
      </c>
      <c r="I1488" s="177">
        <v>3.1476000000000002</v>
      </c>
      <c r="J1488" s="177">
        <v>3.1558999999999999</v>
      </c>
      <c r="K1488" s="177">
        <v>3.1095999999999999</v>
      </c>
      <c r="L1488" s="177">
        <v>3.0931000000000002</v>
      </c>
      <c r="M1488" s="177">
        <v>3.4775</v>
      </c>
      <c r="N1488" s="177">
        <v>3.8382999999999998</v>
      </c>
      <c r="O1488" s="177">
        <v>5.0060000000000002</v>
      </c>
      <c r="P1488" s="177">
        <v>5.9968000000000004</v>
      </c>
      <c r="Q1488" s="177">
        <v>6.9557000000000002</v>
      </c>
      <c r="R1488" s="177">
        <v>4.9375</v>
      </c>
      <c r="S1488" s="118"/>
    </row>
    <row r="1489" spans="1:19" x14ac:dyDescent="0.3">
      <c r="A1489" s="173" t="s">
        <v>1370</v>
      </c>
      <c r="B1489" s="173" t="s">
        <v>1428</v>
      </c>
      <c r="C1489" s="173">
        <v>100814</v>
      </c>
      <c r="D1489" s="176">
        <v>44118</v>
      </c>
      <c r="E1489" s="177">
        <v>2756.3598999999999</v>
      </c>
      <c r="F1489" s="177">
        <v>3.0605000000000002</v>
      </c>
      <c r="G1489" s="177">
        <v>3.0495000000000001</v>
      </c>
      <c r="H1489" s="177">
        <v>3.0838000000000001</v>
      </c>
      <c r="I1489" s="177">
        <v>3.0960000000000001</v>
      </c>
      <c r="J1489" s="177">
        <v>3.1048</v>
      </c>
      <c r="K1489" s="177">
        <v>3.0589</v>
      </c>
      <c r="L1489" s="177">
        <v>3.0329000000000002</v>
      </c>
      <c r="M1489" s="177">
        <v>3.4098000000000002</v>
      </c>
      <c r="N1489" s="177">
        <v>3.7686999999999999</v>
      </c>
      <c r="O1489" s="177">
        <v>4.9200999999999997</v>
      </c>
      <c r="P1489" s="177">
        <v>5.8728999999999996</v>
      </c>
      <c r="Q1489" s="177">
        <v>6.1981000000000002</v>
      </c>
      <c r="R1489" s="177">
        <v>4.8634000000000004</v>
      </c>
      <c r="S1489" s="118"/>
    </row>
    <row r="1490" spans="1:19" x14ac:dyDescent="0.3">
      <c r="A1490" s="173" t="s">
        <v>1370</v>
      </c>
      <c r="B1490" s="173" t="s">
        <v>1429</v>
      </c>
      <c r="C1490" s="173">
        <v>147593</v>
      </c>
      <c r="D1490" s="176">
        <v>44118</v>
      </c>
      <c r="E1490" s="177">
        <v>1045.1954000000001</v>
      </c>
      <c r="F1490" s="177">
        <v>2.9965000000000002</v>
      </c>
      <c r="G1490" s="177">
        <v>2.9946999999999999</v>
      </c>
      <c r="H1490" s="177">
        <v>3.0230000000000001</v>
      </c>
      <c r="I1490" s="177">
        <v>3.0421999999999998</v>
      </c>
      <c r="J1490" s="177">
        <v>3.0426000000000002</v>
      </c>
      <c r="K1490" s="177">
        <v>2.9805999999999999</v>
      </c>
      <c r="L1490" s="177">
        <v>2.8973</v>
      </c>
      <c r="M1490" s="177">
        <v>3.3008000000000002</v>
      </c>
      <c r="N1490" s="177">
        <v>3.6778</v>
      </c>
      <c r="O1490" s="177"/>
      <c r="P1490" s="177"/>
      <c r="Q1490" s="177">
        <v>3.9354</v>
      </c>
      <c r="R1490" s="177"/>
      <c r="S1490" s="118"/>
    </row>
    <row r="1491" spans="1:19" x14ac:dyDescent="0.3">
      <c r="A1491" s="173" t="s">
        <v>1370</v>
      </c>
      <c r="B1491" s="173" t="s">
        <v>1430</v>
      </c>
      <c r="C1491" s="173">
        <v>147590</v>
      </c>
      <c r="D1491" s="176">
        <v>44118</v>
      </c>
      <c r="E1491" s="177">
        <v>1044.4930999999999</v>
      </c>
      <c r="F1491" s="177">
        <v>2.9321000000000002</v>
      </c>
      <c r="G1491" s="177">
        <v>2.9314</v>
      </c>
      <c r="H1491" s="177">
        <v>2.9620000000000002</v>
      </c>
      <c r="I1491" s="177">
        <v>2.9860000000000002</v>
      </c>
      <c r="J1491" s="177">
        <v>2.9805000000000001</v>
      </c>
      <c r="K1491" s="177">
        <v>2.9264000000000001</v>
      </c>
      <c r="L1491" s="177">
        <v>2.8357000000000001</v>
      </c>
      <c r="M1491" s="177">
        <v>3.2387000000000001</v>
      </c>
      <c r="N1491" s="177">
        <v>3.6194999999999999</v>
      </c>
      <c r="O1491" s="177"/>
      <c r="P1491" s="177"/>
      <c r="Q1491" s="177">
        <v>3.8744000000000001</v>
      </c>
      <c r="R1491" s="177"/>
      <c r="S1491" s="118"/>
    </row>
    <row r="1492" spans="1:19" x14ac:dyDescent="0.3">
      <c r="A1492" s="178" t="s">
        <v>27</v>
      </c>
      <c r="B1492" s="173"/>
      <c r="C1492" s="173"/>
      <c r="D1492" s="173"/>
      <c r="E1492" s="173"/>
      <c r="F1492" s="179">
        <v>3.1340883333333323</v>
      </c>
      <c r="G1492" s="179">
        <v>3.0955916666666661</v>
      </c>
      <c r="H1492" s="179">
        <v>3.0988883333333339</v>
      </c>
      <c r="I1492" s="179">
        <v>3.1117816666666664</v>
      </c>
      <c r="J1492" s="179">
        <v>3.1102033333333328</v>
      </c>
      <c r="K1492" s="179">
        <v>3.0520083333333319</v>
      </c>
      <c r="L1492" s="179">
        <v>3.0298833333333346</v>
      </c>
      <c r="M1492" s="179">
        <v>3.406824137931034</v>
      </c>
      <c r="N1492" s="179">
        <v>3.7674580000000004</v>
      </c>
      <c r="O1492" s="179">
        <v>5.1240625</v>
      </c>
      <c r="P1492" s="179">
        <v>5.7348249999999998</v>
      </c>
      <c r="Q1492" s="179">
        <v>4.5730383333333338</v>
      </c>
      <c r="R1492" s="179">
        <v>4.8019874999999992</v>
      </c>
      <c r="S1492" s="118"/>
    </row>
    <row r="1493" spans="1:19" x14ac:dyDescent="0.3">
      <c r="A1493" s="178" t="s">
        <v>409</v>
      </c>
      <c r="B1493" s="173"/>
      <c r="C1493" s="173"/>
      <c r="D1493" s="173"/>
      <c r="E1493" s="173"/>
      <c r="F1493" s="179">
        <v>3.0659000000000001</v>
      </c>
      <c r="G1493" s="179">
        <v>3.0598000000000001</v>
      </c>
      <c r="H1493" s="179">
        <v>3.0907499999999999</v>
      </c>
      <c r="I1493" s="179">
        <v>3.1093999999999999</v>
      </c>
      <c r="J1493" s="179">
        <v>3.12025</v>
      </c>
      <c r="K1493" s="179">
        <v>3.0602</v>
      </c>
      <c r="L1493" s="179">
        <v>3.0258500000000002</v>
      </c>
      <c r="M1493" s="179">
        <v>3.3984000000000001</v>
      </c>
      <c r="N1493" s="179">
        <v>3.7705000000000002</v>
      </c>
      <c r="O1493" s="179">
        <v>5.2045000000000003</v>
      </c>
      <c r="P1493" s="179">
        <v>5.7437000000000005</v>
      </c>
      <c r="Q1493" s="179">
        <v>4.3520500000000002</v>
      </c>
      <c r="R1493" s="179">
        <v>4.8656500000000005</v>
      </c>
      <c r="S1493" s="118"/>
    </row>
    <row r="1494" spans="1:19" x14ac:dyDescent="0.3">
      <c r="A1494" s="167"/>
      <c r="B1494" s="167"/>
      <c r="C1494" s="167"/>
      <c r="D1494" s="169"/>
      <c r="E1494" s="170"/>
      <c r="F1494" s="170"/>
      <c r="G1494" s="170"/>
      <c r="H1494" s="170"/>
      <c r="I1494" s="170"/>
      <c r="J1494" s="170"/>
      <c r="K1494" s="170"/>
      <c r="L1494" s="170"/>
      <c r="M1494" s="170"/>
      <c r="N1494" s="170"/>
      <c r="O1494" s="170"/>
      <c r="P1494" s="170"/>
      <c r="Q1494" s="170"/>
      <c r="R1494" s="170"/>
      <c r="S1494" s="118"/>
    </row>
    <row r="1495" spans="1:19" x14ac:dyDescent="0.3">
      <c r="A1495" s="175" t="s">
        <v>1431</v>
      </c>
      <c r="B1495" s="175"/>
      <c r="C1495" s="175"/>
      <c r="D1495" s="175"/>
      <c r="E1495" s="175"/>
      <c r="F1495" s="175"/>
      <c r="G1495" s="175"/>
      <c r="H1495" s="175"/>
      <c r="I1495" s="175"/>
      <c r="J1495" s="175"/>
      <c r="K1495" s="175"/>
      <c r="L1495" s="175"/>
      <c r="M1495" s="175"/>
      <c r="N1495" s="175"/>
      <c r="O1495" s="175"/>
      <c r="P1495" s="175"/>
      <c r="Q1495" s="175"/>
      <c r="R1495" s="175"/>
      <c r="S1495" s="120"/>
    </row>
    <row r="1496" spans="1:19" x14ac:dyDescent="0.3">
      <c r="A1496" s="173" t="s">
        <v>1432</v>
      </c>
      <c r="B1496" s="173" t="s">
        <v>1433</v>
      </c>
      <c r="C1496" s="173">
        <v>100058</v>
      </c>
      <c r="D1496" s="176">
        <v>44118</v>
      </c>
      <c r="E1496" s="177">
        <v>62.824399999999997</v>
      </c>
      <c r="F1496" s="177">
        <v>0.87150000000000005</v>
      </c>
      <c r="G1496" s="177">
        <v>23.559200000000001</v>
      </c>
      <c r="H1496" s="177">
        <v>56.182499999999997</v>
      </c>
      <c r="I1496" s="177">
        <v>34.057400000000001</v>
      </c>
      <c r="J1496" s="177">
        <v>19.561399999999999</v>
      </c>
      <c r="K1496" s="177">
        <v>3.2772000000000001</v>
      </c>
      <c r="L1496" s="177">
        <v>16.256</v>
      </c>
      <c r="M1496" s="177">
        <v>14.386900000000001</v>
      </c>
      <c r="N1496" s="177">
        <v>11.3865</v>
      </c>
      <c r="O1496" s="177">
        <v>8.7749000000000006</v>
      </c>
      <c r="P1496" s="177">
        <v>9.5709999999999997</v>
      </c>
      <c r="Q1496" s="177">
        <v>9.1343999999999994</v>
      </c>
      <c r="R1496" s="177">
        <v>13.3101</v>
      </c>
      <c r="S1496" s="118"/>
    </row>
    <row r="1497" spans="1:19" x14ac:dyDescent="0.3">
      <c r="A1497" s="173" t="s">
        <v>1432</v>
      </c>
      <c r="B1497" s="173" t="s">
        <v>1434</v>
      </c>
      <c r="C1497" s="173"/>
      <c r="D1497" s="176">
        <v>44118</v>
      </c>
      <c r="E1497" s="177">
        <v>65.471699999999998</v>
      </c>
      <c r="F1497" s="177">
        <v>1.4495</v>
      </c>
      <c r="G1497" s="177">
        <v>24.152200000000001</v>
      </c>
      <c r="H1497" s="177">
        <v>56.791200000000003</v>
      </c>
      <c r="I1497" s="177">
        <v>34.664999999999999</v>
      </c>
      <c r="J1497" s="177">
        <v>20.170100000000001</v>
      </c>
      <c r="K1497" s="177">
        <v>3.8824999999999998</v>
      </c>
      <c r="L1497" s="177">
        <v>16.9038</v>
      </c>
      <c r="M1497" s="177">
        <v>15.0505</v>
      </c>
      <c r="N1497" s="177">
        <v>12.054399999999999</v>
      </c>
      <c r="O1497" s="177">
        <v>9.4141999999999992</v>
      </c>
      <c r="P1497" s="177">
        <v>10.1723</v>
      </c>
      <c r="Q1497" s="177">
        <v>10.4594</v>
      </c>
      <c r="R1497" s="177">
        <v>13.9895</v>
      </c>
      <c r="S1497" s="118"/>
    </row>
    <row r="1498" spans="1:19" x14ac:dyDescent="0.3">
      <c r="A1498" s="173" t="s">
        <v>1432</v>
      </c>
      <c r="B1498" s="173" t="s">
        <v>1435</v>
      </c>
      <c r="C1498" s="173">
        <v>120447</v>
      </c>
      <c r="D1498" s="176">
        <v>44118</v>
      </c>
      <c r="E1498" s="177">
        <v>20.327500000000001</v>
      </c>
      <c r="F1498" s="177">
        <v>5.0284000000000004</v>
      </c>
      <c r="G1498" s="177">
        <v>29.386099999999999</v>
      </c>
      <c r="H1498" s="177">
        <v>62.666600000000003</v>
      </c>
      <c r="I1498" s="177">
        <v>35.477600000000002</v>
      </c>
      <c r="J1498" s="177">
        <v>18.1325</v>
      </c>
      <c r="K1498" s="177">
        <v>6.9608999999999996</v>
      </c>
      <c r="L1498" s="177">
        <v>15.247199999999999</v>
      </c>
      <c r="M1498" s="177">
        <v>15.837999999999999</v>
      </c>
      <c r="N1498" s="177">
        <v>12.769600000000001</v>
      </c>
      <c r="O1498" s="177">
        <v>9.3424999999999994</v>
      </c>
      <c r="P1498" s="177">
        <v>9.1644000000000005</v>
      </c>
      <c r="Q1498" s="177">
        <v>8.6061999999999994</v>
      </c>
      <c r="R1498" s="177">
        <v>14.3604</v>
      </c>
      <c r="S1498" s="118"/>
    </row>
    <row r="1499" spans="1:19" x14ac:dyDescent="0.3">
      <c r="A1499" s="173" t="s">
        <v>1432</v>
      </c>
      <c r="B1499" s="173" t="s">
        <v>1436</v>
      </c>
      <c r="C1499" s="173">
        <v>116471</v>
      </c>
      <c r="D1499" s="176">
        <v>44118</v>
      </c>
      <c r="E1499" s="177">
        <v>19.543700000000001</v>
      </c>
      <c r="F1499" s="177">
        <v>4.4828000000000001</v>
      </c>
      <c r="G1499" s="177">
        <v>28.799700000000001</v>
      </c>
      <c r="H1499" s="177">
        <v>62.067799999999998</v>
      </c>
      <c r="I1499" s="177">
        <v>34.877800000000001</v>
      </c>
      <c r="J1499" s="177">
        <v>17.5242</v>
      </c>
      <c r="K1499" s="177">
        <v>6.4259000000000004</v>
      </c>
      <c r="L1499" s="177">
        <v>14.717000000000001</v>
      </c>
      <c r="M1499" s="177">
        <v>15.303900000000001</v>
      </c>
      <c r="N1499" s="177">
        <v>12.238200000000001</v>
      </c>
      <c r="O1499" s="177">
        <v>8.8111999999999995</v>
      </c>
      <c r="P1499" s="177">
        <v>8.6212999999999997</v>
      </c>
      <c r="Q1499" s="177">
        <v>7.9763000000000002</v>
      </c>
      <c r="R1499" s="177">
        <v>13.8309</v>
      </c>
      <c r="S1499" s="118"/>
    </row>
    <row r="1500" spans="1:19" x14ac:dyDescent="0.3">
      <c r="A1500" s="173" t="s">
        <v>1432</v>
      </c>
      <c r="B1500" s="173" t="s">
        <v>1437</v>
      </c>
      <c r="C1500" s="173">
        <v>101187</v>
      </c>
      <c r="D1500" s="176">
        <v>44118</v>
      </c>
      <c r="E1500" s="177">
        <v>33.0456</v>
      </c>
      <c r="F1500" s="177">
        <v>12.7066</v>
      </c>
      <c r="G1500" s="177">
        <v>20.624500000000001</v>
      </c>
      <c r="H1500" s="177">
        <v>49.587299999999999</v>
      </c>
      <c r="I1500" s="177">
        <v>30.6035</v>
      </c>
      <c r="J1500" s="177">
        <v>15.469900000000001</v>
      </c>
      <c r="K1500" s="177">
        <v>2.1145999999999998</v>
      </c>
      <c r="L1500" s="177">
        <v>12.5184</v>
      </c>
      <c r="M1500" s="177">
        <v>11.6172</v>
      </c>
      <c r="N1500" s="177">
        <v>9.1105999999999998</v>
      </c>
      <c r="O1500" s="177">
        <v>7.43</v>
      </c>
      <c r="P1500" s="177">
        <v>7.6025</v>
      </c>
      <c r="Q1500" s="177">
        <v>6.6444000000000001</v>
      </c>
      <c r="R1500" s="177">
        <v>11.252000000000001</v>
      </c>
      <c r="S1500" s="118"/>
    </row>
    <row r="1501" spans="1:19" x14ac:dyDescent="0.3">
      <c r="A1501" s="173" t="s">
        <v>1432</v>
      </c>
      <c r="B1501" s="173" t="s">
        <v>1438</v>
      </c>
      <c r="C1501" s="173">
        <v>119341</v>
      </c>
      <c r="D1501" s="176">
        <v>44118</v>
      </c>
      <c r="E1501" s="177">
        <v>35.354599999999998</v>
      </c>
      <c r="F1501" s="177">
        <v>13.529400000000001</v>
      </c>
      <c r="G1501" s="177">
        <v>21.412600000000001</v>
      </c>
      <c r="H1501" s="177">
        <v>50.376300000000001</v>
      </c>
      <c r="I1501" s="177">
        <v>31.397200000000002</v>
      </c>
      <c r="J1501" s="177">
        <v>16.261399999999998</v>
      </c>
      <c r="K1501" s="177">
        <v>2.8959999999999999</v>
      </c>
      <c r="L1501" s="177">
        <v>13.349399999999999</v>
      </c>
      <c r="M1501" s="177">
        <v>12.479200000000001</v>
      </c>
      <c r="N1501" s="177">
        <v>9.9861000000000004</v>
      </c>
      <c r="O1501" s="177">
        <v>8.2834000000000003</v>
      </c>
      <c r="P1501" s="177">
        <v>8.4389000000000003</v>
      </c>
      <c r="Q1501" s="177">
        <v>9.0458999999999996</v>
      </c>
      <c r="R1501" s="177">
        <v>12.106999999999999</v>
      </c>
      <c r="S1501" s="118"/>
    </row>
    <row r="1502" spans="1:19" x14ac:dyDescent="0.3">
      <c r="A1502" s="173" t="s">
        <v>1432</v>
      </c>
      <c r="B1502" s="173" t="s">
        <v>1439</v>
      </c>
      <c r="C1502" s="173">
        <v>118299</v>
      </c>
      <c r="D1502" s="176">
        <v>44118</v>
      </c>
      <c r="E1502" s="177">
        <v>62.143900000000002</v>
      </c>
      <c r="F1502" s="177">
        <v>13.3376</v>
      </c>
      <c r="G1502" s="177">
        <v>27.686399999999999</v>
      </c>
      <c r="H1502" s="177">
        <v>52.640500000000003</v>
      </c>
      <c r="I1502" s="177">
        <v>32.201900000000002</v>
      </c>
      <c r="J1502" s="177">
        <v>17.740300000000001</v>
      </c>
      <c r="K1502" s="177">
        <v>3.3607999999999998</v>
      </c>
      <c r="L1502" s="177">
        <v>14.898300000000001</v>
      </c>
      <c r="M1502" s="177">
        <v>12.944900000000001</v>
      </c>
      <c r="N1502" s="177">
        <v>10.422000000000001</v>
      </c>
      <c r="O1502" s="177">
        <v>8.0457999999999998</v>
      </c>
      <c r="P1502" s="177">
        <v>9.2812999999999999</v>
      </c>
      <c r="Q1502" s="177">
        <v>9.5877999999999997</v>
      </c>
      <c r="R1502" s="177">
        <v>11.7766</v>
      </c>
      <c r="S1502" s="118"/>
    </row>
    <row r="1503" spans="1:19" x14ac:dyDescent="0.3">
      <c r="A1503" s="173" t="s">
        <v>1432</v>
      </c>
      <c r="B1503" s="173" t="s">
        <v>1440</v>
      </c>
      <c r="C1503" s="173">
        <v>100597</v>
      </c>
      <c r="D1503" s="176">
        <v>44118</v>
      </c>
      <c r="E1503" s="177">
        <v>59.670900000000003</v>
      </c>
      <c r="F1503" s="177">
        <v>12.543900000000001</v>
      </c>
      <c r="G1503" s="177">
        <v>26.890599999999999</v>
      </c>
      <c r="H1503" s="177">
        <v>51.848599999999998</v>
      </c>
      <c r="I1503" s="177">
        <v>31.426200000000001</v>
      </c>
      <c r="J1503" s="177">
        <v>16.969200000000001</v>
      </c>
      <c r="K1503" s="177">
        <v>2.6316000000000002</v>
      </c>
      <c r="L1503" s="177">
        <v>14.1564</v>
      </c>
      <c r="M1503" s="177">
        <v>12.225300000000001</v>
      </c>
      <c r="N1503" s="177">
        <v>9.6974999999999998</v>
      </c>
      <c r="O1503" s="177">
        <v>7.3569000000000004</v>
      </c>
      <c r="P1503" s="177">
        <v>8.6076999999999995</v>
      </c>
      <c r="Q1503" s="177">
        <v>8.9635999999999996</v>
      </c>
      <c r="R1503" s="177">
        <v>11.048299999999999</v>
      </c>
      <c r="S1503" s="118"/>
    </row>
    <row r="1504" spans="1:19" x14ac:dyDescent="0.3">
      <c r="A1504" s="173" t="s">
        <v>1432</v>
      </c>
      <c r="B1504" s="173" t="s">
        <v>1441</v>
      </c>
      <c r="C1504" s="173">
        <v>119099</v>
      </c>
      <c r="D1504" s="176">
        <v>44118</v>
      </c>
      <c r="E1504" s="177">
        <v>75.610799999999998</v>
      </c>
      <c r="F1504" s="177">
        <v>-5.1645000000000003</v>
      </c>
      <c r="G1504" s="177">
        <v>28.602699999999999</v>
      </c>
      <c r="H1504" s="177">
        <v>53.569800000000001</v>
      </c>
      <c r="I1504" s="177">
        <v>31.9084</v>
      </c>
      <c r="J1504" s="177">
        <v>20.470400000000001</v>
      </c>
      <c r="K1504" s="177">
        <v>4.9410999999999996</v>
      </c>
      <c r="L1504" s="177">
        <v>16.5381</v>
      </c>
      <c r="M1504" s="177">
        <v>16.573</v>
      </c>
      <c r="N1504" s="177">
        <v>13.126200000000001</v>
      </c>
      <c r="O1504" s="177">
        <v>10.4209</v>
      </c>
      <c r="P1504" s="177">
        <v>10.1144</v>
      </c>
      <c r="Q1504" s="177">
        <v>9.4619</v>
      </c>
      <c r="R1504" s="177">
        <v>15.194900000000001</v>
      </c>
      <c r="S1504" s="118"/>
    </row>
    <row r="1505" spans="1:19" x14ac:dyDescent="0.3">
      <c r="A1505" s="173" t="s">
        <v>1432</v>
      </c>
      <c r="B1505" s="173" t="s">
        <v>1442</v>
      </c>
      <c r="C1505" s="173">
        <v>100084</v>
      </c>
      <c r="D1505" s="176">
        <v>44118</v>
      </c>
      <c r="E1505" s="177">
        <v>72.853200000000001</v>
      </c>
      <c r="F1505" s="177">
        <v>-5.6604999999999999</v>
      </c>
      <c r="G1505" s="177">
        <v>28.134399999999999</v>
      </c>
      <c r="H1505" s="177">
        <v>53.090800000000002</v>
      </c>
      <c r="I1505" s="177">
        <v>31.433399999999999</v>
      </c>
      <c r="J1505" s="177">
        <v>19.992799999999999</v>
      </c>
      <c r="K1505" s="177">
        <v>4.4523000000000001</v>
      </c>
      <c r="L1505" s="177">
        <v>15.9899</v>
      </c>
      <c r="M1505" s="177">
        <v>15.9437</v>
      </c>
      <c r="N1505" s="177">
        <v>12.4832</v>
      </c>
      <c r="O1505" s="177">
        <v>9.6683000000000003</v>
      </c>
      <c r="P1505" s="177">
        <v>9.4550999999999998</v>
      </c>
      <c r="Q1505" s="177">
        <v>9.891</v>
      </c>
      <c r="R1505" s="177">
        <v>14.494300000000001</v>
      </c>
      <c r="S1505" s="118"/>
    </row>
    <row r="1506" spans="1:19" x14ac:dyDescent="0.3">
      <c r="A1506" s="173" t="s">
        <v>1432</v>
      </c>
      <c r="B1506" s="173" t="s">
        <v>1443</v>
      </c>
      <c r="C1506" s="173">
        <v>140298</v>
      </c>
      <c r="D1506" s="176">
        <v>44118</v>
      </c>
      <c r="E1506" s="177">
        <v>19.189299999999999</v>
      </c>
      <c r="F1506" s="177">
        <v>-6.4660000000000002</v>
      </c>
      <c r="G1506" s="177">
        <v>24.926300000000001</v>
      </c>
      <c r="H1506" s="177">
        <v>56.305900000000001</v>
      </c>
      <c r="I1506" s="177">
        <v>31.906300000000002</v>
      </c>
      <c r="J1506" s="177">
        <v>20.030200000000001</v>
      </c>
      <c r="K1506" s="177">
        <v>7.4393000000000002</v>
      </c>
      <c r="L1506" s="177">
        <v>16.2424</v>
      </c>
      <c r="M1506" s="177">
        <v>16.189499999999999</v>
      </c>
      <c r="N1506" s="177">
        <v>12.114100000000001</v>
      </c>
      <c r="O1506" s="177">
        <v>10.219799999999999</v>
      </c>
      <c r="P1506" s="177">
        <v>9.3407</v>
      </c>
      <c r="Q1506" s="177">
        <v>10.263</v>
      </c>
      <c r="R1506" s="177">
        <v>13.815099999999999</v>
      </c>
      <c r="S1506" s="118"/>
    </row>
    <row r="1507" spans="1:19" x14ac:dyDescent="0.3">
      <c r="A1507" s="173" t="s">
        <v>1432</v>
      </c>
      <c r="B1507" s="173" t="s">
        <v>1444</v>
      </c>
      <c r="C1507" s="173">
        <v>140297</v>
      </c>
      <c r="D1507" s="176">
        <v>44118</v>
      </c>
      <c r="E1507" s="177">
        <v>18.605</v>
      </c>
      <c r="F1507" s="177">
        <v>-7.0613000000000001</v>
      </c>
      <c r="G1507" s="177">
        <v>24.447600000000001</v>
      </c>
      <c r="H1507" s="177">
        <v>55.831200000000003</v>
      </c>
      <c r="I1507" s="177">
        <v>31.427399999999999</v>
      </c>
      <c r="J1507" s="177">
        <v>19.548200000000001</v>
      </c>
      <c r="K1507" s="177">
        <v>6.9454000000000002</v>
      </c>
      <c r="L1507" s="177">
        <v>15.7149</v>
      </c>
      <c r="M1507" s="177">
        <v>15.7156</v>
      </c>
      <c r="N1507" s="177">
        <v>11.619400000000001</v>
      </c>
      <c r="O1507" s="177">
        <v>9.7073999999999998</v>
      </c>
      <c r="P1507" s="177">
        <v>8.8178000000000001</v>
      </c>
      <c r="Q1507" s="177">
        <v>9.7530999999999999</v>
      </c>
      <c r="R1507" s="177">
        <v>13.304399999999999</v>
      </c>
      <c r="S1507" s="118"/>
    </row>
    <row r="1508" spans="1:19" x14ac:dyDescent="0.3">
      <c r="A1508" s="173" t="s">
        <v>1432</v>
      </c>
      <c r="B1508" s="173" t="s">
        <v>1445</v>
      </c>
      <c r="C1508" s="173">
        <v>100493</v>
      </c>
      <c r="D1508" s="176">
        <v>44118</v>
      </c>
      <c r="E1508" s="177">
        <v>47.093699999999998</v>
      </c>
      <c r="F1508" s="177">
        <v>0.38750000000000001</v>
      </c>
      <c r="G1508" s="177">
        <v>17.215599999999998</v>
      </c>
      <c r="H1508" s="177">
        <v>22.808299999999999</v>
      </c>
      <c r="I1508" s="177">
        <v>17.741199999999999</v>
      </c>
      <c r="J1508" s="177">
        <v>10.6591</v>
      </c>
      <c r="K1508" s="177">
        <v>0.46639999999999998</v>
      </c>
      <c r="L1508" s="177">
        <v>10.029299999999999</v>
      </c>
      <c r="M1508" s="177">
        <v>10.2866</v>
      </c>
      <c r="N1508" s="177">
        <v>8.1852</v>
      </c>
      <c r="O1508" s="177">
        <v>5.4821999999999997</v>
      </c>
      <c r="P1508" s="177">
        <v>6.7095000000000002</v>
      </c>
      <c r="Q1508" s="177">
        <v>8.5602999999999998</v>
      </c>
      <c r="R1508" s="177">
        <v>10.937900000000001</v>
      </c>
      <c r="S1508" s="118"/>
    </row>
    <row r="1509" spans="1:19" x14ac:dyDescent="0.3">
      <c r="A1509" s="173" t="s">
        <v>1432</v>
      </c>
      <c r="B1509" s="173" t="s">
        <v>1446</v>
      </c>
      <c r="C1509" s="173">
        <v>118498</v>
      </c>
      <c r="D1509" s="176">
        <v>44118</v>
      </c>
      <c r="E1509" s="177">
        <v>50.451300000000003</v>
      </c>
      <c r="F1509" s="177">
        <v>0.79579999999999995</v>
      </c>
      <c r="G1509" s="177">
        <v>17.680900000000001</v>
      </c>
      <c r="H1509" s="177">
        <v>23.264700000000001</v>
      </c>
      <c r="I1509" s="177">
        <v>18.2026</v>
      </c>
      <c r="J1509" s="177">
        <v>11.1241</v>
      </c>
      <c r="K1509" s="177">
        <v>0.92849999999999999</v>
      </c>
      <c r="L1509" s="177">
        <v>10.558400000000001</v>
      </c>
      <c r="M1509" s="177">
        <v>10.850199999999999</v>
      </c>
      <c r="N1509" s="177">
        <v>8.7462</v>
      </c>
      <c r="O1509" s="177">
        <v>6.2575000000000003</v>
      </c>
      <c r="P1509" s="177">
        <v>7.6085000000000003</v>
      </c>
      <c r="Q1509" s="177">
        <v>8.4476999999999993</v>
      </c>
      <c r="R1509" s="177">
        <v>11.618</v>
      </c>
      <c r="S1509" s="118"/>
    </row>
    <row r="1510" spans="1:19" x14ac:dyDescent="0.3">
      <c r="A1510" s="173" t="s">
        <v>1432</v>
      </c>
      <c r="B1510" s="173" t="s">
        <v>1447</v>
      </c>
      <c r="C1510" s="173">
        <v>101083</v>
      </c>
      <c r="D1510" s="176">
        <v>44118</v>
      </c>
      <c r="E1510" s="177">
        <v>43.270899999999997</v>
      </c>
      <c r="F1510" s="177">
        <v>11.0535</v>
      </c>
      <c r="G1510" s="177">
        <v>22.795500000000001</v>
      </c>
      <c r="H1510" s="177">
        <v>49.657899999999998</v>
      </c>
      <c r="I1510" s="177">
        <v>33.175699999999999</v>
      </c>
      <c r="J1510" s="177">
        <v>20.1569</v>
      </c>
      <c r="K1510" s="177">
        <v>3.6009000000000002</v>
      </c>
      <c r="L1510" s="177">
        <v>12.9125</v>
      </c>
      <c r="M1510" s="177">
        <v>12.496600000000001</v>
      </c>
      <c r="N1510" s="177">
        <v>10.0566</v>
      </c>
      <c r="O1510" s="177">
        <v>7.1976000000000004</v>
      </c>
      <c r="P1510" s="177">
        <v>7.9714999999999998</v>
      </c>
      <c r="Q1510" s="177">
        <v>7.9130000000000003</v>
      </c>
      <c r="R1510" s="177">
        <v>10.6008</v>
      </c>
      <c r="S1510" s="118"/>
    </row>
    <row r="1511" spans="1:19" x14ac:dyDescent="0.3">
      <c r="A1511" s="173" t="s">
        <v>1432</v>
      </c>
      <c r="B1511" s="173" t="s">
        <v>1448</v>
      </c>
      <c r="C1511" s="173">
        <v>119116</v>
      </c>
      <c r="D1511" s="176">
        <v>44118</v>
      </c>
      <c r="E1511" s="177">
        <v>44.621600000000001</v>
      </c>
      <c r="F1511" s="177">
        <v>11.5373</v>
      </c>
      <c r="G1511" s="177">
        <v>23.255700000000001</v>
      </c>
      <c r="H1511" s="177">
        <v>50.129300000000001</v>
      </c>
      <c r="I1511" s="177">
        <v>33.6449</v>
      </c>
      <c r="J1511" s="177">
        <v>20.624500000000001</v>
      </c>
      <c r="K1511" s="177">
        <v>4.0453999999999999</v>
      </c>
      <c r="L1511" s="177">
        <v>13.3621</v>
      </c>
      <c r="M1511" s="177">
        <v>12.968</v>
      </c>
      <c r="N1511" s="177">
        <v>10.530900000000001</v>
      </c>
      <c r="O1511" s="177">
        <v>7.6125999999999996</v>
      </c>
      <c r="P1511" s="177">
        <v>8.4182000000000006</v>
      </c>
      <c r="Q1511" s="177">
        <v>8.9751999999999992</v>
      </c>
      <c r="R1511" s="177">
        <v>11.0328</v>
      </c>
      <c r="S1511" s="118"/>
    </row>
    <row r="1512" spans="1:19" x14ac:dyDescent="0.3">
      <c r="A1512" s="173" t="s">
        <v>1432</v>
      </c>
      <c r="B1512" s="173" t="s">
        <v>1449</v>
      </c>
      <c r="C1512" s="173">
        <v>100369</v>
      </c>
      <c r="D1512" s="176">
        <v>44118</v>
      </c>
      <c r="E1512" s="177">
        <v>76.772499999999994</v>
      </c>
      <c r="F1512" s="177">
        <v>-8.6033000000000008</v>
      </c>
      <c r="G1512" s="177">
        <v>25.572399999999998</v>
      </c>
      <c r="H1512" s="177">
        <v>59.349600000000002</v>
      </c>
      <c r="I1512" s="177">
        <v>32.418399999999998</v>
      </c>
      <c r="J1512" s="177">
        <v>14.8346</v>
      </c>
      <c r="K1512" s="177">
        <v>2.6757</v>
      </c>
      <c r="L1512" s="177">
        <v>16.685300000000002</v>
      </c>
      <c r="M1512" s="177">
        <v>15.7964</v>
      </c>
      <c r="N1512" s="177">
        <v>13.145</v>
      </c>
      <c r="O1512" s="177">
        <v>8.8013999999999992</v>
      </c>
      <c r="P1512" s="177">
        <v>9.3627000000000002</v>
      </c>
      <c r="Q1512" s="177">
        <v>10.1069</v>
      </c>
      <c r="R1512" s="177">
        <v>12.2498</v>
      </c>
      <c r="S1512" s="118"/>
    </row>
    <row r="1513" spans="1:19" x14ac:dyDescent="0.3">
      <c r="A1513" s="173" t="s">
        <v>1432</v>
      </c>
      <c r="B1513" s="173" t="s">
        <v>1450</v>
      </c>
      <c r="C1513" s="173">
        <v>120590</v>
      </c>
      <c r="D1513" s="176">
        <v>44118</v>
      </c>
      <c r="E1513" s="177">
        <v>80.5732</v>
      </c>
      <c r="F1513" s="177">
        <v>-7.9710999999999999</v>
      </c>
      <c r="G1513" s="177">
        <v>26.177499999999998</v>
      </c>
      <c r="H1513" s="177">
        <v>59.967100000000002</v>
      </c>
      <c r="I1513" s="177">
        <v>33.036200000000001</v>
      </c>
      <c r="J1513" s="177">
        <v>15.452500000000001</v>
      </c>
      <c r="K1513" s="177">
        <v>3.2902</v>
      </c>
      <c r="L1513" s="177">
        <v>17.230799999999999</v>
      </c>
      <c r="M1513" s="177">
        <v>16.32</v>
      </c>
      <c r="N1513" s="177">
        <v>13.6783</v>
      </c>
      <c r="O1513" s="177">
        <v>9.3545999999999996</v>
      </c>
      <c r="P1513" s="177">
        <v>9.9633000000000003</v>
      </c>
      <c r="Q1513" s="177">
        <v>9.7710000000000008</v>
      </c>
      <c r="R1513" s="177">
        <v>12.8109</v>
      </c>
      <c r="S1513" s="118"/>
    </row>
    <row r="1514" spans="1:19" x14ac:dyDescent="0.3">
      <c r="A1514" s="173" t="s">
        <v>1432</v>
      </c>
      <c r="B1514" s="173" t="s">
        <v>1451</v>
      </c>
      <c r="C1514" s="173">
        <v>118030</v>
      </c>
      <c r="D1514" s="176">
        <v>44118</v>
      </c>
      <c r="E1514" s="177">
        <v>16.9529</v>
      </c>
      <c r="F1514" s="177">
        <v>-7.7492000000000001</v>
      </c>
      <c r="G1514" s="177">
        <v>18.476500000000001</v>
      </c>
      <c r="H1514" s="177">
        <v>44.482500000000002</v>
      </c>
      <c r="I1514" s="177">
        <v>24.0883</v>
      </c>
      <c r="J1514" s="177">
        <v>12.770899999999999</v>
      </c>
      <c r="K1514" s="177">
        <v>0.59060000000000001</v>
      </c>
      <c r="L1514" s="177">
        <v>9.6829000000000001</v>
      </c>
      <c r="M1514" s="177">
        <v>9.7139000000000006</v>
      </c>
      <c r="N1514" s="177">
        <v>7.5526</v>
      </c>
      <c r="O1514" s="177">
        <v>5.5045999999999999</v>
      </c>
      <c r="P1514" s="177">
        <v>5.7793999999999999</v>
      </c>
      <c r="Q1514" s="177">
        <v>6.9837999999999996</v>
      </c>
      <c r="R1514" s="177">
        <v>9.6150000000000002</v>
      </c>
      <c r="S1514" s="118"/>
    </row>
    <row r="1515" spans="1:19" x14ac:dyDescent="0.3">
      <c r="A1515" s="173" t="s">
        <v>1432</v>
      </c>
      <c r="B1515" s="173" t="s">
        <v>1452</v>
      </c>
      <c r="C1515" s="173">
        <v>118341</v>
      </c>
      <c r="D1515" s="176">
        <v>44118</v>
      </c>
      <c r="E1515" s="177">
        <v>17.861599999999999</v>
      </c>
      <c r="F1515" s="177">
        <v>-6.7423000000000002</v>
      </c>
      <c r="G1515" s="177">
        <v>19.3827</v>
      </c>
      <c r="H1515" s="177">
        <v>45.377499999999998</v>
      </c>
      <c r="I1515" s="177">
        <v>24.9481</v>
      </c>
      <c r="J1515" s="177">
        <v>13.6313</v>
      </c>
      <c r="K1515" s="177">
        <v>1.4468000000000001</v>
      </c>
      <c r="L1515" s="177">
        <v>10.615600000000001</v>
      </c>
      <c r="M1515" s="177">
        <v>10.690200000000001</v>
      </c>
      <c r="N1515" s="177">
        <v>8.5426000000000002</v>
      </c>
      <c r="O1515" s="177">
        <v>6.4062000000000001</v>
      </c>
      <c r="P1515" s="177">
        <v>6.7228000000000003</v>
      </c>
      <c r="Q1515" s="177">
        <v>7.6479999999999997</v>
      </c>
      <c r="R1515" s="177">
        <v>10.4931</v>
      </c>
      <c r="S1515" s="118"/>
    </row>
    <row r="1516" spans="1:19" x14ac:dyDescent="0.3">
      <c r="A1516" s="173" t="s">
        <v>1432</v>
      </c>
      <c r="B1516" s="173" t="s">
        <v>1453</v>
      </c>
      <c r="C1516" s="173">
        <v>118464</v>
      </c>
      <c r="D1516" s="176">
        <v>44118</v>
      </c>
      <c r="E1516" s="177">
        <v>28.844100000000001</v>
      </c>
      <c r="F1516" s="177">
        <v>10.126200000000001</v>
      </c>
      <c r="G1516" s="177">
        <v>23.383800000000001</v>
      </c>
      <c r="H1516" s="177">
        <v>52.053400000000003</v>
      </c>
      <c r="I1516" s="177">
        <v>37.760599999999997</v>
      </c>
      <c r="J1516" s="177">
        <v>24.944900000000001</v>
      </c>
      <c r="K1516" s="177">
        <v>3.9704000000000002</v>
      </c>
      <c r="L1516" s="177">
        <v>17.707699999999999</v>
      </c>
      <c r="M1516" s="177">
        <v>18.041899999999998</v>
      </c>
      <c r="N1516" s="177">
        <v>14.2561</v>
      </c>
      <c r="O1516" s="177">
        <v>10.9015</v>
      </c>
      <c r="P1516" s="177">
        <v>10.378299999999999</v>
      </c>
      <c r="Q1516" s="177">
        <v>10.620200000000001</v>
      </c>
      <c r="R1516" s="177">
        <v>15.9392</v>
      </c>
      <c r="S1516" s="118"/>
    </row>
    <row r="1517" spans="1:19" x14ac:dyDescent="0.3">
      <c r="A1517" s="173" t="s">
        <v>1432</v>
      </c>
      <c r="B1517" s="173" t="s">
        <v>1454</v>
      </c>
      <c r="C1517" s="173">
        <v>111525</v>
      </c>
      <c r="D1517" s="176">
        <v>44118</v>
      </c>
      <c r="E1517" s="177">
        <v>27.477699999999999</v>
      </c>
      <c r="F1517" s="177">
        <v>9.4337</v>
      </c>
      <c r="G1517" s="177">
        <v>22.759</v>
      </c>
      <c r="H1517" s="177">
        <v>51.415799999999997</v>
      </c>
      <c r="I1517" s="177">
        <v>37.136600000000001</v>
      </c>
      <c r="J1517" s="177">
        <v>24.311299999999999</v>
      </c>
      <c r="K1517" s="177">
        <v>3.3445</v>
      </c>
      <c r="L1517" s="177">
        <v>17.038900000000002</v>
      </c>
      <c r="M1517" s="177">
        <v>17.3506</v>
      </c>
      <c r="N1517" s="177">
        <v>13.567600000000001</v>
      </c>
      <c r="O1517" s="177">
        <v>10.2475</v>
      </c>
      <c r="P1517" s="177">
        <v>9.7249999999999996</v>
      </c>
      <c r="Q1517" s="177">
        <v>8.8956</v>
      </c>
      <c r="R1517" s="177">
        <v>15.2737</v>
      </c>
      <c r="S1517" s="118"/>
    </row>
    <row r="1518" spans="1:19" x14ac:dyDescent="0.3">
      <c r="A1518" s="173" t="s">
        <v>1432</v>
      </c>
      <c r="B1518" s="173" t="s">
        <v>1455</v>
      </c>
      <c r="C1518" s="173">
        <v>107477</v>
      </c>
      <c r="D1518" s="176">
        <v>44118</v>
      </c>
      <c r="E1518" s="177">
        <v>2241.8321000000001</v>
      </c>
      <c r="F1518" s="177">
        <v>-12.825200000000001</v>
      </c>
      <c r="G1518" s="177">
        <v>20.749400000000001</v>
      </c>
      <c r="H1518" s="177">
        <v>52.6937</v>
      </c>
      <c r="I1518" s="177">
        <v>28.916899999999998</v>
      </c>
      <c r="J1518" s="177">
        <v>10.768700000000001</v>
      </c>
      <c r="K1518" s="177">
        <v>-0.51790000000000003</v>
      </c>
      <c r="L1518" s="177">
        <v>10.7919</v>
      </c>
      <c r="M1518" s="177">
        <v>10.1313</v>
      </c>
      <c r="N1518" s="177">
        <v>7.7179000000000002</v>
      </c>
      <c r="O1518" s="177">
        <v>6.7168000000000001</v>
      </c>
      <c r="P1518" s="177">
        <v>7.76</v>
      </c>
      <c r="Q1518" s="177">
        <v>6.5696000000000003</v>
      </c>
      <c r="R1518" s="177">
        <v>10.797700000000001</v>
      </c>
      <c r="S1518" s="118" t="s">
        <v>1906</v>
      </c>
    </row>
    <row r="1519" spans="1:19" x14ac:dyDescent="0.3">
      <c r="A1519" s="173" t="s">
        <v>1432</v>
      </c>
      <c r="B1519" s="173" t="s">
        <v>1456</v>
      </c>
      <c r="C1519" s="173">
        <v>120520</v>
      </c>
      <c r="D1519" s="176">
        <v>44118</v>
      </c>
      <c r="E1519" s="177">
        <v>2391.7788999999998</v>
      </c>
      <c r="F1519" s="177">
        <v>-12.0565</v>
      </c>
      <c r="G1519" s="177">
        <v>21.519400000000001</v>
      </c>
      <c r="H1519" s="177">
        <v>53.469799999999999</v>
      </c>
      <c r="I1519" s="177">
        <v>29.694600000000001</v>
      </c>
      <c r="J1519" s="177">
        <v>11.545299999999999</v>
      </c>
      <c r="K1519" s="177">
        <v>0.25159999999999999</v>
      </c>
      <c r="L1519" s="177">
        <v>11.6716</v>
      </c>
      <c r="M1519" s="177">
        <v>11.064</v>
      </c>
      <c r="N1519" s="177">
        <v>8.6214999999999993</v>
      </c>
      <c r="O1519" s="177">
        <v>7.5499000000000001</v>
      </c>
      <c r="P1519" s="177">
        <v>8.5924999999999994</v>
      </c>
      <c r="Q1519" s="177">
        <v>8.7424999999999997</v>
      </c>
      <c r="R1519" s="177">
        <v>11.678000000000001</v>
      </c>
      <c r="S1519" s="118" t="s">
        <v>1906</v>
      </c>
    </row>
    <row r="1520" spans="1:19" x14ac:dyDescent="0.3">
      <c r="A1520" s="173" t="s">
        <v>1432</v>
      </c>
      <c r="B1520" s="173" t="s">
        <v>1457</v>
      </c>
      <c r="C1520" s="173">
        <v>119757</v>
      </c>
      <c r="D1520" s="176">
        <v>44118</v>
      </c>
      <c r="E1520" s="177">
        <v>82.776899999999998</v>
      </c>
      <c r="F1520" s="177">
        <v>-4.9379</v>
      </c>
      <c r="G1520" s="177">
        <v>25.4693</v>
      </c>
      <c r="H1520" s="177">
        <v>55.005600000000001</v>
      </c>
      <c r="I1520" s="177">
        <v>28.632300000000001</v>
      </c>
      <c r="J1520" s="177">
        <v>15.090299999999999</v>
      </c>
      <c r="K1520" s="177">
        <v>3.4275000000000002</v>
      </c>
      <c r="L1520" s="177">
        <v>14.179500000000001</v>
      </c>
      <c r="M1520" s="177">
        <v>16.009899999999998</v>
      </c>
      <c r="N1520" s="177">
        <v>12.6905</v>
      </c>
      <c r="O1520" s="177">
        <v>9.5342000000000002</v>
      </c>
      <c r="P1520" s="177">
        <v>9.8148</v>
      </c>
      <c r="Q1520" s="177">
        <v>9.5246999999999993</v>
      </c>
      <c r="R1520" s="177">
        <v>13.711499999999999</v>
      </c>
      <c r="S1520" s="118"/>
    </row>
    <row r="1521" spans="1:19" x14ac:dyDescent="0.3">
      <c r="A1521" s="173" t="s">
        <v>1432</v>
      </c>
      <c r="B1521" s="173" t="s">
        <v>1458</v>
      </c>
      <c r="C1521" s="173">
        <v>100265</v>
      </c>
      <c r="D1521" s="176">
        <v>44118</v>
      </c>
      <c r="E1521" s="177">
        <v>74.788399999999996</v>
      </c>
      <c r="F1521" s="177">
        <v>-5.9531999999999998</v>
      </c>
      <c r="G1521" s="177">
        <v>24.454499999999999</v>
      </c>
      <c r="H1521" s="177">
        <v>53.979900000000001</v>
      </c>
      <c r="I1521" s="177">
        <v>27.609300000000001</v>
      </c>
      <c r="J1521" s="177">
        <v>14.0618</v>
      </c>
      <c r="K1521" s="177">
        <v>2.4054000000000002</v>
      </c>
      <c r="L1521" s="177">
        <v>13.0998</v>
      </c>
      <c r="M1521" s="177">
        <v>14.8833</v>
      </c>
      <c r="N1521" s="177">
        <v>11.5595</v>
      </c>
      <c r="O1521" s="177">
        <v>8.4215</v>
      </c>
      <c r="P1521" s="177">
        <v>8.6355000000000004</v>
      </c>
      <c r="Q1521" s="177">
        <v>9.6652000000000005</v>
      </c>
      <c r="R1521" s="177">
        <v>12.5578</v>
      </c>
      <c r="S1521" s="118"/>
    </row>
    <row r="1522" spans="1:19" x14ac:dyDescent="0.3">
      <c r="A1522" s="173" t="s">
        <v>1432</v>
      </c>
      <c r="B1522" s="173" t="s">
        <v>1459</v>
      </c>
      <c r="C1522" s="173">
        <v>119425</v>
      </c>
      <c r="D1522" s="176">
        <v>44118</v>
      </c>
      <c r="E1522" s="177">
        <v>58.086300000000001</v>
      </c>
      <c r="F1522" s="177">
        <v>3.2677999999999998</v>
      </c>
      <c r="G1522" s="177">
        <v>26.8673</v>
      </c>
      <c r="H1522" s="177">
        <v>56.715200000000003</v>
      </c>
      <c r="I1522" s="177">
        <v>36.662399999999998</v>
      </c>
      <c r="J1522" s="177">
        <v>21.0244</v>
      </c>
      <c r="K1522" s="177">
        <v>4.9409000000000001</v>
      </c>
      <c r="L1522" s="177">
        <v>16.2135</v>
      </c>
      <c r="M1522" s="177">
        <v>14.539199999999999</v>
      </c>
      <c r="N1522" s="177">
        <v>12.1442</v>
      </c>
      <c r="O1522" s="177">
        <v>9.0213999999999999</v>
      </c>
      <c r="P1522" s="177">
        <v>9.5083000000000002</v>
      </c>
      <c r="Q1522" s="177">
        <v>10.5395</v>
      </c>
      <c r="R1522" s="177">
        <v>12.557</v>
      </c>
      <c r="S1522" s="118"/>
    </row>
    <row r="1523" spans="1:19" x14ac:dyDescent="0.3">
      <c r="A1523" s="173" t="s">
        <v>1432</v>
      </c>
      <c r="B1523" s="173" t="s">
        <v>1460</v>
      </c>
      <c r="C1523" s="173">
        <v>112429</v>
      </c>
      <c r="D1523" s="176">
        <v>44118</v>
      </c>
      <c r="E1523" s="177">
        <v>53.617100000000001</v>
      </c>
      <c r="F1523" s="177">
        <v>2.1105</v>
      </c>
      <c r="G1523" s="177">
        <v>25.727499999999999</v>
      </c>
      <c r="H1523" s="177">
        <v>55.571399999999997</v>
      </c>
      <c r="I1523" s="177">
        <v>35.511699999999998</v>
      </c>
      <c r="J1523" s="177">
        <v>19.8752</v>
      </c>
      <c r="K1523" s="177">
        <v>3.7911000000000001</v>
      </c>
      <c r="L1523" s="177">
        <v>14.950699999999999</v>
      </c>
      <c r="M1523" s="177">
        <v>13.2182</v>
      </c>
      <c r="N1523" s="177">
        <v>10.7956</v>
      </c>
      <c r="O1523" s="177">
        <v>7.6269</v>
      </c>
      <c r="P1523" s="177">
        <v>8.0403000000000002</v>
      </c>
      <c r="Q1523" s="177">
        <v>8.5109999999999992</v>
      </c>
      <c r="R1523" s="177">
        <v>11.1982</v>
      </c>
      <c r="S1523" s="118"/>
    </row>
    <row r="1524" spans="1:19" x14ac:dyDescent="0.3">
      <c r="A1524" s="173" t="s">
        <v>1432</v>
      </c>
      <c r="B1524" s="173" t="s">
        <v>1461</v>
      </c>
      <c r="C1524" s="173">
        <v>120282</v>
      </c>
      <c r="D1524" s="176">
        <v>44118</v>
      </c>
      <c r="E1524" s="177">
        <v>50.717399999999998</v>
      </c>
      <c r="F1524" s="177">
        <v>-0.28789999999999999</v>
      </c>
      <c r="G1524" s="177">
        <v>25.058399999999999</v>
      </c>
      <c r="H1524" s="177">
        <v>54.214700000000001</v>
      </c>
      <c r="I1524" s="177">
        <v>32.529200000000003</v>
      </c>
      <c r="J1524" s="177">
        <v>19.642499999999998</v>
      </c>
      <c r="K1524" s="177">
        <v>3.8090000000000002</v>
      </c>
      <c r="L1524" s="177">
        <v>14.2858</v>
      </c>
      <c r="M1524" s="177">
        <v>13.999700000000001</v>
      </c>
      <c r="N1524" s="177">
        <v>11.1533</v>
      </c>
      <c r="O1524" s="177">
        <v>9.7455999999999996</v>
      </c>
      <c r="P1524" s="177">
        <v>9.3277999999999999</v>
      </c>
      <c r="Q1524" s="177">
        <v>8.8772000000000002</v>
      </c>
      <c r="R1524" s="177">
        <v>13.522</v>
      </c>
      <c r="S1524" s="118"/>
    </row>
    <row r="1525" spans="1:19" x14ac:dyDescent="0.3">
      <c r="A1525" s="173" t="s">
        <v>1432</v>
      </c>
      <c r="B1525" s="173" t="s">
        <v>1462</v>
      </c>
      <c r="C1525" s="173">
        <v>100317</v>
      </c>
      <c r="D1525" s="176">
        <v>44118</v>
      </c>
      <c r="E1525" s="177">
        <v>47.624899999999997</v>
      </c>
      <c r="F1525" s="177">
        <v>-0.99629999999999996</v>
      </c>
      <c r="G1525" s="177">
        <v>24.329899999999999</v>
      </c>
      <c r="H1525" s="177">
        <v>53.490900000000003</v>
      </c>
      <c r="I1525" s="177">
        <v>31.8004</v>
      </c>
      <c r="J1525" s="177">
        <v>18.910499999999999</v>
      </c>
      <c r="K1525" s="177">
        <v>3.0827</v>
      </c>
      <c r="L1525" s="177">
        <v>13.4236</v>
      </c>
      <c r="M1525" s="177">
        <v>13.075699999999999</v>
      </c>
      <c r="N1525" s="177">
        <v>10.4472</v>
      </c>
      <c r="O1525" s="177">
        <v>8.8453999999999997</v>
      </c>
      <c r="P1525" s="177">
        <v>8.3508999999999993</v>
      </c>
      <c r="Q1525" s="177">
        <v>7.7573999999999996</v>
      </c>
      <c r="R1525" s="177">
        <v>12.6435</v>
      </c>
      <c r="S1525" s="118"/>
    </row>
    <row r="1526" spans="1:19" x14ac:dyDescent="0.3">
      <c r="A1526" s="173" t="s">
        <v>1432</v>
      </c>
      <c r="B1526" s="173" t="s">
        <v>1463</v>
      </c>
      <c r="C1526" s="173">
        <v>109720</v>
      </c>
      <c r="D1526" s="176">
        <v>44118</v>
      </c>
      <c r="E1526" s="177">
        <v>29.997900000000001</v>
      </c>
      <c r="F1526" s="177">
        <v>-7.7855999999999996</v>
      </c>
      <c r="G1526" s="177">
        <v>20.107299999999999</v>
      </c>
      <c r="H1526" s="177">
        <v>50.439599999999999</v>
      </c>
      <c r="I1526" s="177">
        <v>30.875800000000002</v>
      </c>
      <c r="J1526" s="177">
        <v>15.809699999999999</v>
      </c>
      <c r="K1526" s="177">
        <v>2.1408</v>
      </c>
      <c r="L1526" s="177">
        <v>13.989000000000001</v>
      </c>
      <c r="M1526" s="177">
        <v>14.1252</v>
      </c>
      <c r="N1526" s="177">
        <v>11.1617</v>
      </c>
      <c r="O1526" s="177">
        <v>9.4476999999999993</v>
      </c>
      <c r="P1526" s="177">
        <v>9.8594000000000008</v>
      </c>
      <c r="Q1526" s="177">
        <v>9.4601000000000006</v>
      </c>
      <c r="R1526" s="177">
        <v>13.5822</v>
      </c>
      <c r="S1526" s="118"/>
    </row>
    <row r="1527" spans="1:19" x14ac:dyDescent="0.3">
      <c r="A1527" s="173" t="s">
        <v>1432</v>
      </c>
      <c r="B1527" s="173" t="s">
        <v>1464</v>
      </c>
      <c r="C1527" s="173">
        <v>118673</v>
      </c>
      <c r="D1527" s="176">
        <v>44118</v>
      </c>
      <c r="E1527" s="177">
        <v>32.544800000000002</v>
      </c>
      <c r="F1527" s="177">
        <v>-6.8400999999999996</v>
      </c>
      <c r="G1527" s="177">
        <v>21.078199999999999</v>
      </c>
      <c r="H1527" s="177">
        <v>51.419600000000003</v>
      </c>
      <c r="I1527" s="177">
        <v>31.8596</v>
      </c>
      <c r="J1527" s="177">
        <v>16.793700000000001</v>
      </c>
      <c r="K1527" s="177">
        <v>3.1158000000000001</v>
      </c>
      <c r="L1527" s="177">
        <v>15.031599999999999</v>
      </c>
      <c r="M1527" s="177">
        <v>15.180400000000001</v>
      </c>
      <c r="N1527" s="177">
        <v>12.2082</v>
      </c>
      <c r="O1527" s="177">
        <v>10.4998</v>
      </c>
      <c r="P1527" s="177">
        <v>11.1153</v>
      </c>
      <c r="Q1527" s="177">
        <v>11.474</v>
      </c>
      <c r="R1527" s="177">
        <v>14.6325</v>
      </c>
      <c r="S1527" s="118"/>
    </row>
    <row r="1528" spans="1:19" x14ac:dyDescent="0.3">
      <c r="A1528" s="173" t="s">
        <v>1432</v>
      </c>
      <c r="B1528" s="173" t="s">
        <v>1465</v>
      </c>
      <c r="C1528" s="173">
        <v>138470</v>
      </c>
      <c r="D1528" s="176">
        <v>44118</v>
      </c>
      <c r="E1528" s="177">
        <v>23.7059</v>
      </c>
      <c r="F1528" s="177">
        <v>0</v>
      </c>
      <c r="G1528" s="177">
        <v>20.721399999999999</v>
      </c>
      <c r="H1528" s="177">
        <v>39.4039</v>
      </c>
      <c r="I1528" s="177">
        <v>27.417100000000001</v>
      </c>
      <c r="J1528" s="177">
        <v>16.073599999999999</v>
      </c>
      <c r="K1528" s="177">
        <v>3.9245000000000001</v>
      </c>
      <c r="L1528" s="177">
        <v>12.711600000000001</v>
      </c>
      <c r="M1528" s="177">
        <v>11.710100000000001</v>
      </c>
      <c r="N1528" s="177">
        <v>9.3521999999999998</v>
      </c>
      <c r="O1528" s="177">
        <v>7.8262999999999998</v>
      </c>
      <c r="P1528" s="177">
        <v>8.1706000000000003</v>
      </c>
      <c r="Q1528" s="177">
        <v>7.4755000000000003</v>
      </c>
      <c r="R1528" s="177">
        <v>11.328799999999999</v>
      </c>
      <c r="S1528" s="118"/>
    </row>
    <row r="1529" spans="1:19" x14ac:dyDescent="0.3">
      <c r="A1529" s="173" t="s">
        <v>1432</v>
      </c>
      <c r="B1529" s="173" t="s">
        <v>1466</v>
      </c>
      <c r="C1529" s="173">
        <v>138472</v>
      </c>
      <c r="D1529" s="176">
        <v>44118</v>
      </c>
      <c r="E1529" s="177">
        <v>24.408300000000001</v>
      </c>
      <c r="F1529" s="177">
        <v>1.3459000000000001</v>
      </c>
      <c r="G1529" s="177">
        <v>22.078800000000001</v>
      </c>
      <c r="H1529" s="177">
        <v>40.777500000000003</v>
      </c>
      <c r="I1529" s="177">
        <v>28.681799999999999</v>
      </c>
      <c r="J1529" s="177">
        <v>17.397400000000001</v>
      </c>
      <c r="K1529" s="177">
        <v>5.2721</v>
      </c>
      <c r="L1529" s="177">
        <v>13.7064</v>
      </c>
      <c r="M1529" s="177">
        <v>12.5412</v>
      </c>
      <c r="N1529" s="177">
        <v>10.1265</v>
      </c>
      <c r="O1529" s="177">
        <v>8.4709000000000003</v>
      </c>
      <c r="P1529" s="177">
        <v>8.6592000000000002</v>
      </c>
      <c r="Q1529" s="177">
        <v>8.7702000000000009</v>
      </c>
      <c r="R1529" s="177">
        <v>12.019299999999999</v>
      </c>
      <c r="S1529" s="118"/>
    </row>
    <row r="1530" spans="1:19" x14ac:dyDescent="0.3">
      <c r="A1530" s="173" t="s">
        <v>1432</v>
      </c>
      <c r="B1530" s="173" t="s">
        <v>1467</v>
      </c>
      <c r="C1530" s="173">
        <v>119707</v>
      </c>
      <c r="D1530" s="176">
        <v>44118</v>
      </c>
      <c r="E1530" s="177">
        <v>51.4818</v>
      </c>
      <c r="F1530" s="177">
        <v>-10.4192</v>
      </c>
      <c r="G1530" s="177">
        <v>24.056999999999999</v>
      </c>
      <c r="H1530" s="177">
        <v>65.959699999999998</v>
      </c>
      <c r="I1530" s="177">
        <v>36.484699999999997</v>
      </c>
      <c r="J1530" s="177">
        <v>15.6791</v>
      </c>
      <c r="K1530" s="177">
        <v>3.5015999999999998</v>
      </c>
      <c r="L1530" s="177">
        <v>15.033899999999999</v>
      </c>
      <c r="M1530" s="177">
        <v>14.2606</v>
      </c>
      <c r="N1530" s="177">
        <v>12.295500000000001</v>
      </c>
      <c r="O1530" s="177">
        <v>9.4784000000000006</v>
      </c>
      <c r="P1530" s="177">
        <v>10.0405</v>
      </c>
      <c r="Q1530" s="177">
        <v>10.826700000000001</v>
      </c>
      <c r="R1530" s="177">
        <v>14.111000000000001</v>
      </c>
      <c r="S1530" s="118"/>
    </row>
    <row r="1531" spans="1:19" x14ac:dyDescent="0.3">
      <c r="A1531" s="173" t="s">
        <v>1432</v>
      </c>
      <c r="B1531" s="173" t="s">
        <v>1468</v>
      </c>
      <c r="C1531" s="173">
        <v>101001</v>
      </c>
      <c r="D1531" s="176">
        <v>44118</v>
      </c>
      <c r="E1531" s="177">
        <v>49.723100000000002</v>
      </c>
      <c r="F1531" s="177">
        <v>-10.9343</v>
      </c>
      <c r="G1531" s="177">
        <v>23.595500000000001</v>
      </c>
      <c r="H1531" s="177">
        <v>65.4726</v>
      </c>
      <c r="I1531" s="177">
        <v>35.998100000000001</v>
      </c>
      <c r="J1531" s="177">
        <v>15.194100000000001</v>
      </c>
      <c r="K1531" s="177">
        <v>3.0327000000000002</v>
      </c>
      <c r="L1531" s="177">
        <v>14.541</v>
      </c>
      <c r="M1531" s="177">
        <v>13.7582</v>
      </c>
      <c r="N1531" s="177">
        <v>11.787699999999999</v>
      </c>
      <c r="O1531" s="177">
        <v>8.9129000000000005</v>
      </c>
      <c r="P1531" s="177">
        <v>9.4625000000000004</v>
      </c>
      <c r="Q1531" s="177">
        <v>8.4277999999999995</v>
      </c>
      <c r="R1531" s="177">
        <v>13.589399999999999</v>
      </c>
      <c r="S1531" s="118"/>
    </row>
    <row r="1532" spans="1:19" x14ac:dyDescent="0.3">
      <c r="A1532" s="173" t="s">
        <v>1432</v>
      </c>
      <c r="B1532" s="173" t="s">
        <v>1469</v>
      </c>
      <c r="C1532" s="173">
        <v>119953</v>
      </c>
      <c r="D1532" s="176">
        <v>44118</v>
      </c>
      <c r="E1532" s="177">
        <v>65.840599999999995</v>
      </c>
      <c r="F1532" s="177">
        <v>14.1419</v>
      </c>
      <c r="G1532" s="177">
        <v>17.9056</v>
      </c>
      <c r="H1532" s="177">
        <v>47.292999999999999</v>
      </c>
      <c r="I1532" s="177">
        <v>23.291799999999999</v>
      </c>
      <c r="J1532" s="177">
        <v>9.5878999999999994</v>
      </c>
      <c r="K1532" s="177">
        <v>1.4126000000000001</v>
      </c>
      <c r="L1532" s="177">
        <v>12.385899999999999</v>
      </c>
      <c r="M1532" s="177">
        <v>12.668200000000001</v>
      </c>
      <c r="N1532" s="177">
        <v>9.4632000000000005</v>
      </c>
      <c r="O1532" s="177">
        <v>7.6418999999999997</v>
      </c>
      <c r="P1532" s="177">
        <v>8.5993999999999993</v>
      </c>
      <c r="Q1532" s="177">
        <v>9.4783000000000008</v>
      </c>
      <c r="R1532" s="177">
        <v>12.021000000000001</v>
      </c>
      <c r="S1532" s="118"/>
    </row>
    <row r="1533" spans="1:19" x14ac:dyDescent="0.3">
      <c r="A1533" s="173" t="s">
        <v>1432</v>
      </c>
      <c r="B1533" s="173" t="s">
        <v>1470</v>
      </c>
      <c r="C1533" s="173">
        <v>101042</v>
      </c>
      <c r="D1533" s="176">
        <v>44118</v>
      </c>
      <c r="E1533" s="177">
        <v>61.491500000000002</v>
      </c>
      <c r="F1533" s="177">
        <v>13.4198</v>
      </c>
      <c r="G1533" s="177">
        <v>17.206700000000001</v>
      </c>
      <c r="H1533" s="177">
        <v>46.584400000000002</v>
      </c>
      <c r="I1533" s="177">
        <v>22.580300000000001</v>
      </c>
      <c r="J1533" s="177">
        <v>8.8810000000000002</v>
      </c>
      <c r="K1533" s="177">
        <v>0.7097</v>
      </c>
      <c r="L1533" s="177">
        <v>11.6327</v>
      </c>
      <c r="M1533" s="177">
        <v>11.9122</v>
      </c>
      <c r="N1533" s="177">
        <v>8.7186000000000003</v>
      </c>
      <c r="O1533" s="177">
        <v>6.6757</v>
      </c>
      <c r="P1533" s="177">
        <v>7.6245000000000003</v>
      </c>
      <c r="Q1533" s="177">
        <v>8.9779</v>
      </c>
      <c r="R1533" s="177">
        <v>11.170999999999999</v>
      </c>
      <c r="S1533" s="118"/>
    </row>
    <row r="1534" spans="1:19" x14ac:dyDescent="0.3">
      <c r="A1534" s="173" t="s">
        <v>1432</v>
      </c>
      <c r="B1534" s="173" t="s">
        <v>1471</v>
      </c>
      <c r="C1534" s="173">
        <v>120792</v>
      </c>
      <c r="D1534" s="176">
        <v>44118</v>
      </c>
      <c r="E1534" s="177">
        <v>49.868699999999997</v>
      </c>
      <c r="F1534" s="177">
        <v>0.21959999999999999</v>
      </c>
      <c r="G1534" s="177">
        <v>26.017099999999999</v>
      </c>
      <c r="H1534" s="177">
        <v>51.103200000000001</v>
      </c>
      <c r="I1534" s="177">
        <v>26.618200000000002</v>
      </c>
      <c r="J1534" s="177">
        <v>10.870200000000001</v>
      </c>
      <c r="K1534" s="177">
        <v>0.5242</v>
      </c>
      <c r="L1534" s="177">
        <v>13.168100000000001</v>
      </c>
      <c r="M1534" s="177">
        <v>12.859400000000001</v>
      </c>
      <c r="N1534" s="177">
        <v>10.165800000000001</v>
      </c>
      <c r="O1534" s="177">
        <v>8.6891999999999996</v>
      </c>
      <c r="P1534" s="177">
        <v>9.4010999999999996</v>
      </c>
      <c r="Q1534" s="177">
        <v>9.9414999999999996</v>
      </c>
      <c r="R1534" s="177">
        <v>12.4879</v>
      </c>
      <c r="S1534" s="118"/>
    </row>
    <row r="1535" spans="1:19" x14ac:dyDescent="0.3">
      <c r="A1535" s="173" t="s">
        <v>1432</v>
      </c>
      <c r="B1535" s="173" t="s">
        <v>1472</v>
      </c>
      <c r="C1535" s="173">
        <v>102510</v>
      </c>
      <c r="D1535" s="176">
        <v>44118</v>
      </c>
      <c r="E1535" s="177">
        <v>48.789200000000001</v>
      </c>
      <c r="F1535" s="177">
        <v>-0.14960000000000001</v>
      </c>
      <c r="G1535" s="177">
        <v>25.720800000000001</v>
      </c>
      <c r="H1535" s="177">
        <v>50.806399999999996</v>
      </c>
      <c r="I1535" s="177">
        <v>26.329799999999999</v>
      </c>
      <c r="J1535" s="177">
        <v>10.584899999999999</v>
      </c>
      <c r="K1535" s="177">
        <v>0.22539999999999999</v>
      </c>
      <c r="L1535" s="177">
        <v>12.860200000000001</v>
      </c>
      <c r="M1535" s="177">
        <v>12.545999999999999</v>
      </c>
      <c r="N1535" s="177">
        <v>9.8523999999999994</v>
      </c>
      <c r="O1535" s="177">
        <v>8.3849</v>
      </c>
      <c r="P1535" s="177">
        <v>9.0944000000000003</v>
      </c>
      <c r="Q1535" s="177">
        <v>8.8241999999999994</v>
      </c>
      <c r="R1535" s="177">
        <v>12.173400000000001</v>
      </c>
      <c r="S1535" s="118"/>
    </row>
    <row r="1536" spans="1:19" x14ac:dyDescent="0.3">
      <c r="A1536" s="178" t="s">
        <v>27</v>
      </c>
      <c r="B1536" s="173"/>
      <c r="C1536" s="173"/>
      <c r="D1536" s="173"/>
      <c r="E1536" s="173"/>
      <c r="F1536" s="179">
        <v>0.32963000000000026</v>
      </c>
      <c r="G1536" s="179">
        <v>23.449650000000005</v>
      </c>
      <c r="H1536" s="179">
        <v>51.596642499999994</v>
      </c>
      <c r="I1536" s="179">
        <v>30.625717499999997</v>
      </c>
      <c r="J1536" s="179">
        <v>16.454274999999996</v>
      </c>
      <c r="K1536" s="179">
        <v>3.1184174999999987</v>
      </c>
      <c r="L1536" s="179">
        <v>14.050802500000003</v>
      </c>
      <c r="M1536" s="179">
        <v>13.681622500000007</v>
      </c>
      <c r="N1536" s="179">
        <v>10.888259999999999</v>
      </c>
      <c r="O1536" s="179">
        <v>8.4682600000000008</v>
      </c>
      <c r="P1536" s="179">
        <v>8.8470899999999979</v>
      </c>
      <c r="Q1536" s="179">
        <v>9.0388000000000019</v>
      </c>
      <c r="R1536" s="179">
        <v>12.620922500000002</v>
      </c>
      <c r="S1536" s="118"/>
    </row>
    <row r="1537" spans="1:19" x14ac:dyDescent="0.3">
      <c r="A1537" s="178" t="s">
        <v>409</v>
      </c>
      <c r="B1537" s="173"/>
      <c r="C1537" s="173"/>
      <c r="D1537" s="173"/>
      <c r="E1537" s="173"/>
      <c r="F1537" s="179">
        <v>0.10979999999999999</v>
      </c>
      <c r="G1537" s="179">
        <v>23.826250000000002</v>
      </c>
      <c r="H1537" s="179">
        <v>52.667100000000005</v>
      </c>
      <c r="I1537" s="179">
        <v>31.616900000000001</v>
      </c>
      <c r="J1537" s="179">
        <v>16.527549999999998</v>
      </c>
      <c r="K1537" s="179">
        <v>3.2837000000000001</v>
      </c>
      <c r="L1537" s="179">
        <v>14.167950000000001</v>
      </c>
      <c r="M1537" s="179">
        <v>13.488199999999999</v>
      </c>
      <c r="N1537" s="179">
        <v>10.974450000000001</v>
      </c>
      <c r="O1537" s="179">
        <v>8.732050000000001</v>
      </c>
      <c r="P1537" s="179">
        <v>8.9560999999999993</v>
      </c>
      <c r="Q1537" s="179">
        <v>8.9765499999999996</v>
      </c>
      <c r="R1537" s="179">
        <v>12.522449999999999</v>
      </c>
      <c r="S1537" s="118"/>
    </row>
    <row r="1538" spans="1:19" x14ac:dyDescent="0.3">
      <c r="A1538" s="167"/>
      <c r="B1538" s="167"/>
      <c r="C1538" s="167"/>
      <c r="D1538" s="169"/>
      <c r="E1538" s="170"/>
      <c r="F1538" s="170"/>
      <c r="G1538" s="170"/>
      <c r="H1538" s="170"/>
      <c r="I1538" s="170"/>
      <c r="J1538" s="170"/>
      <c r="K1538" s="170"/>
      <c r="L1538" s="170"/>
      <c r="M1538" s="170"/>
      <c r="N1538" s="170"/>
      <c r="O1538" s="170"/>
      <c r="P1538" s="170"/>
      <c r="Q1538" s="170"/>
      <c r="R1538" s="170"/>
      <c r="S1538" s="118"/>
    </row>
    <row r="1539" spans="1:19" x14ac:dyDescent="0.3">
      <c r="A1539" s="175" t="s">
        <v>1473</v>
      </c>
      <c r="B1539" s="175"/>
      <c r="C1539" s="175"/>
      <c r="D1539" s="175"/>
      <c r="E1539" s="175"/>
      <c r="F1539" s="175"/>
      <c r="G1539" s="175"/>
      <c r="H1539" s="175"/>
      <c r="I1539" s="175"/>
      <c r="J1539" s="175"/>
      <c r="K1539" s="175"/>
      <c r="L1539" s="175"/>
      <c r="M1539" s="175"/>
      <c r="N1539" s="175"/>
      <c r="O1539" s="175"/>
      <c r="P1539" s="175"/>
      <c r="Q1539" s="175"/>
      <c r="R1539" s="175"/>
      <c r="S1539" s="120"/>
    </row>
    <row r="1540" spans="1:19" x14ac:dyDescent="0.3">
      <c r="A1540" s="173" t="s">
        <v>1474</v>
      </c>
      <c r="B1540" s="173" t="s">
        <v>1475</v>
      </c>
      <c r="C1540" s="173">
        <v>101844</v>
      </c>
      <c r="D1540" s="176">
        <v>44118</v>
      </c>
      <c r="E1540" s="177">
        <v>35.928199999999997</v>
      </c>
      <c r="F1540" s="177">
        <v>22.2621</v>
      </c>
      <c r="G1540" s="177">
        <v>19.169699999999999</v>
      </c>
      <c r="H1540" s="177">
        <v>32.683799999999998</v>
      </c>
      <c r="I1540" s="177">
        <v>23.931999999999999</v>
      </c>
      <c r="J1540" s="177">
        <v>14.557499999999999</v>
      </c>
      <c r="K1540" s="177">
        <v>11.005000000000001</v>
      </c>
      <c r="L1540" s="177">
        <v>17.6557</v>
      </c>
      <c r="M1540" s="177">
        <v>11.998100000000001</v>
      </c>
      <c r="N1540" s="177">
        <v>10.500500000000001</v>
      </c>
      <c r="O1540" s="177">
        <v>8.2227999999999994</v>
      </c>
      <c r="P1540" s="177">
        <v>8.4861000000000004</v>
      </c>
      <c r="Q1540" s="177">
        <v>7.6059999999999999</v>
      </c>
      <c r="R1540" s="177">
        <v>10.1754</v>
      </c>
      <c r="S1540" s="118" t="s">
        <v>1884</v>
      </c>
    </row>
    <row r="1541" spans="1:19" x14ac:dyDescent="0.3">
      <c r="A1541" s="173" t="s">
        <v>1474</v>
      </c>
      <c r="B1541" s="173" t="s">
        <v>1476</v>
      </c>
      <c r="C1541" s="173">
        <v>119498</v>
      </c>
      <c r="D1541" s="176">
        <v>44118</v>
      </c>
      <c r="E1541" s="177">
        <v>37.664400000000001</v>
      </c>
      <c r="F1541" s="177">
        <v>22.884699999999999</v>
      </c>
      <c r="G1541" s="177">
        <v>19.901</v>
      </c>
      <c r="H1541" s="177">
        <v>33.396799999999999</v>
      </c>
      <c r="I1541" s="177">
        <v>24.658899999999999</v>
      </c>
      <c r="J1541" s="177">
        <v>15.2881</v>
      </c>
      <c r="K1541" s="177">
        <v>11.738799999999999</v>
      </c>
      <c r="L1541" s="177">
        <v>18.426100000000002</v>
      </c>
      <c r="M1541" s="177">
        <v>12.757899999999999</v>
      </c>
      <c r="N1541" s="177">
        <v>11.276400000000001</v>
      </c>
      <c r="O1541" s="177">
        <v>8.9572000000000003</v>
      </c>
      <c r="P1541" s="177">
        <v>9.2246000000000006</v>
      </c>
      <c r="Q1541" s="177">
        <v>9.7841000000000005</v>
      </c>
      <c r="R1541" s="177">
        <v>10.9359</v>
      </c>
      <c r="S1541" s="118" t="s">
        <v>1884</v>
      </c>
    </row>
    <row r="1542" spans="1:19" x14ac:dyDescent="0.3">
      <c r="A1542" s="173" t="s">
        <v>1474</v>
      </c>
      <c r="B1542" s="173" t="s">
        <v>1477</v>
      </c>
      <c r="C1542" s="173">
        <v>120510</v>
      </c>
      <c r="D1542" s="176">
        <v>44118</v>
      </c>
      <c r="E1542" s="177">
        <v>24.921700000000001</v>
      </c>
      <c r="F1542" s="177">
        <v>15.238099999999999</v>
      </c>
      <c r="G1542" s="177">
        <v>15.3224</v>
      </c>
      <c r="H1542" s="177">
        <v>28.061</v>
      </c>
      <c r="I1542" s="177">
        <v>21.134499999999999</v>
      </c>
      <c r="J1542" s="177">
        <v>13.2758</v>
      </c>
      <c r="K1542" s="177">
        <v>6.5636999999999999</v>
      </c>
      <c r="L1542" s="177">
        <v>14.4451</v>
      </c>
      <c r="M1542" s="177">
        <v>11.8453</v>
      </c>
      <c r="N1542" s="177">
        <v>11.2774</v>
      </c>
      <c r="O1542" s="177">
        <v>9.0938999999999997</v>
      </c>
      <c r="P1542" s="177">
        <v>9.0196000000000005</v>
      </c>
      <c r="Q1542" s="177">
        <v>9.2363999999999997</v>
      </c>
      <c r="R1542" s="177">
        <v>11.072699999999999</v>
      </c>
      <c r="S1542" s="118"/>
    </row>
    <row r="1543" spans="1:19" x14ac:dyDescent="0.3">
      <c r="A1543" s="173" t="s">
        <v>1474</v>
      </c>
      <c r="B1543" s="173" t="s">
        <v>1478</v>
      </c>
      <c r="C1543" s="173">
        <v>112354</v>
      </c>
      <c r="D1543" s="176">
        <v>44118</v>
      </c>
      <c r="E1543" s="177">
        <v>23.516200000000001</v>
      </c>
      <c r="F1543" s="177">
        <v>14.595800000000001</v>
      </c>
      <c r="G1543" s="177">
        <v>14.619199999999999</v>
      </c>
      <c r="H1543" s="177">
        <v>27.3492</v>
      </c>
      <c r="I1543" s="177">
        <v>20.413799999999998</v>
      </c>
      <c r="J1543" s="177">
        <v>12.5556</v>
      </c>
      <c r="K1543" s="177">
        <v>5.8479999999999999</v>
      </c>
      <c r="L1543" s="177">
        <v>13.706</v>
      </c>
      <c r="M1543" s="177">
        <v>11.103400000000001</v>
      </c>
      <c r="N1543" s="177">
        <v>10.529</v>
      </c>
      <c r="O1543" s="177">
        <v>8.3710000000000004</v>
      </c>
      <c r="P1543" s="177">
        <v>8.2733000000000008</v>
      </c>
      <c r="Q1543" s="177">
        <v>8.2919999999999998</v>
      </c>
      <c r="R1543" s="177">
        <v>10.358700000000001</v>
      </c>
      <c r="S1543" s="118"/>
    </row>
    <row r="1544" spans="1:19" x14ac:dyDescent="0.3">
      <c r="A1544" s="173" t="s">
        <v>1474</v>
      </c>
      <c r="B1544" s="173" t="s">
        <v>1479</v>
      </c>
      <c r="C1544" s="173">
        <v>113036</v>
      </c>
      <c r="D1544" s="176">
        <v>44118</v>
      </c>
      <c r="E1544" s="177">
        <v>22.491199999999999</v>
      </c>
      <c r="F1544" s="177">
        <v>1.1359999999999999</v>
      </c>
      <c r="G1544" s="177">
        <v>8.6113</v>
      </c>
      <c r="H1544" s="177">
        <v>16.209299999999999</v>
      </c>
      <c r="I1544" s="177">
        <v>13.047800000000001</v>
      </c>
      <c r="J1544" s="177">
        <v>8.6403999999999996</v>
      </c>
      <c r="K1544" s="177">
        <v>6.49</v>
      </c>
      <c r="L1544" s="177">
        <v>9.2205999999999992</v>
      </c>
      <c r="M1544" s="177">
        <v>8.1533999999999995</v>
      </c>
      <c r="N1544" s="177">
        <v>8.1297999999999995</v>
      </c>
      <c r="O1544" s="177">
        <v>7.7530999999999999</v>
      </c>
      <c r="P1544" s="177">
        <v>8.1865000000000006</v>
      </c>
      <c r="Q1544" s="177">
        <v>8.1883999999999997</v>
      </c>
      <c r="R1544" s="177">
        <v>8.7284000000000006</v>
      </c>
      <c r="S1544" s="118" t="s">
        <v>1884</v>
      </c>
    </row>
    <row r="1545" spans="1:19" x14ac:dyDescent="0.3">
      <c r="A1545" s="173" t="s">
        <v>1474</v>
      </c>
      <c r="B1545" s="173" t="s">
        <v>1480</v>
      </c>
      <c r="C1545" s="173">
        <v>119400</v>
      </c>
      <c r="D1545" s="176">
        <v>44118</v>
      </c>
      <c r="E1545" s="177">
        <v>23.629300000000001</v>
      </c>
      <c r="F1545" s="177">
        <v>2.0082</v>
      </c>
      <c r="G1545" s="177">
        <v>9.3728999999999996</v>
      </c>
      <c r="H1545" s="177">
        <v>16.958300000000001</v>
      </c>
      <c r="I1545" s="177">
        <v>13.798299999999999</v>
      </c>
      <c r="J1545" s="177">
        <v>9.3864000000000001</v>
      </c>
      <c r="K1545" s="177">
        <v>7.2404000000000002</v>
      </c>
      <c r="L1545" s="177">
        <v>9.9804999999999993</v>
      </c>
      <c r="M1545" s="177">
        <v>8.9146000000000001</v>
      </c>
      <c r="N1545" s="177">
        <v>8.8960000000000008</v>
      </c>
      <c r="O1545" s="177">
        <v>8.4984000000000002</v>
      </c>
      <c r="P1545" s="177">
        <v>8.9504999999999999</v>
      </c>
      <c r="Q1545" s="177">
        <v>9.1024999999999991</v>
      </c>
      <c r="R1545" s="177">
        <v>9.4646000000000008</v>
      </c>
      <c r="S1545" s="118" t="s">
        <v>1884</v>
      </c>
    </row>
    <row r="1546" spans="1:19" x14ac:dyDescent="0.3">
      <c r="A1546" s="173" t="s">
        <v>1474</v>
      </c>
      <c r="B1546" s="173" t="s">
        <v>1481</v>
      </c>
      <c r="C1546" s="173">
        <v>117953</v>
      </c>
      <c r="D1546" s="176">
        <v>44118</v>
      </c>
      <c r="E1546" s="177">
        <v>24.128</v>
      </c>
      <c r="F1546" s="177">
        <v>14.5283</v>
      </c>
      <c r="G1546" s="177">
        <v>16.009799999999998</v>
      </c>
      <c r="H1546" s="177">
        <v>32.947400000000002</v>
      </c>
      <c r="I1546" s="177">
        <v>26.127500000000001</v>
      </c>
      <c r="J1546" s="177">
        <v>16.446300000000001</v>
      </c>
      <c r="K1546" s="177">
        <v>6.2142999999999997</v>
      </c>
      <c r="L1546" s="177">
        <v>14.0916</v>
      </c>
      <c r="M1546" s="177">
        <v>11.001899999999999</v>
      </c>
      <c r="N1546" s="177">
        <v>10.446099999999999</v>
      </c>
      <c r="O1546" s="177">
        <v>7.5358000000000001</v>
      </c>
      <c r="P1546" s="177">
        <v>7.6814</v>
      </c>
      <c r="Q1546" s="177">
        <v>5.6246</v>
      </c>
      <c r="R1546" s="177">
        <v>8.9672999999999998</v>
      </c>
      <c r="S1546" s="118" t="s">
        <v>1884</v>
      </c>
    </row>
    <row r="1547" spans="1:19" x14ac:dyDescent="0.3">
      <c r="A1547" s="173" t="s">
        <v>1474</v>
      </c>
      <c r="B1547" s="173" t="s">
        <v>1482</v>
      </c>
      <c r="C1547" s="173">
        <v>120131</v>
      </c>
      <c r="D1547" s="176">
        <v>44118</v>
      </c>
      <c r="E1547" s="177">
        <v>25.296500000000002</v>
      </c>
      <c r="F1547" s="177">
        <v>15.156599999999999</v>
      </c>
      <c r="G1547" s="177">
        <v>16.718</v>
      </c>
      <c r="H1547" s="177">
        <v>33.649500000000003</v>
      </c>
      <c r="I1547" s="177">
        <v>26.832799999999999</v>
      </c>
      <c r="J1547" s="177">
        <v>17.158899999999999</v>
      </c>
      <c r="K1547" s="177">
        <v>6.8815999999999997</v>
      </c>
      <c r="L1547" s="177">
        <v>14.789199999999999</v>
      </c>
      <c r="M1547" s="177">
        <v>11.774800000000001</v>
      </c>
      <c r="N1547" s="177">
        <v>11.270200000000001</v>
      </c>
      <c r="O1547" s="177">
        <v>8.3565000000000005</v>
      </c>
      <c r="P1547" s="177">
        <v>8.3733000000000004</v>
      </c>
      <c r="Q1547" s="177">
        <v>8.7649000000000008</v>
      </c>
      <c r="R1547" s="177">
        <v>9.8385999999999996</v>
      </c>
      <c r="S1547" s="118" t="s">
        <v>1884</v>
      </c>
    </row>
    <row r="1548" spans="1:19" x14ac:dyDescent="0.3">
      <c r="A1548" s="173" t="s">
        <v>1474</v>
      </c>
      <c r="B1548" s="173" t="s">
        <v>1483</v>
      </c>
      <c r="C1548" s="173">
        <v>119382</v>
      </c>
      <c r="D1548" s="176">
        <v>44118</v>
      </c>
      <c r="E1548" s="177">
        <v>17.921700000000001</v>
      </c>
      <c r="F1548" s="177">
        <v>15.688800000000001</v>
      </c>
      <c r="G1548" s="177">
        <v>14.488799999999999</v>
      </c>
      <c r="H1548" s="177">
        <v>25.200900000000001</v>
      </c>
      <c r="I1548" s="177">
        <v>15.9095</v>
      </c>
      <c r="J1548" s="177">
        <v>11.741400000000001</v>
      </c>
      <c r="K1548" s="177">
        <v>5.4600999999999997</v>
      </c>
      <c r="L1548" s="177">
        <v>-9.6258999999999997</v>
      </c>
      <c r="M1548" s="177">
        <v>-2.3483000000000001</v>
      </c>
      <c r="N1548" s="177">
        <v>0.63560000000000005</v>
      </c>
      <c r="O1548" s="177">
        <v>-2.6911</v>
      </c>
      <c r="P1548" s="177">
        <v>2.0217000000000001</v>
      </c>
      <c r="Q1548" s="177">
        <v>4.6921999999999997</v>
      </c>
      <c r="R1548" s="177">
        <v>-6.4297000000000004</v>
      </c>
      <c r="S1548" s="118" t="s">
        <v>1884</v>
      </c>
    </row>
    <row r="1549" spans="1:19" x14ac:dyDescent="0.3">
      <c r="A1549" s="173" t="s">
        <v>1474</v>
      </c>
      <c r="B1549" s="173" t="s">
        <v>1484</v>
      </c>
      <c r="C1549" s="173">
        <v>111585</v>
      </c>
      <c r="D1549" s="176">
        <v>44118</v>
      </c>
      <c r="E1549" s="177">
        <v>16.841799999999999</v>
      </c>
      <c r="F1549" s="177">
        <v>15.1769</v>
      </c>
      <c r="G1549" s="177">
        <v>13.940200000000001</v>
      </c>
      <c r="H1549" s="177">
        <v>24.636500000000002</v>
      </c>
      <c r="I1549" s="177">
        <v>15.353400000000001</v>
      </c>
      <c r="J1549" s="177">
        <v>11.1836</v>
      </c>
      <c r="K1549" s="177">
        <v>4.9055999999999997</v>
      </c>
      <c r="L1549" s="177">
        <v>-10.146599999999999</v>
      </c>
      <c r="M1549" s="177">
        <v>-2.9015</v>
      </c>
      <c r="N1549" s="177">
        <v>7.4099999999999999E-2</v>
      </c>
      <c r="O1549" s="177">
        <v>-3.2509000000000001</v>
      </c>
      <c r="P1549" s="177">
        <v>1.2931999999999999</v>
      </c>
      <c r="Q1549" s="177">
        <v>4.5049000000000001</v>
      </c>
      <c r="R1549" s="177">
        <v>-6.9391999999999996</v>
      </c>
      <c r="S1549" s="118" t="s">
        <v>1884</v>
      </c>
    </row>
    <row r="1550" spans="1:19" x14ac:dyDescent="0.3">
      <c r="A1550" s="173" t="s">
        <v>1474</v>
      </c>
      <c r="B1550" s="173" t="s">
        <v>1485</v>
      </c>
      <c r="C1550" s="173">
        <v>118320</v>
      </c>
      <c r="D1550" s="176">
        <v>44118</v>
      </c>
      <c r="E1550" s="177">
        <v>21.189599999999999</v>
      </c>
      <c r="F1550" s="177">
        <v>3.1008</v>
      </c>
      <c r="G1550" s="177">
        <v>11.2828</v>
      </c>
      <c r="H1550" s="177">
        <v>25.768000000000001</v>
      </c>
      <c r="I1550" s="177">
        <v>20.723199999999999</v>
      </c>
      <c r="J1550" s="177">
        <v>12.53</v>
      </c>
      <c r="K1550" s="177">
        <v>4.9592000000000001</v>
      </c>
      <c r="L1550" s="177">
        <v>12.7194</v>
      </c>
      <c r="M1550" s="177">
        <v>10.497299999999999</v>
      </c>
      <c r="N1550" s="177">
        <v>9.8155999999999999</v>
      </c>
      <c r="O1550" s="177">
        <v>8.1255000000000006</v>
      </c>
      <c r="P1550" s="177">
        <v>8.4976000000000003</v>
      </c>
      <c r="Q1550" s="177">
        <v>8.1722999999999999</v>
      </c>
      <c r="R1550" s="177">
        <v>9.9389000000000003</v>
      </c>
      <c r="S1550" s="118" t="s">
        <v>1884</v>
      </c>
    </row>
    <row r="1551" spans="1:19" x14ac:dyDescent="0.3">
      <c r="A1551" s="173" t="s">
        <v>1474</v>
      </c>
      <c r="B1551" s="173" t="s">
        <v>1486</v>
      </c>
      <c r="C1551" s="173">
        <v>115077</v>
      </c>
      <c r="D1551" s="176">
        <v>44118</v>
      </c>
      <c r="E1551" s="177">
        <v>19.987500000000001</v>
      </c>
      <c r="F1551" s="177">
        <v>2.5568</v>
      </c>
      <c r="G1551" s="177">
        <v>10.680300000000001</v>
      </c>
      <c r="H1551" s="177">
        <v>25.165099999999999</v>
      </c>
      <c r="I1551" s="177">
        <v>20.084599999999998</v>
      </c>
      <c r="J1551" s="177">
        <v>11.8813</v>
      </c>
      <c r="K1551" s="177">
        <v>4.3099999999999996</v>
      </c>
      <c r="L1551" s="177">
        <v>12.0253</v>
      </c>
      <c r="M1551" s="177">
        <v>9.8156999999999996</v>
      </c>
      <c r="N1551" s="177">
        <v>9.1021999999999998</v>
      </c>
      <c r="O1551" s="177">
        <v>7.3688000000000002</v>
      </c>
      <c r="P1551" s="177">
        <v>7.7106000000000003</v>
      </c>
      <c r="Q1551" s="177">
        <v>7.5789999999999997</v>
      </c>
      <c r="R1551" s="177">
        <v>9.1867000000000001</v>
      </c>
      <c r="S1551" s="118" t="s">
        <v>1884</v>
      </c>
    </row>
    <row r="1552" spans="1:19" x14ac:dyDescent="0.3">
      <c r="A1552" s="173" t="s">
        <v>1474</v>
      </c>
      <c r="B1552" s="173" t="s">
        <v>1487</v>
      </c>
      <c r="C1552" s="173">
        <v>119226</v>
      </c>
      <c r="D1552" s="176">
        <v>44118</v>
      </c>
      <c r="E1552" s="177">
        <v>38.241599999999998</v>
      </c>
      <c r="F1552" s="177">
        <v>10.693099999999999</v>
      </c>
      <c r="G1552" s="177">
        <v>14.958299999999999</v>
      </c>
      <c r="H1552" s="177">
        <v>31.716100000000001</v>
      </c>
      <c r="I1552" s="177">
        <v>25.645199999999999</v>
      </c>
      <c r="J1552" s="177">
        <v>16.870100000000001</v>
      </c>
      <c r="K1552" s="177">
        <v>6.2651000000000003</v>
      </c>
      <c r="L1552" s="177">
        <v>14.033300000000001</v>
      </c>
      <c r="M1552" s="177">
        <v>11.1347</v>
      </c>
      <c r="N1552" s="177">
        <v>10.4232</v>
      </c>
      <c r="O1552" s="177">
        <v>8.42</v>
      </c>
      <c r="P1552" s="177">
        <v>8.5862999999999996</v>
      </c>
      <c r="Q1552" s="177">
        <v>8.9859000000000009</v>
      </c>
      <c r="R1552" s="177">
        <v>10.586</v>
      </c>
      <c r="S1552" s="118" t="s">
        <v>1884</v>
      </c>
    </row>
    <row r="1553" spans="1:19" x14ac:dyDescent="0.3">
      <c r="A1553" s="173" t="s">
        <v>1474</v>
      </c>
      <c r="B1553" s="173" t="s">
        <v>1488</v>
      </c>
      <c r="C1553" s="173">
        <v>101304</v>
      </c>
      <c r="D1553" s="176">
        <v>44118</v>
      </c>
      <c r="E1553" s="177">
        <v>36.240200000000002</v>
      </c>
      <c r="F1553" s="177">
        <v>10.0745</v>
      </c>
      <c r="G1553" s="177">
        <v>14.350099999999999</v>
      </c>
      <c r="H1553" s="177">
        <v>31.104500000000002</v>
      </c>
      <c r="I1553" s="177">
        <v>25.036100000000001</v>
      </c>
      <c r="J1553" s="177">
        <v>16.262</v>
      </c>
      <c r="K1553" s="177">
        <v>5.6494</v>
      </c>
      <c r="L1553" s="177">
        <v>13.372299999999999</v>
      </c>
      <c r="M1553" s="177">
        <v>10.4657</v>
      </c>
      <c r="N1553" s="177">
        <v>9.7087000000000003</v>
      </c>
      <c r="O1553" s="177">
        <v>7.6464999999999996</v>
      </c>
      <c r="P1553" s="177">
        <v>7.7580999999999998</v>
      </c>
      <c r="Q1553" s="177">
        <v>7.3688000000000002</v>
      </c>
      <c r="R1553" s="177">
        <v>9.8148999999999997</v>
      </c>
      <c r="S1553" s="118" t="s">
        <v>1884</v>
      </c>
    </row>
    <row r="1554" spans="1:19" x14ac:dyDescent="0.3">
      <c r="A1554" s="173" t="s">
        <v>1474</v>
      </c>
      <c r="B1554" s="173" t="s">
        <v>1489</v>
      </c>
      <c r="C1554" s="173">
        <v>140251</v>
      </c>
      <c r="D1554" s="176"/>
      <c r="E1554" s="177"/>
      <c r="F1554" s="177"/>
      <c r="G1554" s="177"/>
      <c r="H1554" s="177"/>
      <c r="I1554" s="177"/>
      <c r="J1554" s="177"/>
      <c r="K1554" s="177"/>
      <c r="L1554" s="177"/>
      <c r="M1554" s="177"/>
      <c r="N1554" s="177"/>
      <c r="O1554" s="177"/>
      <c r="P1554" s="177"/>
      <c r="Q1554" s="177"/>
      <c r="R1554" s="177"/>
      <c r="S1554" s="118"/>
    </row>
    <row r="1555" spans="1:19" x14ac:dyDescent="0.3">
      <c r="A1555" s="173" t="s">
        <v>1474</v>
      </c>
      <c r="B1555" s="173" t="s">
        <v>1490</v>
      </c>
      <c r="C1555" s="173">
        <v>140244</v>
      </c>
      <c r="D1555" s="176"/>
      <c r="E1555" s="177"/>
      <c r="F1555" s="177"/>
      <c r="G1555" s="177"/>
      <c r="H1555" s="177"/>
      <c r="I1555" s="177"/>
      <c r="J1555" s="177"/>
      <c r="K1555" s="177"/>
      <c r="L1555" s="177"/>
      <c r="M1555" s="177"/>
      <c r="N1555" s="177"/>
      <c r="O1555" s="177"/>
      <c r="P1555" s="177"/>
      <c r="Q1555" s="177"/>
      <c r="R1555" s="177"/>
      <c r="S1555" s="118"/>
    </row>
    <row r="1556" spans="1:19" x14ac:dyDescent="0.3">
      <c r="A1556" s="173" t="s">
        <v>1474</v>
      </c>
      <c r="B1556" s="173" t="s">
        <v>1491</v>
      </c>
      <c r="C1556" s="173">
        <v>148002</v>
      </c>
      <c r="D1556" s="176"/>
      <c r="E1556" s="177"/>
      <c r="F1556" s="177"/>
      <c r="G1556" s="177"/>
      <c r="H1556" s="177"/>
      <c r="I1556" s="177"/>
      <c r="J1556" s="177"/>
      <c r="K1556" s="177"/>
      <c r="L1556" s="177"/>
      <c r="M1556" s="177"/>
      <c r="N1556" s="177"/>
      <c r="O1556" s="177"/>
      <c r="P1556" s="177"/>
      <c r="Q1556" s="177"/>
      <c r="R1556" s="177"/>
      <c r="S1556" s="118" t="s">
        <v>1884</v>
      </c>
    </row>
    <row r="1557" spans="1:19" x14ac:dyDescent="0.3">
      <c r="A1557" s="173" t="s">
        <v>1474</v>
      </c>
      <c r="B1557" s="173" t="s">
        <v>1492</v>
      </c>
      <c r="C1557" s="173">
        <v>148010</v>
      </c>
      <c r="D1557" s="176"/>
      <c r="E1557" s="177"/>
      <c r="F1557" s="177"/>
      <c r="G1557" s="177"/>
      <c r="H1557" s="177"/>
      <c r="I1557" s="177"/>
      <c r="J1557" s="177"/>
      <c r="K1557" s="177"/>
      <c r="L1557" s="177"/>
      <c r="M1557" s="177"/>
      <c r="N1557" s="177"/>
      <c r="O1557" s="177"/>
      <c r="P1557" s="177"/>
      <c r="Q1557" s="177"/>
      <c r="R1557" s="177"/>
      <c r="S1557" s="118" t="s">
        <v>1884</v>
      </c>
    </row>
    <row r="1558" spans="1:19" x14ac:dyDescent="0.3">
      <c r="A1558" s="173" t="s">
        <v>1474</v>
      </c>
      <c r="B1558" s="173" t="s">
        <v>1493</v>
      </c>
      <c r="C1558" s="173">
        <v>148015</v>
      </c>
      <c r="D1558" s="176"/>
      <c r="E1558" s="177"/>
      <c r="F1558" s="177"/>
      <c r="G1558" s="177"/>
      <c r="H1558" s="177"/>
      <c r="I1558" s="177"/>
      <c r="J1558" s="177"/>
      <c r="K1558" s="177"/>
      <c r="L1558" s="177"/>
      <c r="M1558" s="177"/>
      <c r="N1558" s="177"/>
      <c r="O1558" s="177"/>
      <c r="P1558" s="177"/>
      <c r="Q1558" s="177"/>
      <c r="R1558" s="177"/>
      <c r="S1558" s="118" t="s">
        <v>1884</v>
      </c>
    </row>
    <row r="1559" spans="1:19" x14ac:dyDescent="0.3">
      <c r="A1559" s="173" t="s">
        <v>1474</v>
      </c>
      <c r="B1559" s="173" t="s">
        <v>1494</v>
      </c>
      <c r="C1559" s="173">
        <v>148318</v>
      </c>
      <c r="D1559" s="176"/>
      <c r="E1559" s="177"/>
      <c r="F1559" s="177"/>
      <c r="G1559" s="177"/>
      <c r="H1559" s="177"/>
      <c r="I1559" s="177"/>
      <c r="J1559" s="177"/>
      <c r="K1559" s="177"/>
      <c r="L1559" s="177"/>
      <c r="M1559" s="177"/>
      <c r="N1559" s="177"/>
      <c r="O1559" s="177"/>
      <c r="P1559" s="177"/>
      <c r="Q1559" s="177"/>
      <c r="R1559" s="177"/>
      <c r="S1559" s="118" t="s">
        <v>1884</v>
      </c>
    </row>
    <row r="1560" spans="1:19" x14ac:dyDescent="0.3">
      <c r="A1560" s="173" t="s">
        <v>1474</v>
      </c>
      <c r="B1560" s="173" t="s">
        <v>1495</v>
      </c>
      <c r="C1560" s="173">
        <v>148313</v>
      </c>
      <c r="D1560" s="176"/>
      <c r="E1560" s="177"/>
      <c r="F1560" s="177"/>
      <c r="G1560" s="177"/>
      <c r="H1560" s="177"/>
      <c r="I1560" s="177"/>
      <c r="J1560" s="177"/>
      <c r="K1560" s="177"/>
      <c r="L1560" s="177"/>
      <c r="M1560" s="177"/>
      <c r="N1560" s="177"/>
      <c r="O1560" s="177"/>
      <c r="P1560" s="177"/>
      <c r="Q1560" s="177"/>
      <c r="R1560" s="177"/>
      <c r="S1560" s="118" t="s">
        <v>1884</v>
      </c>
    </row>
    <row r="1561" spans="1:19" x14ac:dyDescent="0.3">
      <c r="A1561" s="173" t="s">
        <v>1474</v>
      </c>
      <c r="B1561" s="173" t="s">
        <v>1496</v>
      </c>
      <c r="C1561" s="173">
        <v>101232</v>
      </c>
      <c r="D1561" s="176">
        <v>44118</v>
      </c>
      <c r="E1561" s="177">
        <v>3661.8938755020099</v>
      </c>
      <c r="F1561" s="177">
        <v>12.809200000000001</v>
      </c>
      <c r="G1561" s="177">
        <v>17.1069</v>
      </c>
      <c r="H1561" s="177">
        <v>30.435600000000001</v>
      </c>
      <c r="I1561" s="177">
        <v>22.7121</v>
      </c>
      <c r="J1561" s="177">
        <v>21.442399999999999</v>
      </c>
      <c r="K1561" s="177">
        <v>-14.0403</v>
      </c>
      <c r="L1561" s="177">
        <v>-8.6715</v>
      </c>
      <c r="M1561" s="177">
        <v>-14.539400000000001</v>
      </c>
      <c r="N1561" s="177">
        <v>-10.464</v>
      </c>
      <c r="O1561" s="177">
        <v>0.74399999999999999</v>
      </c>
      <c r="P1561" s="177">
        <v>3.9178000000000002</v>
      </c>
      <c r="Q1561" s="177">
        <v>7.1816000000000004</v>
      </c>
      <c r="R1561" s="177">
        <v>-1.7561</v>
      </c>
      <c r="S1561" s="118" t="s">
        <v>1884</v>
      </c>
    </row>
    <row r="1562" spans="1:19" x14ac:dyDescent="0.3">
      <c r="A1562" s="173" t="s">
        <v>1474</v>
      </c>
      <c r="B1562" s="173" t="s">
        <v>1497</v>
      </c>
      <c r="C1562" s="173">
        <v>118565</v>
      </c>
      <c r="D1562" s="176">
        <v>44118</v>
      </c>
      <c r="E1562" s="177">
        <v>3872.9029</v>
      </c>
      <c r="F1562" s="177">
        <v>13.5593</v>
      </c>
      <c r="G1562" s="177">
        <v>17.858599999999999</v>
      </c>
      <c r="H1562" s="177">
        <v>31.19</v>
      </c>
      <c r="I1562" s="177">
        <v>23.468800000000002</v>
      </c>
      <c r="J1562" s="177">
        <v>22.2059</v>
      </c>
      <c r="K1562" s="177">
        <v>-13.3162</v>
      </c>
      <c r="L1562" s="177">
        <v>-7.9545000000000003</v>
      </c>
      <c r="M1562" s="177">
        <v>-13.885</v>
      </c>
      <c r="N1562" s="177">
        <v>-9.8030000000000008</v>
      </c>
      <c r="O1562" s="177">
        <v>1.5</v>
      </c>
      <c r="P1562" s="177">
        <v>4.6821999999999999</v>
      </c>
      <c r="Q1562" s="177">
        <v>6.8975999999999997</v>
      </c>
      <c r="R1562" s="177">
        <v>-1.0095000000000001</v>
      </c>
      <c r="S1562" s="118" t="s">
        <v>1884</v>
      </c>
    </row>
    <row r="1563" spans="1:19" x14ac:dyDescent="0.3">
      <c r="A1563" s="173" t="s">
        <v>1474</v>
      </c>
      <c r="B1563" s="173" t="s">
        <v>1498</v>
      </c>
      <c r="C1563" s="173">
        <v>113047</v>
      </c>
      <c r="D1563" s="176">
        <v>44118</v>
      </c>
      <c r="E1563" s="177">
        <v>24.154399999999999</v>
      </c>
      <c r="F1563" s="177">
        <v>22.3782</v>
      </c>
      <c r="G1563" s="177">
        <v>17.601500000000001</v>
      </c>
      <c r="H1563" s="177">
        <v>34.966900000000003</v>
      </c>
      <c r="I1563" s="177">
        <v>24.9541</v>
      </c>
      <c r="J1563" s="177">
        <v>14.367100000000001</v>
      </c>
      <c r="K1563" s="177">
        <v>6.6009000000000002</v>
      </c>
      <c r="L1563" s="177">
        <v>15.2829</v>
      </c>
      <c r="M1563" s="177">
        <v>11.9275</v>
      </c>
      <c r="N1563" s="177">
        <v>11.2807</v>
      </c>
      <c r="O1563" s="177">
        <v>8.8620999999999999</v>
      </c>
      <c r="P1563" s="177">
        <v>8.6239000000000008</v>
      </c>
      <c r="Q1563" s="177">
        <v>8.9280000000000008</v>
      </c>
      <c r="R1563" s="177">
        <v>10.6723</v>
      </c>
      <c r="S1563" s="118" t="s">
        <v>1884</v>
      </c>
    </row>
    <row r="1564" spans="1:19" x14ac:dyDescent="0.3">
      <c r="A1564" s="173" t="s">
        <v>1474</v>
      </c>
      <c r="B1564" s="173" t="s">
        <v>1499</v>
      </c>
      <c r="C1564" s="173">
        <v>119016</v>
      </c>
      <c r="D1564" s="176">
        <v>44118</v>
      </c>
      <c r="E1564" s="177">
        <v>24.47</v>
      </c>
      <c r="F1564" s="177">
        <v>22.985499999999998</v>
      </c>
      <c r="G1564" s="177">
        <v>18.1233</v>
      </c>
      <c r="H1564" s="177">
        <v>35.506399999999999</v>
      </c>
      <c r="I1564" s="177">
        <v>25.487100000000002</v>
      </c>
      <c r="J1564" s="177">
        <v>14.8874</v>
      </c>
      <c r="K1564" s="177">
        <v>7.125</v>
      </c>
      <c r="L1564" s="177">
        <v>15.7081</v>
      </c>
      <c r="M1564" s="177">
        <v>12.2881</v>
      </c>
      <c r="N1564" s="177">
        <v>11.606999999999999</v>
      </c>
      <c r="O1564" s="177">
        <v>9.0772999999999993</v>
      </c>
      <c r="P1564" s="177">
        <v>8.8216000000000001</v>
      </c>
      <c r="Q1564" s="177">
        <v>9.0654000000000003</v>
      </c>
      <c r="R1564" s="177">
        <v>10.9176</v>
      </c>
      <c r="S1564" s="118" t="s">
        <v>1884</v>
      </c>
    </row>
    <row r="1565" spans="1:19" x14ac:dyDescent="0.3">
      <c r="A1565" s="173" t="s">
        <v>1474</v>
      </c>
      <c r="B1565" s="173" t="s">
        <v>1500</v>
      </c>
      <c r="C1565" s="173">
        <v>101599</v>
      </c>
      <c r="D1565" s="176">
        <v>44118</v>
      </c>
      <c r="E1565" s="177">
        <v>30.6221</v>
      </c>
      <c r="F1565" s="177">
        <v>8.8225999999999996</v>
      </c>
      <c r="G1565" s="177">
        <v>8.2097999999999995</v>
      </c>
      <c r="H1565" s="177">
        <v>18.866800000000001</v>
      </c>
      <c r="I1565" s="177">
        <v>16.0275</v>
      </c>
      <c r="J1565" s="177">
        <v>11.179</v>
      </c>
      <c r="K1565" s="177">
        <v>2.9091</v>
      </c>
      <c r="L1565" s="177">
        <v>5.4027000000000003</v>
      </c>
      <c r="M1565" s="177">
        <v>5.452</v>
      </c>
      <c r="N1565" s="177">
        <v>5.6868999999999996</v>
      </c>
      <c r="O1565" s="177">
        <v>3.1379999999999999</v>
      </c>
      <c r="P1565" s="177">
        <v>4.8524000000000003</v>
      </c>
      <c r="Q1565" s="177">
        <v>6.4676</v>
      </c>
      <c r="R1565" s="177">
        <v>2.8149999999999999</v>
      </c>
      <c r="S1565" s="118" t="s">
        <v>1884</v>
      </c>
    </row>
    <row r="1566" spans="1:19" x14ac:dyDescent="0.3">
      <c r="A1566" s="173" t="s">
        <v>1474</v>
      </c>
      <c r="B1566" s="173" t="s">
        <v>1501</v>
      </c>
      <c r="C1566" s="173">
        <v>120062</v>
      </c>
      <c r="D1566" s="176">
        <v>44118</v>
      </c>
      <c r="E1566" s="177">
        <v>32.867699999999999</v>
      </c>
      <c r="F1566" s="177">
        <v>9.7751000000000001</v>
      </c>
      <c r="G1566" s="177">
        <v>9.2065999999999999</v>
      </c>
      <c r="H1566" s="177">
        <v>19.8583</v>
      </c>
      <c r="I1566" s="177">
        <v>17.03</v>
      </c>
      <c r="J1566" s="177">
        <v>12.184699999999999</v>
      </c>
      <c r="K1566" s="177">
        <v>3.9264999999999999</v>
      </c>
      <c r="L1566" s="177">
        <v>6.4406999999999996</v>
      </c>
      <c r="M1566" s="177">
        <v>6.4851000000000001</v>
      </c>
      <c r="N1566" s="177">
        <v>6.7263999999999999</v>
      </c>
      <c r="O1566" s="177">
        <v>4.1311999999999998</v>
      </c>
      <c r="P1566" s="177">
        <v>5.8517999999999999</v>
      </c>
      <c r="Q1566" s="177">
        <v>7.1102999999999996</v>
      </c>
      <c r="R1566" s="177">
        <v>3.8109999999999999</v>
      </c>
      <c r="S1566" s="118" t="s">
        <v>1884</v>
      </c>
    </row>
    <row r="1567" spans="1:19" x14ac:dyDescent="0.3">
      <c r="A1567" s="173" t="s">
        <v>1474</v>
      </c>
      <c r="B1567" s="173" t="s">
        <v>1502</v>
      </c>
      <c r="C1567" s="173">
        <v>101758</v>
      </c>
      <c r="D1567" s="176">
        <v>44118</v>
      </c>
      <c r="E1567" s="177">
        <v>44.971699999999998</v>
      </c>
      <c r="F1567" s="177">
        <v>15.508599999999999</v>
      </c>
      <c r="G1567" s="177">
        <v>16.643599999999999</v>
      </c>
      <c r="H1567" s="177">
        <v>34.206699999999998</v>
      </c>
      <c r="I1567" s="177">
        <v>23.533000000000001</v>
      </c>
      <c r="J1567" s="177">
        <v>13.817500000000001</v>
      </c>
      <c r="K1567" s="177">
        <v>6.2457000000000003</v>
      </c>
      <c r="L1567" s="177">
        <v>14.892200000000001</v>
      </c>
      <c r="M1567" s="177">
        <v>11.5345</v>
      </c>
      <c r="N1567" s="177">
        <v>10.936199999999999</v>
      </c>
      <c r="O1567" s="177">
        <v>8.1697000000000006</v>
      </c>
      <c r="P1567" s="177">
        <v>8.4368999999999996</v>
      </c>
      <c r="Q1567" s="177">
        <v>8.2417999999999996</v>
      </c>
      <c r="R1567" s="177">
        <v>10.37</v>
      </c>
      <c r="S1567" s="118" t="s">
        <v>1884</v>
      </c>
    </row>
    <row r="1568" spans="1:19" x14ac:dyDescent="0.3">
      <c r="A1568" s="173" t="s">
        <v>1474</v>
      </c>
      <c r="B1568" s="173" t="s">
        <v>1503</v>
      </c>
      <c r="C1568" s="173">
        <v>120754</v>
      </c>
      <c r="D1568" s="176">
        <v>44118</v>
      </c>
      <c r="E1568" s="177">
        <v>47.5075</v>
      </c>
      <c r="F1568" s="177">
        <v>16.218299999999999</v>
      </c>
      <c r="G1568" s="177">
        <v>17.389500000000002</v>
      </c>
      <c r="H1568" s="177">
        <v>34.96</v>
      </c>
      <c r="I1568" s="177">
        <v>24.294</v>
      </c>
      <c r="J1568" s="177">
        <v>14.5861</v>
      </c>
      <c r="K1568" s="177">
        <v>7.0183</v>
      </c>
      <c r="L1568" s="177">
        <v>15.7057</v>
      </c>
      <c r="M1568" s="177">
        <v>12.3546</v>
      </c>
      <c r="N1568" s="177">
        <v>11.773199999999999</v>
      </c>
      <c r="O1568" s="177">
        <v>9.0391999999999992</v>
      </c>
      <c r="P1568" s="177">
        <v>9.2890999999999995</v>
      </c>
      <c r="Q1568" s="177">
        <v>9.4951000000000008</v>
      </c>
      <c r="R1568" s="177">
        <v>11.1953</v>
      </c>
      <c r="S1568" s="118" t="s">
        <v>1884</v>
      </c>
    </row>
    <row r="1569" spans="1:19" x14ac:dyDescent="0.3">
      <c r="A1569" s="173" t="s">
        <v>1474</v>
      </c>
      <c r="B1569" s="173" t="s">
        <v>1504</v>
      </c>
      <c r="C1569" s="173">
        <v>115005</v>
      </c>
      <c r="D1569" s="176">
        <v>44118</v>
      </c>
      <c r="E1569" s="177">
        <v>19.616399999999999</v>
      </c>
      <c r="F1569" s="177">
        <v>13.401899999999999</v>
      </c>
      <c r="G1569" s="177">
        <v>13.2722</v>
      </c>
      <c r="H1569" s="177">
        <v>21.5397</v>
      </c>
      <c r="I1569" s="177">
        <v>14.944100000000001</v>
      </c>
      <c r="J1569" s="177">
        <v>7.4947999999999997</v>
      </c>
      <c r="K1569" s="177">
        <v>8.2393999999999998</v>
      </c>
      <c r="L1569" s="177">
        <v>15.519</v>
      </c>
      <c r="M1569" s="177">
        <v>10.642200000000001</v>
      </c>
      <c r="N1569" s="177">
        <v>6.9935999999999998</v>
      </c>
      <c r="O1569" s="177">
        <v>5.0784000000000002</v>
      </c>
      <c r="P1569" s="177">
        <v>5.9005000000000001</v>
      </c>
      <c r="Q1569" s="177">
        <v>7.2944000000000004</v>
      </c>
      <c r="R1569" s="177">
        <v>5.3051000000000004</v>
      </c>
      <c r="S1569" s="118" t="s">
        <v>1884</v>
      </c>
    </row>
    <row r="1570" spans="1:19" x14ac:dyDescent="0.3">
      <c r="A1570" s="173" t="s">
        <v>1474</v>
      </c>
      <c r="B1570" s="173" t="s">
        <v>1505</v>
      </c>
      <c r="C1570" s="173">
        <v>118349</v>
      </c>
      <c r="D1570" s="176">
        <v>44118</v>
      </c>
      <c r="E1570" s="177">
        <v>20.960599999999999</v>
      </c>
      <c r="F1570" s="177">
        <v>13.936199999999999</v>
      </c>
      <c r="G1570" s="177">
        <v>13.7128</v>
      </c>
      <c r="H1570" s="177">
        <v>21.983699999999999</v>
      </c>
      <c r="I1570" s="177">
        <v>15.401999999999999</v>
      </c>
      <c r="J1570" s="177">
        <v>7.9516</v>
      </c>
      <c r="K1570" s="177">
        <v>8.7163000000000004</v>
      </c>
      <c r="L1570" s="177">
        <v>16.154299999999999</v>
      </c>
      <c r="M1570" s="177">
        <v>11.346399999999999</v>
      </c>
      <c r="N1570" s="177">
        <v>7.7255000000000003</v>
      </c>
      <c r="O1570" s="177">
        <v>6.0202999999999998</v>
      </c>
      <c r="P1570" s="177">
        <v>6.8994</v>
      </c>
      <c r="Q1570" s="177">
        <v>7.7161</v>
      </c>
      <c r="R1570" s="177">
        <v>6.0782999999999996</v>
      </c>
      <c r="S1570" s="118" t="s">
        <v>1884</v>
      </c>
    </row>
    <row r="1571" spans="1:19" x14ac:dyDescent="0.3">
      <c r="A1571" s="173" t="s">
        <v>1474</v>
      </c>
      <c r="B1571" s="173" t="s">
        <v>1506</v>
      </c>
      <c r="C1571" s="173">
        <v>118407</v>
      </c>
      <c r="D1571" s="176">
        <v>44118</v>
      </c>
      <c r="E1571" s="177">
        <v>46.156199999999998</v>
      </c>
      <c r="F1571" s="177">
        <v>36.333500000000001</v>
      </c>
      <c r="G1571" s="177">
        <v>16.787500000000001</v>
      </c>
      <c r="H1571" s="177">
        <v>26.889399999999998</v>
      </c>
      <c r="I1571" s="177">
        <v>21.143000000000001</v>
      </c>
      <c r="J1571" s="177">
        <v>13.666499999999999</v>
      </c>
      <c r="K1571" s="177">
        <v>6.4226000000000001</v>
      </c>
      <c r="L1571" s="177">
        <v>13.8969</v>
      </c>
      <c r="M1571" s="177">
        <v>11.434799999999999</v>
      </c>
      <c r="N1571" s="177">
        <v>10.773999999999999</v>
      </c>
      <c r="O1571" s="177">
        <v>8.8765999999999998</v>
      </c>
      <c r="P1571" s="177">
        <v>8.6859000000000002</v>
      </c>
      <c r="Q1571" s="177">
        <v>9.0106000000000002</v>
      </c>
      <c r="R1571" s="177">
        <v>10.998699999999999</v>
      </c>
      <c r="S1571" s="118"/>
    </row>
    <row r="1572" spans="1:19" x14ac:dyDescent="0.3">
      <c r="A1572" s="173" t="s">
        <v>1474</v>
      </c>
      <c r="B1572" s="173" t="s">
        <v>1507</v>
      </c>
      <c r="C1572" s="173">
        <v>108768</v>
      </c>
      <c r="D1572" s="176">
        <v>44118</v>
      </c>
      <c r="E1572" s="177">
        <v>44.095500000000001</v>
      </c>
      <c r="F1572" s="177">
        <v>35.793799999999997</v>
      </c>
      <c r="G1572" s="177">
        <v>16.260000000000002</v>
      </c>
      <c r="H1572" s="177">
        <v>26.360399999999998</v>
      </c>
      <c r="I1572" s="177">
        <v>20.619</v>
      </c>
      <c r="J1572" s="177">
        <v>13.1416</v>
      </c>
      <c r="K1572" s="177">
        <v>5.8959000000000001</v>
      </c>
      <c r="L1572" s="177">
        <v>13.342599999999999</v>
      </c>
      <c r="M1572" s="177">
        <v>10.8756</v>
      </c>
      <c r="N1572" s="177">
        <v>10.205299999999999</v>
      </c>
      <c r="O1572" s="177">
        <v>8.3346</v>
      </c>
      <c r="P1572" s="177">
        <v>8.1281999999999996</v>
      </c>
      <c r="Q1572" s="177">
        <v>7.7628000000000004</v>
      </c>
      <c r="R1572" s="177">
        <v>10.4445</v>
      </c>
      <c r="S1572" s="118"/>
    </row>
    <row r="1573" spans="1:19" x14ac:dyDescent="0.3">
      <c r="A1573" s="173" t="s">
        <v>1474</v>
      </c>
      <c r="B1573" s="173" t="s">
        <v>1508</v>
      </c>
      <c r="C1573" s="173">
        <v>123708</v>
      </c>
      <c r="D1573" s="176">
        <v>44118</v>
      </c>
      <c r="E1573" s="177">
        <v>1673.1320000000001</v>
      </c>
      <c r="F1573" s="177">
        <v>22.7851</v>
      </c>
      <c r="G1573" s="177">
        <v>13.2949</v>
      </c>
      <c r="H1573" s="177">
        <v>36.093600000000002</v>
      </c>
      <c r="I1573" s="177">
        <v>28.077000000000002</v>
      </c>
      <c r="J1573" s="177">
        <v>13.2555</v>
      </c>
      <c r="K1573" s="177">
        <v>3.5781999999999998</v>
      </c>
      <c r="L1573" s="177">
        <v>7.5829000000000004</v>
      </c>
      <c r="M1573" s="177">
        <v>6.6767000000000003</v>
      </c>
      <c r="N1573" s="177">
        <v>5.2118000000000002</v>
      </c>
      <c r="O1573" s="177">
        <v>5.9843000000000002</v>
      </c>
      <c r="P1573" s="177">
        <v>6.7504</v>
      </c>
      <c r="Q1573" s="177">
        <v>7.5289999999999999</v>
      </c>
      <c r="R1573" s="177">
        <v>6.2347999999999999</v>
      </c>
      <c r="S1573" s="118" t="s">
        <v>1884</v>
      </c>
    </row>
    <row r="1574" spans="1:19" x14ac:dyDescent="0.3">
      <c r="A1574" s="173" t="s">
        <v>1474</v>
      </c>
      <c r="B1574" s="173" t="s">
        <v>1509</v>
      </c>
      <c r="C1574" s="173">
        <v>123704</v>
      </c>
      <c r="D1574" s="176">
        <v>44118</v>
      </c>
      <c r="E1574" s="177">
        <v>1817.1609000000001</v>
      </c>
      <c r="F1574" s="177">
        <v>24.0853</v>
      </c>
      <c r="G1574" s="177">
        <v>14.6058</v>
      </c>
      <c r="H1574" s="177">
        <v>37.4086</v>
      </c>
      <c r="I1574" s="177">
        <v>29.393999999999998</v>
      </c>
      <c r="J1574" s="177">
        <v>14.571400000000001</v>
      </c>
      <c r="K1574" s="177">
        <v>4.8940000000000001</v>
      </c>
      <c r="L1574" s="177">
        <v>8.9367000000000001</v>
      </c>
      <c r="M1574" s="177">
        <v>8.0122999999999998</v>
      </c>
      <c r="N1574" s="177">
        <v>6.4824000000000002</v>
      </c>
      <c r="O1574" s="177">
        <v>7.1776</v>
      </c>
      <c r="P1574" s="177">
        <v>7.9382000000000001</v>
      </c>
      <c r="Q1574" s="177">
        <v>8.7611000000000008</v>
      </c>
      <c r="R1574" s="177">
        <v>7.4550000000000001</v>
      </c>
      <c r="S1574" s="118" t="s">
        <v>1884</v>
      </c>
    </row>
    <row r="1575" spans="1:19" x14ac:dyDescent="0.3">
      <c r="A1575" s="173" t="s">
        <v>1474</v>
      </c>
      <c r="B1575" s="173" t="s">
        <v>1510</v>
      </c>
      <c r="C1575" s="173">
        <v>105185</v>
      </c>
      <c r="D1575" s="176">
        <v>44118</v>
      </c>
      <c r="E1575" s="177">
        <v>2793.5898000000002</v>
      </c>
      <c r="F1575" s="177">
        <v>43.370600000000003</v>
      </c>
      <c r="G1575" s="177">
        <v>19.162600000000001</v>
      </c>
      <c r="H1575" s="177">
        <v>34.321399999999997</v>
      </c>
      <c r="I1575" s="177">
        <v>24.938700000000001</v>
      </c>
      <c r="J1575" s="177">
        <v>13.102399999999999</v>
      </c>
      <c r="K1575" s="177">
        <v>3.3889999999999998</v>
      </c>
      <c r="L1575" s="177">
        <v>13.047499999999999</v>
      </c>
      <c r="M1575" s="177">
        <v>10.3748</v>
      </c>
      <c r="N1575" s="177">
        <v>9.5961999999999996</v>
      </c>
      <c r="O1575" s="177">
        <v>7.6531000000000002</v>
      </c>
      <c r="P1575" s="177">
        <v>7.5667999999999997</v>
      </c>
      <c r="Q1575" s="177">
        <v>7.8646000000000003</v>
      </c>
      <c r="R1575" s="177">
        <v>9.8149999999999995</v>
      </c>
      <c r="S1575" s="118" t="s">
        <v>1884</v>
      </c>
    </row>
    <row r="1576" spans="1:19" x14ac:dyDescent="0.3">
      <c r="A1576" s="173" t="s">
        <v>1474</v>
      </c>
      <c r="B1576" s="173" t="s">
        <v>1511</v>
      </c>
      <c r="C1576" s="173">
        <v>120560</v>
      </c>
      <c r="D1576" s="176">
        <v>44118</v>
      </c>
      <c r="E1576" s="177">
        <v>2983.7489999999998</v>
      </c>
      <c r="F1576" s="177">
        <v>44.221699999999998</v>
      </c>
      <c r="G1576" s="177">
        <v>20.014500000000002</v>
      </c>
      <c r="H1576" s="177">
        <v>35.1768</v>
      </c>
      <c r="I1576" s="177">
        <v>25.7989</v>
      </c>
      <c r="J1576" s="177">
        <v>13.9625</v>
      </c>
      <c r="K1576" s="177">
        <v>4.2468000000000004</v>
      </c>
      <c r="L1576" s="177">
        <v>13.954000000000001</v>
      </c>
      <c r="M1576" s="177">
        <v>11.291499999999999</v>
      </c>
      <c r="N1576" s="177">
        <v>10.529</v>
      </c>
      <c r="O1576" s="177">
        <v>8.5701000000000001</v>
      </c>
      <c r="P1576" s="177">
        <v>8.3864999999999998</v>
      </c>
      <c r="Q1576" s="177">
        <v>8.6622000000000003</v>
      </c>
      <c r="R1576" s="177">
        <v>10.7502</v>
      </c>
      <c r="S1576" s="118" t="s">
        <v>1884</v>
      </c>
    </row>
    <row r="1577" spans="1:19" x14ac:dyDescent="0.3">
      <c r="A1577" s="173" t="s">
        <v>1474</v>
      </c>
      <c r="B1577" s="173" t="s">
        <v>1512</v>
      </c>
      <c r="C1577" s="173">
        <v>101521</v>
      </c>
      <c r="D1577" s="176"/>
      <c r="E1577" s="177"/>
      <c r="F1577" s="177"/>
      <c r="G1577" s="177"/>
      <c r="H1577" s="177"/>
      <c r="I1577" s="177"/>
      <c r="J1577" s="177"/>
      <c r="K1577" s="177"/>
      <c r="L1577" s="177"/>
      <c r="M1577" s="177"/>
      <c r="N1577" s="177"/>
      <c r="O1577" s="177"/>
      <c r="P1577" s="177"/>
      <c r="Q1577" s="177"/>
      <c r="R1577" s="177"/>
      <c r="S1577" s="118" t="s">
        <v>1884</v>
      </c>
    </row>
    <row r="1578" spans="1:19" x14ac:dyDescent="0.3">
      <c r="A1578" s="173" t="s">
        <v>1474</v>
      </c>
      <c r="B1578" s="173" t="s">
        <v>1513</v>
      </c>
      <c r="C1578" s="173">
        <v>120471</v>
      </c>
      <c r="D1578" s="176"/>
      <c r="E1578" s="177"/>
      <c r="F1578" s="177"/>
      <c r="G1578" s="177"/>
      <c r="H1578" s="177"/>
      <c r="I1578" s="177"/>
      <c r="J1578" s="177"/>
      <c r="K1578" s="177"/>
      <c r="L1578" s="177"/>
      <c r="M1578" s="177"/>
      <c r="N1578" s="177"/>
      <c r="O1578" s="177"/>
      <c r="P1578" s="177"/>
      <c r="Q1578" s="177"/>
      <c r="R1578" s="177"/>
      <c r="S1578" s="118" t="s">
        <v>1884</v>
      </c>
    </row>
    <row r="1579" spans="1:19" x14ac:dyDescent="0.3">
      <c r="A1579" s="173" t="s">
        <v>1474</v>
      </c>
      <c r="B1579" s="173" t="s">
        <v>1514</v>
      </c>
      <c r="C1579" s="173">
        <v>101373</v>
      </c>
      <c r="D1579" s="176">
        <v>44118</v>
      </c>
      <c r="E1579" s="177">
        <v>40.336500000000001</v>
      </c>
      <c r="F1579" s="177">
        <v>15.298999999999999</v>
      </c>
      <c r="G1579" s="177">
        <v>14.579700000000001</v>
      </c>
      <c r="H1579" s="177">
        <v>32.780799999999999</v>
      </c>
      <c r="I1579" s="177">
        <v>23.866399999999999</v>
      </c>
      <c r="J1579" s="177">
        <v>13.831300000000001</v>
      </c>
      <c r="K1579" s="177">
        <v>5.2389000000000001</v>
      </c>
      <c r="L1579" s="177">
        <v>13.6023</v>
      </c>
      <c r="M1579" s="177">
        <v>10.8649</v>
      </c>
      <c r="N1579" s="177">
        <v>10.1508</v>
      </c>
      <c r="O1579" s="177">
        <v>8.1728000000000005</v>
      </c>
      <c r="P1579" s="177">
        <v>8.0684000000000005</v>
      </c>
      <c r="Q1579" s="177">
        <v>7.8452999999999999</v>
      </c>
      <c r="R1579" s="177">
        <v>10.2386</v>
      </c>
      <c r="S1579" s="118"/>
    </row>
    <row r="1580" spans="1:19" x14ac:dyDescent="0.3">
      <c r="A1580" s="173" t="s">
        <v>1474</v>
      </c>
      <c r="B1580" s="173" t="s">
        <v>1515</v>
      </c>
      <c r="C1580" s="173">
        <v>119739</v>
      </c>
      <c r="D1580" s="176">
        <v>44118</v>
      </c>
      <c r="E1580" s="177">
        <v>42.766800000000003</v>
      </c>
      <c r="F1580" s="177">
        <v>16.137599999999999</v>
      </c>
      <c r="G1580" s="177">
        <v>15.3948</v>
      </c>
      <c r="H1580" s="177">
        <v>33.597799999999999</v>
      </c>
      <c r="I1580" s="177">
        <v>24.677099999999999</v>
      </c>
      <c r="J1580" s="177">
        <v>14.6432</v>
      </c>
      <c r="K1580" s="177">
        <v>6.0541</v>
      </c>
      <c r="L1580" s="177">
        <v>14.471500000000001</v>
      </c>
      <c r="M1580" s="177">
        <v>11.747400000000001</v>
      </c>
      <c r="N1580" s="177">
        <v>11.052</v>
      </c>
      <c r="O1580" s="177">
        <v>9.0733999999999995</v>
      </c>
      <c r="P1580" s="177">
        <v>9.0108999999999995</v>
      </c>
      <c r="Q1580" s="177">
        <v>9.1359999999999992</v>
      </c>
      <c r="R1580" s="177">
        <v>11.143800000000001</v>
      </c>
      <c r="S1580" s="118"/>
    </row>
    <row r="1581" spans="1:19" x14ac:dyDescent="0.3">
      <c r="A1581" s="173" t="s">
        <v>1474</v>
      </c>
      <c r="B1581" s="173" t="s">
        <v>1516</v>
      </c>
      <c r="C1581" s="173">
        <v>119856</v>
      </c>
      <c r="D1581" s="176">
        <v>44118</v>
      </c>
      <c r="E1581" s="177">
        <v>21.333500000000001</v>
      </c>
      <c r="F1581" s="177">
        <v>11.809200000000001</v>
      </c>
      <c r="G1581" s="177">
        <v>11.652900000000001</v>
      </c>
      <c r="H1581" s="177">
        <v>23.644200000000001</v>
      </c>
      <c r="I1581" s="177">
        <v>21.302600000000002</v>
      </c>
      <c r="J1581" s="177">
        <v>14.707100000000001</v>
      </c>
      <c r="K1581" s="177">
        <v>4.8472</v>
      </c>
      <c r="L1581" s="177">
        <v>12.7197</v>
      </c>
      <c r="M1581" s="177">
        <v>11.111700000000001</v>
      </c>
      <c r="N1581" s="177">
        <v>10.395099999999999</v>
      </c>
      <c r="O1581" s="177">
        <v>8.7001000000000008</v>
      </c>
      <c r="P1581" s="177">
        <v>8.5039999999999996</v>
      </c>
      <c r="Q1581" s="177">
        <v>8.8635000000000002</v>
      </c>
      <c r="R1581" s="177">
        <v>10.5403</v>
      </c>
      <c r="S1581" s="118"/>
    </row>
    <row r="1582" spans="1:19" x14ac:dyDescent="0.3">
      <c r="A1582" s="173" t="s">
        <v>1474</v>
      </c>
      <c r="B1582" s="173" t="s">
        <v>1517</v>
      </c>
      <c r="C1582" s="173">
        <v>116299</v>
      </c>
      <c r="D1582" s="176">
        <v>44118</v>
      </c>
      <c r="E1582" s="177">
        <v>20.582100000000001</v>
      </c>
      <c r="F1582" s="177">
        <v>11.353199999999999</v>
      </c>
      <c r="G1582" s="177">
        <v>11.189500000000001</v>
      </c>
      <c r="H1582" s="177">
        <v>23.156400000000001</v>
      </c>
      <c r="I1582" s="177">
        <v>20.812100000000001</v>
      </c>
      <c r="J1582" s="177">
        <v>14.203200000000001</v>
      </c>
      <c r="K1582" s="177">
        <v>4.3436000000000003</v>
      </c>
      <c r="L1582" s="177">
        <v>12.1904</v>
      </c>
      <c r="M1582" s="177">
        <v>10.5807</v>
      </c>
      <c r="N1582" s="177">
        <v>9.8573000000000004</v>
      </c>
      <c r="O1582" s="177">
        <v>8.1590000000000007</v>
      </c>
      <c r="P1582" s="177">
        <v>7.9635999999999996</v>
      </c>
      <c r="Q1582" s="177">
        <v>8.5429999999999993</v>
      </c>
      <c r="R1582" s="177">
        <v>10.001200000000001</v>
      </c>
      <c r="S1582" s="118"/>
    </row>
    <row r="1583" spans="1:19" x14ac:dyDescent="0.3">
      <c r="A1583" s="173" t="s">
        <v>1474</v>
      </c>
      <c r="B1583" s="173" t="s">
        <v>1518</v>
      </c>
      <c r="C1583" s="173">
        <v>145954</v>
      </c>
      <c r="D1583" s="176">
        <v>44118</v>
      </c>
      <c r="E1583" s="177">
        <v>11.828099999999999</v>
      </c>
      <c r="F1583" s="177">
        <v>17.597899999999999</v>
      </c>
      <c r="G1583" s="177">
        <v>18.004100000000001</v>
      </c>
      <c r="H1583" s="177">
        <v>30.462599999999998</v>
      </c>
      <c r="I1583" s="177">
        <v>22.947500000000002</v>
      </c>
      <c r="J1583" s="177">
        <v>14.836600000000001</v>
      </c>
      <c r="K1583" s="177">
        <v>5.3369</v>
      </c>
      <c r="L1583" s="177">
        <v>13.2026</v>
      </c>
      <c r="M1583" s="177">
        <v>10.4345</v>
      </c>
      <c r="N1583" s="177">
        <v>9.6819000000000006</v>
      </c>
      <c r="O1583" s="177"/>
      <c r="P1583" s="177"/>
      <c r="Q1583" s="177">
        <v>10.3714</v>
      </c>
      <c r="R1583" s="177"/>
      <c r="S1583" s="118" t="s">
        <v>1884</v>
      </c>
    </row>
    <row r="1584" spans="1:19" x14ac:dyDescent="0.3">
      <c r="A1584" s="173" t="s">
        <v>1474</v>
      </c>
      <c r="B1584" s="173" t="s">
        <v>1519</v>
      </c>
      <c r="C1584" s="173">
        <v>145952</v>
      </c>
      <c r="D1584" s="176">
        <v>44118</v>
      </c>
      <c r="E1584" s="177">
        <v>11.618</v>
      </c>
      <c r="F1584" s="177">
        <v>16.6585</v>
      </c>
      <c r="G1584" s="177">
        <v>16.941400000000002</v>
      </c>
      <c r="H1584" s="177">
        <v>29.427600000000002</v>
      </c>
      <c r="I1584" s="177">
        <v>21.905000000000001</v>
      </c>
      <c r="J1584" s="177">
        <v>13.778700000000001</v>
      </c>
      <c r="K1584" s="177">
        <v>4.2731000000000003</v>
      </c>
      <c r="L1584" s="177">
        <v>12.0784</v>
      </c>
      <c r="M1584" s="177">
        <v>9.3018000000000001</v>
      </c>
      <c r="N1584" s="177">
        <v>8.5317000000000007</v>
      </c>
      <c r="O1584" s="177"/>
      <c r="P1584" s="177"/>
      <c r="Q1584" s="177">
        <v>9.2149000000000001</v>
      </c>
      <c r="R1584" s="177"/>
      <c r="S1584" s="118" t="s">
        <v>1884</v>
      </c>
    </row>
    <row r="1585" spans="1:19" x14ac:dyDescent="0.3">
      <c r="A1585" s="173" t="s">
        <v>1474</v>
      </c>
      <c r="B1585" s="173" t="s">
        <v>1520</v>
      </c>
      <c r="C1585" s="173">
        <v>142642</v>
      </c>
      <c r="D1585" s="176">
        <v>44118</v>
      </c>
      <c r="E1585" s="177">
        <v>12.2462</v>
      </c>
      <c r="F1585" s="177">
        <v>22.666</v>
      </c>
      <c r="G1585" s="177">
        <v>13.7362</v>
      </c>
      <c r="H1585" s="177">
        <v>26.060099999999998</v>
      </c>
      <c r="I1585" s="177">
        <v>19.5184</v>
      </c>
      <c r="J1585" s="177">
        <v>12.141400000000001</v>
      </c>
      <c r="K1585" s="177">
        <v>4.3727</v>
      </c>
      <c r="L1585" s="177">
        <v>11.303599999999999</v>
      </c>
      <c r="M1585" s="177">
        <v>9.4214000000000002</v>
      </c>
      <c r="N1585" s="177">
        <v>8.7623999999999995</v>
      </c>
      <c r="O1585" s="177"/>
      <c r="P1585" s="177"/>
      <c r="Q1585" s="177">
        <v>8.1587999999999994</v>
      </c>
      <c r="R1585" s="177">
        <v>9.3861000000000008</v>
      </c>
      <c r="S1585" s="118" t="s">
        <v>1884</v>
      </c>
    </row>
    <row r="1586" spans="1:19" x14ac:dyDescent="0.3">
      <c r="A1586" s="173" t="s">
        <v>1474</v>
      </c>
      <c r="B1586" s="173" t="s">
        <v>1521</v>
      </c>
      <c r="C1586" s="173">
        <v>142641</v>
      </c>
      <c r="D1586" s="176">
        <v>44118</v>
      </c>
      <c r="E1586" s="177">
        <v>12.4907</v>
      </c>
      <c r="F1586" s="177">
        <v>23.392399999999999</v>
      </c>
      <c r="G1586" s="177">
        <v>14.5228</v>
      </c>
      <c r="H1586" s="177">
        <v>26.854600000000001</v>
      </c>
      <c r="I1586" s="177">
        <v>20.3414</v>
      </c>
      <c r="J1586" s="177">
        <v>12.965</v>
      </c>
      <c r="K1586" s="177">
        <v>5.1806000000000001</v>
      </c>
      <c r="L1586" s="177">
        <v>12.198399999999999</v>
      </c>
      <c r="M1586" s="177">
        <v>10.3226</v>
      </c>
      <c r="N1586" s="177">
        <v>9.6431000000000004</v>
      </c>
      <c r="O1586" s="177"/>
      <c r="P1586" s="177"/>
      <c r="Q1586" s="177">
        <v>8.9895999999999994</v>
      </c>
      <c r="R1586" s="177">
        <v>10.2248</v>
      </c>
      <c r="S1586" s="118" t="s">
        <v>1884</v>
      </c>
    </row>
    <row r="1587" spans="1:19" x14ac:dyDescent="0.3">
      <c r="A1587" s="173" t="s">
        <v>1474</v>
      </c>
      <c r="B1587" s="173" t="s">
        <v>1522</v>
      </c>
      <c r="C1587" s="173">
        <v>101665</v>
      </c>
      <c r="D1587" s="176">
        <v>44118</v>
      </c>
      <c r="E1587" s="177">
        <v>39.952800000000003</v>
      </c>
      <c r="F1587" s="177">
        <v>5.1167999999999996</v>
      </c>
      <c r="G1587" s="177">
        <v>11.346</v>
      </c>
      <c r="H1587" s="177">
        <v>26.721399999999999</v>
      </c>
      <c r="I1587" s="177">
        <v>21.328900000000001</v>
      </c>
      <c r="J1587" s="177">
        <v>14.0716</v>
      </c>
      <c r="K1587" s="177">
        <v>6.0121000000000002</v>
      </c>
      <c r="L1587" s="177">
        <v>12.3832</v>
      </c>
      <c r="M1587" s="177">
        <v>10.0402</v>
      </c>
      <c r="N1587" s="177">
        <v>9.5434000000000001</v>
      </c>
      <c r="O1587" s="177">
        <v>7.5849000000000002</v>
      </c>
      <c r="P1587" s="177">
        <v>7.8563999999999998</v>
      </c>
      <c r="Q1587" s="177">
        <v>8.0754999999999999</v>
      </c>
      <c r="R1587" s="177">
        <v>9.8194999999999997</v>
      </c>
      <c r="S1587" s="118" t="s">
        <v>1884</v>
      </c>
    </row>
    <row r="1588" spans="1:19" x14ac:dyDescent="0.3">
      <c r="A1588" s="173" t="s">
        <v>1474</v>
      </c>
      <c r="B1588" s="173" t="s">
        <v>1523</v>
      </c>
      <c r="C1588" s="173">
        <v>118796</v>
      </c>
      <c r="D1588" s="176">
        <v>44118</v>
      </c>
      <c r="E1588" s="177">
        <v>42.002800000000001</v>
      </c>
      <c r="F1588" s="177">
        <v>5.9100999999999999</v>
      </c>
      <c r="G1588" s="177">
        <v>12.133900000000001</v>
      </c>
      <c r="H1588" s="177">
        <v>27.5427</v>
      </c>
      <c r="I1588" s="177">
        <v>22.1724</v>
      </c>
      <c r="J1588" s="177">
        <v>14.8772</v>
      </c>
      <c r="K1588" s="177">
        <v>6.8627000000000002</v>
      </c>
      <c r="L1588" s="177">
        <v>13.254300000000001</v>
      </c>
      <c r="M1588" s="177">
        <v>10.915900000000001</v>
      </c>
      <c r="N1588" s="177">
        <v>10.432700000000001</v>
      </c>
      <c r="O1588" s="177">
        <v>8.3643000000000001</v>
      </c>
      <c r="P1588" s="177">
        <v>8.5847999999999995</v>
      </c>
      <c r="Q1588" s="177">
        <v>9.0327999999999999</v>
      </c>
      <c r="R1588" s="177">
        <v>10.656700000000001</v>
      </c>
      <c r="S1588" s="118" t="s">
        <v>1884</v>
      </c>
    </row>
    <row r="1589" spans="1:19" x14ac:dyDescent="0.3">
      <c r="A1589" s="173" t="s">
        <v>1474</v>
      </c>
      <c r="B1589" s="173" t="s">
        <v>1524</v>
      </c>
      <c r="C1589" s="173">
        <v>138256</v>
      </c>
      <c r="D1589" s="176">
        <v>44118</v>
      </c>
      <c r="E1589" s="177">
        <v>35.040300000000002</v>
      </c>
      <c r="F1589" s="177">
        <v>24.808299999999999</v>
      </c>
      <c r="G1589" s="177">
        <v>11.727</v>
      </c>
      <c r="H1589" s="177">
        <v>28.3675</v>
      </c>
      <c r="I1589" s="177">
        <v>20.2224</v>
      </c>
      <c r="J1589" s="177">
        <v>12.7963</v>
      </c>
      <c r="K1589" s="177">
        <v>5.3997000000000002</v>
      </c>
      <c r="L1589" s="177">
        <v>12.4595</v>
      </c>
      <c r="M1589" s="177">
        <v>9.6678999999999995</v>
      </c>
      <c r="N1589" s="177">
        <v>7.4145000000000003</v>
      </c>
      <c r="O1589" s="177">
        <v>4.0378999999999996</v>
      </c>
      <c r="P1589" s="177">
        <v>5.9149000000000003</v>
      </c>
      <c r="Q1589" s="177">
        <v>7.3300999999999998</v>
      </c>
      <c r="R1589" s="177">
        <v>4.0339</v>
      </c>
      <c r="S1589" s="118" t="s">
        <v>1884</v>
      </c>
    </row>
    <row r="1590" spans="1:19" x14ac:dyDescent="0.3">
      <c r="A1590" s="173" t="s">
        <v>1474</v>
      </c>
      <c r="B1590" s="173" t="s">
        <v>1525</v>
      </c>
      <c r="C1590" s="173">
        <v>138270</v>
      </c>
      <c r="D1590" s="176">
        <v>44118</v>
      </c>
      <c r="E1590" s="177">
        <v>37.415799999999997</v>
      </c>
      <c r="F1590" s="177">
        <v>25.478899999999999</v>
      </c>
      <c r="G1590" s="177">
        <v>12.4102</v>
      </c>
      <c r="H1590" s="177">
        <v>29.0504</v>
      </c>
      <c r="I1590" s="177">
        <v>20.9102</v>
      </c>
      <c r="J1590" s="177">
        <v>13.4932</v>
      </c>
      <c r="K1590" s="177">
        <v>6.0894000000000004</v>
      </c>
      <c r="L1590" s="177">
        <v>13.365399999999999</v>
      </c>
      <c r="M1590" s="177">
        <v>10.555099999999999</v>
      </c>
      <c r="N1590" s="177">
        <v>8.2844999999999995</v>
      </c>
      <c r="O1590" s="177">
        <v>4.9179000000000004</v>
      </c>
      <c r="P1590" s="177">
        <v>6.8162000000000003</v>
      </c>
      <c r="Q1590" s="177">
        <v>7.9855</v>
      </c>
      <c r="R1590" s="177">
        <v>4.8681999999999999</v>
      </c>
      <c r="S1590" s="118" t="s">
        <v>1884</v>
      </c>
    </row>
    <row r="1591" spans="1:19" x14ac:dyDescent="0.3">
      <c r="A1591" s="173" t="s">
        <v>1474</v>
      </c>
      <c r="B1591" s="173" t="s">
        <v>1526</v>
      </c>
      <c r="C1591" s="173">
        <v>101465</v>
      </c>
      <c r="D1591" s="176">
        <v>44118</v>
      </c>
      <c r="E1591" s="177">
        <v>33.984099999999998</v>
      </c>
      <c r="F1591" s="177">
        <v>24.396799999999999</v>
      </c>
      <c r="G1591" s="177">
        <v>14.1401</v>
      </c>
      <c r="H1591" s="177">
        <v>27.625499999999999</v>
      </c>
      <c r="I1591" s="177">
        <v>22.197399999999998</v>
      </c>
      <c r="J1591" s="177">
        <v>13.578900000000001</v>
      </c>
      <c r="K1591" s="177">
        <v>4.0141</v>
      </c>
      <c r="L1591" s="177">
        <v>14.273099999999999</v>
      </c>
      <c r="M1591" s="177">
        <v>11.349500000000001</v>
      </c>
      <c r="N1591" s="177">
        <v>10.1432</v>
      </c>
      <c r="O1591" s="177">
        <v>4.343</v>
      </c>
      <c r="P1591" s="177">
        <v>5.8537999999999997</v>
      </c>
      <c r="Q1591" s="177">
        <v>7.2587999999999999</v>
      </c>
      <c r="R1591" s="177">
        <v>4.4951999999999996</v>
      </c>
      <c r="S1591" s="118" t="s">
        <v>1884</v>
      </c>
    </row>
    <row r="1592" spans="1:19" x14ac:dyDescent="0.3">
      <c r="A1592" s="173" t="s">
        <v>1474</v>
      </c>
      <c r="B1592" s="173" t="s">
        <v>1527</v>
      </c>
      <c r="C1592" s="173">
        <v>119462</v>
      </c>
      <c r="D1592" s="176">
        <v>44118</v>
      </c>
      <c r="E1592" s="177">
        <v>35.8645</v>
      </c>
      <c r="F1592" s="177">
        <v>24.849299999999999</v>
      </c>
      <c r="G1592" s="177">
        <v>14.561999999999999</v>
      </c>
      <c r="H1592" s="177">
        <v>28.0501</v>
      </c>
      <c r="I1592" s="177">
        <v>22.6355</v>
      </c>
      <c r="J1592" s="177">
        <v>14.014099999999999</v>
      </c>
      <c r="K1592" s="177">
        <v>4.4318</v>
      </c>
      <c r="L1592" s="177">
        <v>14.7354</v>
      </c>
      <c r="M1592" s="177">
        <v>11.8185</v>
      </c>
      <c r="N1592" s="177">
        <v>10.5959</v>
      </c>
      <c r="O1592" s="177">
        <v>4.9939999999999998</v>
      </c>
      <c r="P1592" s="177">
        <v>6.5888</v>
      </c>
      <c r="Q1592" s="177">
        <v>7.6391</v>
      </c>
      <c r="R1592" s="177">
        <v>5.024</v>
      </c>
      <c r="S1592" s="118" t="s">
        <v>1884</v>
      </c>
    </row>
    <row r="1593" spans="1:19" x14ac:dyDescent="0.3">
      <c r="A1593" s="173" t="s">
        <v>1474</v>
      </c>
      <c r="B1593" s="173" t="s">
        <v>1528</v>
      </c>
      <c r="C1593" s="173">
        <v>119816</v>
      </c>
      <c r="D1593" s="176">
        <v>44118</v>
      </c>
      <c r="E1593" s="177">
        <v>25.666</v>
      </c>
      <c r="F1593" s="177">
        <v>13.5151</v>
      </c>
      <c r="G1593" s="177">
        <v>13.4495</v>
      </c>
      <c r="H1593" s="177">
        <v>29.646000000000001</v>
      </c>
      <c r="I1593" s="177">
        <v>24.2987</v>
      </c>
      <c r="J1593" s="177">
        <v>15.3024</v>
      </c>
      <c r="K1593" s="177">
        <v>5.1025</v>
      </c>
      <c r="L1593" s="177">
        <v>13.925000000000001</v>
      </c>
      <c r="M1593" s="177">
        <v>11.031499999999999</v>
      </c>
      <c r="N1593" s="177">
        <v>10.462999999999999</v>
      </c>
      <c r="O1593" s="177">
        <v>8.5801999999999996</v>
      </c>
      <c r="P1593" s="177">
        <v>8.6868999999999996</v>
      </c>
      <c r="Q1593" s="177">
        <v>8.8991000000000007</v>
      </c>
      <c r="R1593" s="177">
        <v>10.584199999999999</v>
      </c>
      <c r="S1593" s="118" t="s">
        <v>1884</v>
      </c>
    </row>
    <row r="1594" spans="1:19" x14ac:dyDescent="0.3">
      <c r="A1594" s="173" t="s">
        <v>1474</v>
      </c>
      <c r="B1594" s="173" t="s">
        <v>1529</v>
      </c>
      <c r="C1594" s="173">
        <v>106231</v>
      </c>
      <c r="D1594" s="176">
        <v>44118</v>
      </c>
      <c r="E1594" s="177">
        <v>24.730399999999999</v>
      </c>
      <c r="F1594" s="177">
        <v>12.992699999999999</v>
      </c>
      <c r="G1594" s="177">
        <v>12.952</v>
      </c>
      <c r="H1594" s="177">
        <v>29.132000000000001</v>
      </c>
      <c r="I1594" s="177">
        <v>23.776800000000001</v>
      </c>
      <c r="J1594" s="177">
        <v>14.7841</v>
      </c>
      <c r="K1594" s="177">
        <v>4.5975000000000001</v>
      </c>
      <c r="L1594" s="177">
        <v>13.3895</v>
      </c>
      <c r="M1594" s="177">
        <v>10.488899999999999</v>
      </c>
      <c r="N1594" s="177">
        <v>9.9110999999999994</v>
      </c>
      <c r="O1594" s="177">
        <v>7.9866999999999999</v>
      </c>
      <c r="P1594" s="177">
        <v>8.0937000000000001</v>
      </c>
      <c r="Q1594" s="177">
        <v>7.0834999999999999</v>
      </c>
      <c r="R1594" s="177">
        <v>10.0213</v>
      </c>
      <c r="S1594" s="118" t="s">
        <v>1884</v>
      </c>
    </row>
    <row r="1595" spans="1:19" x14ac:dyDescent="0.3">
      <c r="A1595" s="173" t="s">
        <v>1474</v>
      </c>
      <c r="B1595" s="173" t="s">
        <v>1530</v>
      </c>
      <c r="C1595" s="173">
        <v>101563</v>
      </c>
      <c r="D1595" s="176">
        <v>44118</v>
      </c>
      <c r="E1595" s="177">
        <v>31.929200000000002</v>
      </c>
      <c r="F1595" s="177">
        <v>11.8927</v>
      </c>
      <c r="G1595" s="177">
        <v>11.357699999999999</v>
      </c>
      <c r="H1595" s="177">
        <v>19.621500000000001</v>
      </c>
      <c r="I1595" s="177">
        <v>15.202299999999999</v>
      </c>
      <c r="J1595" s="177">
        <v>9.4428000000000001</v>
      </c>
      <c r="K1595" s="177">
        <v>4.2918000000000003</v>
      </c>
      <c r="L1595" s="177">
        <v>13.2135</v>
      </c>
      <c r="M1595" s="177">
        <v>10.509</v>
      </c>
      <c r="N1595" s="177">
        <v>9.7167999999999992</v>
      </c>
      <c r="O1595" s="177">
        <v>3.0926</v>
      </c>
      <c r="P1595" s="177">
        <v>4.8360000000000003</v>
      </c>
      <c r="Q1595" s="177">
        <v>6.6154000000000002</v>
      </c>
      <c r="R1595" s="177">
        <v>2.3712</v>
      </c>
      <c r="S1595" s="118" t="s">
        <v>1884</v>
      </c>
    </row>
    <row r="1596" spans="1:19" x14ac:dyDescent="0.3">
      <c r="A1596" s="173" t="s">
        <v>1474</v>
      </c>
      <c r="B1596" s="173" t="s">
        <v>1531</v>
      </c>
      <c r="C1596" s="173">
        <v>119664</v>
      </c>
      <c r="D1596" s="176">
        <v>44118</v>
      </c>
      <c r="E1596" s="177">
        <v>34.022799999999997</v>
      </c>
      <c r="F1596" s="177">
        <v>12.663600000000001</v>
      </c>
      <c r="G1596" s="177">
        <v>12.0783</v>
      </c>
      <c r="H1596" s="177">
        <v>20.3553</v>
      </c>
      <c r="I1596" s="177">
        <v>15.9361</v>
      </c>
      <c r="J1596" s="177">
        <v>10.176</v>
      </c>
      <c r="K1596" s="177">
        <v>5.0293999999999999</v>
      </c>
      <c r="L1596" s="177">
        <v>13.9474</v>
      </c>
      <c r="M1596" s="177">
        <v>11.2425</v>
      </c>
      <c r="N1596" s="177">
        <v>10.4579</v>
      </c>
      <c r="O1596" s="177">
        <v>3.8826999999999998</v>
      </c>
      <c r="P1596" s="177">
        <v>5.7481</v>
      </c>
      <c r="Q1596" s="177">
        <v>7.3337000000000003</v>
      </c>
      <c r="R1596" s="177">
        <v>3.048</v>
      </c>
      <c r="S1596" s="118" t="s">
        <v>1884</v>
      </c>
    </row>
    <row r="1597" spans="1:19" x14ac:dyDescent="0.3">
      <c r="A1597" s="173" t="s">
        <v>1474</v>
      </c>
      <c r="B1597" s="173" t="s">
        <v>1532</v>
      </c>
      <c r="C1597" s="173">
        <v>101548</v>
      </c>
      <c r="D1597" s="176">
        <v>44118</v>
      </c>
      <c r="E1597" s="177">
        <v>37.5062</v>
      </c>
      <c r="F1597" s="177">
        <v>27.464099999999998</v>
      </c>
      <c r="G1597" s="177">
        <v>13.6304</v>
      </c>
      <c r="H1597" s="177">
        <v>29.345500000000001</v>
      </c>
      <c r="I1597" s="177">
        <v>22.216200000000001</v>
      </c>
      <c r="J1597" s="177">
        <v>13.9313</v>
      </c>
      <c r="K1597" s="177">
        <v>4.2291999999999996</v>
      </c>
      <c r="L1597" s="177">
        <v>13.6145</v>
      </c>
      <c r="M1597" s="177">
        <v>10.920299999999999</v>
      </c>
      <c r="N1597" s="177">
        <v>9.9603000000000002</v>
      </c>
      <c r="O1597" s="177">
        <v>5.73</v>
      </c>
      <c r="P1597" s="177">
        <v>6.5759999999999996</v>
      </c>
      <c r="Q1597" s="177">
        <v>7.5347999999999997</v>
      </c>
      <c r="R1597" s="177">
        <v>8.1118000000000006</v>
      </c>
      <c r="S1597" s="118" t="s">
        <v>1884</v>
      </c>
    </row>
    <row r="1598" spans="1:19" x14ac:dyDescent="0.3">
      <c r="A1598" s="173" t="s">
        <v>1474</v>
      </c>
      <c r="B1598" s="173" t="s">
        <v>1533</v>
      </c>
      <c r="C1598" s="173">
        <v>119949</v>
      </c>
      <c r="D1598" s="176">
        <v>44118</v>
      </c>
      <c r="E1598" s="177">
        <v>39.853700000000003</v>
      </c>
      <c r="F1598" s="177">
        <v>28.413399999999999</v>
      </c>
      <c r="G1598" s="177">
        <v>14.609500000000001</v>
      </c>
      <c r="H1598" s="177">
        <v>30.319800000000001</v>
      </c>
      <c r="I1598" s="177">
        <v>23.192299999999999</v>
      </c>
      <c r="J1598" s="177">
        <v>14.941700000000001</v>
      </c>
      <c r="K1598" s="177">
        <v>5.1959</v>
      </c>
      <c r="L1598" s="177">
        <v>14.6221</v>
      </c>
      <c r="M1598" s="177">
        <v>11.942299999999999</v>
      </c>
      <c r="N1598" s="177">
        <v>10.9941</v>
      </c>
      <c r="O1598" s="177">
        <v>6.6763000000000003</v>
      </c>
      <c r="P1598" s="177">
        <v>7.5025000000000004</v>
      </c>
      <c r="Q1598" s="177">
        <v>8.4684000000000008</v>
      </c>
      <c r="R1598" s="177">
        <v>9.0889000000000006</v>
      </c>
      <c r="S1598" s="118" t="s">
        <v>1884</v>
      </c>
    </row>
    <row r="1599" spans="1:19" x14ac:dyDescent="0.3">
      <c r="A1599" s="173" t="s">
        <v>1474</v>
      </c>
      <c r="B1599" s="173" t="s">
        <v>1534</v>
      </c>
      <c r="C1599" s="173">
        <v>120718</v>
      </c>
      <c r="D1599" s="176">
        <v>44118</v>
      </c>
      <c r="E1599" s="177">
        <v>23.9497</v>
      </c>
      <c r="F1599" s="177">
        <v>6.8593999999999999</v>
      </c>
      <c r="G1599" s="177">
        <v>10.3476</v>
      </c>
      <c r="H1599" s="177">
        <v>25.905899999999999</v>
      </c>
      <c r="I1599" s="177">
        <v>23.073699999999999</v>
      </c>
      <c r="J1599" s="177">
        <v>15.0794</v>
      </c>
      <c r="K1599" s="177">
        <v>6.2237</v>
      </c>
      <c r="L1599" s="177">
        <v>15.0654</v>
      </c>
      <c r="M1599" s="177">
        <v>12.0909</v>
      </c>
      <c r="N1599" s="177">
        <v>11.2941</v>
      </c>
      <c r="O1599" s="177">
        <v>4.1745999999999999</v>
      </c>
      <c r="P1599" s="177">
        <v>6.1003999999999996</v>
      </c>
      <c r="Q1599" s="177">
        <v>7.4973000000000001</v>
      </c>
      <c r="R1599" s="177">
        <v>3.7974999999999999</v>
      </c>
      <c r="S1599" s="118" t="s">
        <v>1884</v>
      </c>
    </row>
    <row r="1600" spans="1:19" x14ac:dyDescent="0.3">
      <c r="A1600" s="173" t="s">
        <v>1474</v>
      </c>
      <c r="B1600" s="173" t="s">
        <v>1535</v>
      </c>
      <c r="C1600" s="173">
        <v>106624</v>
      </c>
      <c r="D1600" s="176">
        <v>44118</v>
      </c>
      <c r="E1600" s="177">
        <v>23.111799999999999</v>
      </c>
      <c r="F1600" s="177">
        <v>6.1601999999999997</v>
      </c>
      <c r="G1600" s="177">
        <v>9.8047000000000004</v>
      </c>
      <c r="H1600" s="177">
        <v>25.3687</v>
      </c>
      <c r="I1600" s="177">
        <v>22.54</v>
      </c>
      <c r="J1600" s="177">
        <v>14.5486</v>
      </c>
      <c r="K1600" s="177">
        <v>5.6939000000000002</v>
      </c>
      <c r="L1600" s="177">
        <v>14.5801</v>
      </c>
      <c r="M1600" s="177">
        <v>11.6242</v>
      </c>
      <c r="N1600" s="177">
        <v>10.8284</v>
      </c>
      <c r="O1600" s="177">
        <v>3.6964000000000001</v>
      </c>
      <c r="P1600" s="177">
        <v>5.5968999999999998</v>
      </c>
      <c r="Q1600" s="177">
        <v>6.6132999999999997</v>
      </c>
      <c r="R1600" s="177">
        <v>3.3448000000000002</v>
      </c>
      <c r="S1600" s="118" t="s">
        <v>1884</v>
      </c>
    </row>
    <row r="1601" spans="1:19" x14ac:dyDescent="0.3">
      <c r="A1601" s="178" t="s">
        <v>27</v>
      </c>
      <c r="B1601" s="173"/>
      <c r="C1601" s="173"/>
      <c r="D1601" s="173"/>
      <c r="E1601" s="173"/>
      <c r="F1601" s="179">
        <v>17.048476923076922</v>
      </c>
      <c r="G1601" s="179">
        <v>14.216253846153846</v>
      </c>
      <c r="H1601" s="179">
        <v>28.223982692307686</v>
      </c>
      <c r="I1601" s="179">
        <v>21.646044230769231</v>
      </c>
      <c r="J1601" s="179">
        <v>13.687267307692302</v>
      </c>
      <c r="K1601" s="179">
        <v>4.9654461538461554</v>
      </c>
      <c r="L1601" s="179">
        <v>11.510155769230771</v>
      </c>
      <c r="M1601" s="179">
        <v>9.1243538461538449</v>
      </c>
      <c r="N1601" s="179">
        <v>8.5665423076923091</v>
      </c>
      <c r="O1601" s="179">
        <v>6.3943916666666674</v>
      </c>
      <c r="P1601" s="179">
        <v>7.2311812499999988</v>
      </c>
      <c r="Q1601" s="179">
        <v>7.9688461538461546</v>
      </c>
      <c r="R1601" s="179">
        <v>7.4119280000000023</v>
      </c>
      <c r="S1601" s="118"/>
    </row>
    <row r="1602" spans="1:19" x14ac:dyDescent="0.3">
      <c r="A1602" s="178" t="s">
        <v>409</v>
      </c>
      <c r="B1602" s="173"/>
      <c r="C1602" s="173"/>
      <c r="D1602" s="173"/>
      <c r="E1602" s="173"/>
      <c r="F1602" s="179">
        <v>15.2075</v>
      </c>
      <c r="G1602" s="179">
        <v>14.419449999999999</v>
      </c>
      <c r="H1602" s="179">
        <v>28.21425</v>
      </c>
      <c r="I1602" s="179">
        <v>22.206800000000001</v>
      </c>
      <c r="J1602" s="179">
        <v>13.8813</v>
      </c>
      <c r="K1602" s="179">
        <v>5.3682999999999996</v>
      </c>
      <c r="L1602" s="179">
        <v>13.3809</v>
      </c>
      <c r="M1602" s="179">
        <v>10.87025</v>
      </c>
      <c r="N1602" s="179">
        <v>9.9357000000000006</v>
      </c>
      <c r="O1602" s="179">
        <v>7.6497999999999999</v>
      </c>
      <c r="P1602" s="179">
        <v>7.8972999999999995</v>
      </c>
      <c r="Q1602" s="179">
        <v>8.0305</v>
      </c>
      <c r="R1602" s="179">
        <v>9.6397499999999994</v>
      </c>
      <c r="S1602" s="118"/>
    </row>
    <row r="1603" spans="1:19" x14ac:dyDescent="0.3">
      <c r="A1603" s="167"/>
      <c r="B1603" s="167"/>
      <c r="C1603" s="167"/>
      <c r="D1603" s="167"/>
      <c r="E1603" s="167"/>
      <c r="F1603" s="167"/>
      <c r="G1603" s="167"/>
      <c r="H1603" s="167"/>
      <c r="I1603" s="167"/>
      <c r="J1603" s="167"/>
      <c r="K1603" s="167"/>
      <c r="L1603" s="167"/>
      <c r="M1603" s="167"/>
      <c r="N1603" s="167"/>
      <c r="O1603" s="167"/>
      <c r="P1603" s="167"/>
      <c r="Q1603" s="167"/>
      <c r="R1603" s="167"/>
      <c r="S1603" s="118"/>
    </row>
    <row r="1604" spans="1:19" x14ac:dyDescent="0.3">
      <c r="A1604" s="175" t="s">
        <v>1536</v>
      </c>
      <c r="B1604" s="175"/>
      <c r="C1604" s="175"/>
      <c r="D1604" s="175"/>
      <c r="E1604" s="175"/>
      <c r="F1604" s="175"/>
      <c r="G1604" s="175"/>
      <c r="H1604" s="175"/>
      <c r="I1604" s="175"/>
      <c r="J1604" s="175"/>
      <c r="K1604" s="175"/>
      <c r="L1604" s="175"/>
      <c r="M1604" s="175"/>
      <c r="N1604" s="175"/>
      <c r="O1604" s="175"/>
      <c r="P1604" s="175"/>
      <c r="Q1604" s="175"/>
      <c r="R1604" s="175"/>
      <c r="S1604" s="120"/>
    </row>
    <row r="1605" spans="1:19" x14ac:dyDescent="0.3">
      <c r="A1605" s="173" t="s">
        <v>1537</v>
      </c>
      <c r="B1605" s="173" t="s">
        <v>1538</v>
      </c>
      <c r="C1605" s="173">
        <v>105804</v>
      </c>
      <c r="D1605" s="176">
        <v>44118</v>
      </c>
      <c r="E1605" s="177">
        <v>30.0242</v>
      </c>
      <c r="F1605" s="177">
        <v>-8.0000000000000002E-3</v>
      </c>
      <c r="G1605" s="177">
        <v>-0.92330000000000001</v>
      </c>
      <c r="H1605" s="177">
        <v>-1.2881</v>
      </c>
      <c r="I1605" s="177">
        <v>-0.65810000000000002</v>
      </c>
      <c r="J1605" s="177">
        <v>-1.093</v>
      </c>
      <c r="K1605" s="177">
        <v>19.597799999999999</v>
      </c>
      <c r="L1605" s="177">
        <v>39.907699999999998</v>
      </c>
      <c r="M1605" s="177">
        <v>-7.4461000000000004</v>
      </c>
      <c r="N1605" s="177">
        <v>2.0640999999999998</v>
      </c>
      <c r="O1605" s="177">
        <v>-9.3745999999999992</v>
      </c>
      <c r="P1605" s="177">
        <v>3.8515000000000001</v>
      </c>
      <c r="Q1605" s="177">
        <v>8.4648000000000003</v>
      </c>
      <c r="R1605" s="177">
        <v>-4.8632</v>
      </c>
      <c r="S1605" s="118" t="s">
        <v>1914</v>
      </c>
    </row>
    <row r="1606" spans="1:19" x14ac:dyDescent="0.3">
      <c r="A1606" s="173" t="s">
        <v>1537</v>
      </c>
      <c r="B1606" s="173" t="s">
        <v>1539</v>
      </c>
      <c r="C1606" s="173">
        <v>119556</v>
      </c>
      <c r="D1606" s="176">
        <v>44118</v>
      </c>
      <c r="E1606" s="177">
        <v>32.465600000000002</v>
      </c>
      <c r="F1606" s="177">
        <v>-4.8999999999999998E-3</v>
      </c>
      <c r="G1606" s="177">
        <v>-0.90680000000000005</v>
      </c>
      <c r="H1606" s="177">
        <v>-1.2650999999999999</v>
      </c>
      <c r="I1606" s="177">
        <v>-0.61199999999999999</v>
      </c>
      <c r="J1606" s="177">
        <v>-0.996</v>
      </c>
      <c r="K1606" s="177">
        <v>19.982600000000001</v>
      </c>
      <c r="L1606" s="177">
        <v>40.8217</v>
      </c>
      <c r="M1606" s="177">
        <v>-6.5948000000000002</v>
      </c>
      <c r="N1606" s="177">
        <v>3.2923</v>
      </c>
      <c r="O1606" s="177">
        <v>-8.2715999999999994</v>
      </c>
      <c r="P1606" s="177">
        <v>5.0033000000000003</v>
      </c>
      <c r="Q1606" s="177">
        <v>12.172599999999999</v>
      </c>
      <c r="R1606" s="177">
        <v>-3.7280000000000002</v>
      </c>
      <c r="S1606" s="118" t="s">
        <v>1914</v>
      </c>
    </row>
    <row r="1607" spans="1:19" x14ac:dyDescent="0.3">
      <c r="A1607" s="173" t="s">
        <v>1537</v>
      </c>
      <c r="B1607" s="173" t="s">
        <v>1540</v>
      </c>
      <c r="C1607" s="173">
        <v>125354</v>
      </c>
      <c r="D1607" s="176">
        <v>44118</v>
      </c>
      <c r="E1607" s="177">
        <v>36.450000000000003</v>
      </c>
      <c r="F1607" s="177">
        <v>-0.3826</v>
      </c>
      <c r="G1607" s="177">
        <v>0</v>
      </c>
      <c r="H1607" s="177">
        <v>0.30270000000000002</v>
      </c>
      <c r="I1607" s="177">
        <v>1.1938</v>
      </c>
      <c r="J1607" s="177">
        <v>-0.8972</v>
      </c>
      <c r="K1607" s="177">
        <v>17.618600000000001</v>
      </c>
      <c r="L1607" s="177">
        <v>33.958100000000002</v>
      </c>
      <c r="M1607" s="177">
        <v>3.0243000000000002</v>
      </c>
      <c r="N1607" s="177">
        <v>12.918200000000001</v>
      </c>
      <c r="O1607" s="177">
        <v>9.6823999999999995</v>
      </c>
      <c r="P1607" s="177">
        <v>12.616099999999999</v>
      </c>
      <c r="Q1607" s="177">
        <v>20.683700000000002</v>
      </c>
      <c r="R1607" s="177">
        <v>17.691600000000001</v>
      </c>
      <c r="S1607" s="118" t="s">
        <v>1914</v>
      </c>
    </row>
    <row r="1608" spans="1:19" x14ac:dyDescent="0.3">
      <c r="A1608" s="173" t="s">
        <v>1537</v>
      </c>
      <c r="B1608" s="173" t="s">
        <v>1541</v>
      </c>
      <c r="C1608" s="173">
        <v>125350</v>
      </c>
      <c r="D1608" s="176">
        <v>44118</v>
      </c>
      <c r="E1608" s="177">
        <v>33.56</v>
      </c>
      <c r="F1608" s="177">
        <v>-0.38590000000000002</v>
      </c>
      <c r="G1608" s="177">
        <v>-2.98E-2</v>
      </c>
      <c r="H1608" s="177">
        <v>0.26889999999999997</v>
      </c>
      <c r="I1608" s="177">
        <v>1.1453</v>
      </c>
      <c r="J1608" s="177">
        <v>-1.0321</v>
      </c>
      <c r="K1608" s="177">
        <v>17.097000000000001</v>
      </c>
      <c r="L1608" s="177">
        <v>32.7532</v>
      </c>
      <c r="M1608" s="177">
        <v>1.6661999999999999</v>
      </c>
      <c r="N1608" s="177">
        <v>10.9788</v>
      </c>
      <c r="O1608" s="177">
        <v>8.2573000000000008</v>
      </c>
      <c r="P1608" s="177">
        <v>11.2409</v>
      </c>
      <c r="Q1608" s="177">
        <v>19.243200000000002</v>
      </c>
      <c r="R1608" s="177">
        <v>16.046700000000001</v>
      </c>
      <c r="S1608" s="118" t="s">
        <v>1914</v>
      </c>
    </row>
    <row r="1609" spans="1:19" x14ac:dyDescent="0.3">
      <c r="A1609" s="173" t="s">
        <v>1537</v>
      </c>
      <c r="B1609" s="173" t="s">
        <v>1542</v>
      </c>
      <c r="C1609" s="173">
        <v>145678</v>
      </c>
      <c r="D1609" s="176">
        <v>44118</v>
      </c>
      <c r="E1609" s="177">
        <v>14.14</v>
      </c>
      <c r="F1609" s="177">
        <v>-7.0699999999999999E-2</v>
      </c>
      <c r="G1609" s="177">
        <v>-7.0699999999999999E-2</v>
      </c>
      <c r="H1609" s="177">
        <v>-0.77190000000000003</v>
      </c>
      <c r="I1609" s="177">
        <v>0.35489999999999999</v>
      </c>
      <c r="J1609" s="177">
        <v>-0.91100000000000003</v>
      </c>
      <c r="K1609" s="177">
        <v>26.25</v>
      </c>
      <c r="L1609" s="177">
        <v>47.753399999999999</v>
      </c>
      <c r="M1609" s="177">
        <v>27.963799999999999</v>
      </c>
      <c r="N1609" s="177">
        <v>41.117800000000003</v>
      </c>
      <c r="O1609" s="177"/>
      <c r="P1609" s="177"/>
      <c r="Q1609" s="177">
        <v>20.9421</v>
      </c>
      <c r="R1609" s="177"/>
      <c r="S1609" s="118" t="s">
        <v>1914</v>
      </c>
    </row>
    <row r="1610" spans="1:19" x14ac:dyDescent="0.3">
      <c r="A1610" s="173" t="s">
        <v>1537</v>
      </c>
      <c r="B1610" s="173" t="s">
        <v>1543</v>
      </c>
      <c r="C1610" s="173">
        <v>145677</v>
      </c>
      <c r="D1610" s="176">
        <v>44118</v>
      </c>
      <c r="E1610" s="177">
        <v>13.67</v>
      </c>
      <c r="F1610" s="177">
        <v>-7.3099999999999998E-2</v>
      </c>
      <c r="G1610" s="177">
        <v>-0.14610000000000001</v>
      </c>
      <c r="H1610" s="177">
        <v>-0.79830000000000001</v>
      </c>
      <c r="I1610" s="177">
        <v>0.21990000000000001</v>
      </c>
      <c r="J1610" s="177">
        <v>-1.0138</v>
      </c>
      <c r="K1610" s="177">
        <v>25.6434</v>
      </c>
      <c r="L1610" s="177">
        <v>46.359699999999997</v>
      </c>
      <c r="M1610" s="177">
        <v>26.223500000000001</v>
      </c>
      <c r="N1610" s="177">
        <v>38.500500000000002</v>
      </c>
      <c r="O1610" s="177"/>
      <c r="P1610" s="177"/>
      <c r="Q1610" s="177">
        <v>18.718800000000002</v>
      </c>
      <c r="R1610" s="177"/>
      <c r="S1610" s="118" t="s">
        <v>1914</v>
      </c>
    </row>
    <row r="1611" spans="1:19" x14ac:dyDescent="0.3">
      <c r="A1611" s="173" t="s">
        <v>1537</v>
      </c>
      <c r="B1611" s="173" t="s">
        <v>1544</v>
      </c>
      <c r="C1611" s="173">
        <v>146130</v>
      </c>
      <c r="D1611" s="176">
        <v>44118</v>
      </c>
      <c r="E1611" s="177">
        <v>11.84</v>
      </c>
      <c r="F1611" s="177">
        <v>0.254</v>
      </c>
      <c r="G1611" s="177">
        <v>-8.4400000000000003E-2</v>
      </c>
      <c r="H1611" s="177">
        <v>-1.2509999999999999</v>
      </c>
      <c r="I1611" s="177">
        <v>-1.0033000000000001</v>
      </c>
      <c r="J1611" s="177">
        <v>-2.4712000000000001</v>
      </c>
      <c r="K1611" s="177">
        <v>22.061900000000001</v>
      </c>
      <c r="L1611" s="177">
        <v>48.557099999999998</v>
      </c>
      <c r="M1611" s="177">
        <v>15.2872</v>
      </c>
      <c r="N1611" s="177">
        <v>29.967099999999999</v>
      </c>
      <c r="O1611" s="177"/>
      <c r="P1611" s="177"/>
      <c r="Q1611" s="177">
        <v>10.6898</v>
      </c>
      <c r="R1611" s="177"/>
      <c r="S1611" s="118" t="s">
        <v>1915</v>
      </c>
    </row>
    <row r="1612" spans="1:19" x14ac:dyDescent="0.3">
      <c r="A1612" s="173" t="s">
        <v>1537</v>
      </c>
      <c r="B1612" s="173" t="s">
        <v>1545</v>
      </c>
      <c r="C1612" s="173">
        <v>146127</v>
      </c>
      <c r="D1612" s="176">
        <v>44118</v>
      </c>
      <c r="E1612" s="177">
        <v>11.5</v>
      </c>
      <c r="F1612" s="177">
        <v>0.2616</v>
      </c>
      <c r="G1612" s="177">
        <v>-8.6900000000000005E-2</v>
      </c>
      <c r="H1612" s="177">
        <v>-1.2876000000000001</v>
      </c>
      <c r="I1612" s="177">
        <v>-1.0327</v>
      </c>
      <c r="J1612" s="177">
        <v>-2.6248999999999998</v>
      </c>
      <c r="K1612" s="177">
        <v>21.564499999999999</v>
      </c>
      <c r="L1612" s="177">
        <v>47.247100000000003</v>
      </c>
      <c r="M1612" s="177">
        <v>13.8614</v>
      </c>
      <c r="N1612" s="177">
        <v>27.777799999999999</v>
      </c>
      <c r="O1612" s="177"/>
      <c r="P1612" s="177"/>
      <c r="Q1612" s="177">
        <v>8.7674000000000003</v>
      </c>
      <c r="R1612" s="177"/>
      <c r="S1612" s="118" t="s">
        <v>1915</v>
      </c>
    </row>
    <row r="1613" spans="1:19" x14ac:dyDescent="0.3">
      <c r="A1613" s="173" t="s">
        <v>1537</v>
      </c>
      <c r="B1613" s="173" t="s">
        <v>1546</v>
      </c>
      <c r="C1613" s="173">
        <v>119212</v>
      </c>
      <c r="D1613" s="176">
        <v>44118</v>
      </c>
      <c r="E1613" s="177">
        <v>63.113999999999997</v>
      </c>
      <c r="F1613" s="177">
        <v>9.4999999999999998E-3</v>
      </c>
      <c r="G1613" s="177">
        <v>-0.91679999999999995</v>
      </c>
      <c r="H1613" s="177">
        <v>-1.3952</v>
      </c>
      <c r="I1613" s="177">
        <v>-0.16139999999999999</v>
      </c>
      <c r="J1613" s="177">
        <v>-0.65169999999999995</v>
      </c>
      <c r="K1613" s="177">
        <v>20.912700000000001</v>
      </c>
      <c r="L1613" s="177">
        <v>46.392000000000003</v>
      </c>
      <c r="M1613" s="177">
        <v>6.2649999999999997</v>
      </c>
      <c r="N1613" s="177">
        <v>22.4635</v>
      </c>
      <c r="O1613" s="177">
        <v>-0.7278</v>
      </c>
      <c r="P1613" s="177">
        <v>7.9404000000000003</v>
      </c>
      <c r="Q1613" s="177">
        <v>17.873799999999999</v>
      </c>
      <c r="R1613" s="177">
        <v>8.4442000000000004</v>
      </c>
      <c r="S1613" s="118" t="s">
        <v>1916</v>
      </c>
    </row>
    <row r="1614" spans="1:19" x14ac:dyDescent="0.3">
      <c r="A1614" s="173" t="s">
        <v>1537</v>
      </c>
      <c r="B1614" s="173" t="s">
        <v>1547</v>
      </c>
      <c r="C1614" s="173">
        <v>105989</v>
      </c>
      <c r="D1614" s="176">
        <v>44118</v>
      </c>
      <c r="E1614" s="177">
        <v>59.917999999999999</v>
      </c>
      <c r="F1614" s="177">
        <v>6.7000000000000002E-3</v>
      </c>
      <c r="G1614" s="177">
        <v>-0.92920000000000003</v>
      </c>
      <c r="H1614" s="177">
        <v>-1.4117</v>
      </c>
      <c r="I1614" s="177">
        <v>-0.19320000000000001</v>
      </c>
      <c r="J1614" s="177">
        <v>-0.72240000000000004</v>
      </c>
      <c r="K1614" s="177">
        <v>20.651599999999998</v>
      </c>
      <c r="L1614" s="177">
        <v>45.732700000000001</v>
      </c>
      <c r="M1614" s="177">
        <v>5.5601000000000003</v>
      </c>
      <c r="N1614" s="177">
        <v>21.389800000000001</v>
      </c>
      <c r="O1614" s="177">
        <v>-1.4212</v>
      </c>
      <c r="P1614" s="177">
        <v>7.2236000000000002</v>
      </c>
      <c r="Q1614" s="177">
        <v>14.3576</v>
      </c>
      <c r="R1614" s="177">
        <v>7.5023</v>
      </c>
      <c r="S1614" s="118" t="s">
        <v>1916</v>
      </c>
    </row>
    <row r="1615" spans="1:19" x14ac:dyDescent="0.3">
      <c r="A1615" s="173" t="s">
        <v>1537</v>
      </c>
      <c r="B1615" s="173" t="s">
        <v>1548</v>
      </c>
      <c r="C1615" s="173">
        <v>146196</v>
      </c>
      <c r="D1615" s="176">
        <v>44118</v>
      </c>
      <c r="E1615" s="177">
        <v>12.804</v>
      </c>
      <c r="F1615" s="177">
        <v>0.47870000000000001</v>
      </c>
      <c r="G1615" s="177">
        <v>0.39200000000000002</v>
      </c>
      <c r="H1615" s="177">
        <v>-0.3967</v>
      </c>
      <c r="I1615" s="177">
        <v>-0.31919999999999998</v>
      </c>
      <c r="J1615" s="177">
        <v>-2.4234</v>
      </c>
      <c r="K1615" s="177">
        <v>20.2818</v>
      </c>
      <c r="L1615" s="177">
        <v>43.510399999999997</v>
      </c>
      <c r="M1615" s="177">
        <v>9.4265000000000008</v>
      </c>
      <c r="N1615" s="177">
        <v>20.565000000000001</v>
      </c>
      <c r="O1615" s="177"/>
      <c r="P1615" s="177"/>
      <c r="Q1615" s="177">
        <v>15.8002</v>
      </c>
      <c r="R1615" s="177"/>
      <c r="S1615" s="118" t="s">
        <v>1917</v>
      </c>
    </row>
    <row r="1616" spans="1:19" x14ac:dyDescent="0.3">
      <c r="A1616" s="173" t="s">
        <v>1537</v>
      </c>
      <c r="B1616" s="173" t="s">
        <v>1549</v>
      </c>
      <c r="C1616" s="173">
        <v>146193</v>
      </c>
      <c r="D1616" s="176">
        <v>44118</v>
      </c>
      <c r="E1616" s="177">
        <v>12.477</v>
      </c>
      <c r="F1616" s="177">
        <v>0.47510000000000002</v>
      </c>
      <c r="G1616" s="177">
        <v>0.37</v>
      </c>
      <c r="H1616" s="177">
        <v>-0.43090000000000001</v>
      </c>
      <c r="I1616" s="177">
        <v>-0.38319999999999999</v>
      </c>
      <c r="J1616" s="177">
        <v>-2.5463</v>
      </c>
      <c r="K1616" s="177">
        <v>19.809899999999999</v>
      </c>
      <c r="L1616" s="177">
        <v>42.3827</v>
      </c>
      <c r="M1616" s="177">
        <v>8.1477000000000004</v>
      </c>
      <c r="N1616" s="177">
        <v>18.6816</v>
      </c>
      <c r="O1616" s="177"/>
      <c r="P1616" s="177"/>
      <c r="Q1616" s="177">
        <v>14.0357</v>
      </c>
      <c r="R1616" s="177"/>
      <c r="S1616" s="118" t="s">
        <v>1917</v>
      </c>
    </row>
    <row r="1617" spans="1:19" x14ac:dyDescent="0.3">
      <c r="A1617" s="173" t="s">
        <v>1537</v>
      </c>
      <c r="B1617" s="173" t="s">
        <v>1550</v>
      </c>
      <c r="C1617" s="173">
        <v>103360</v>
      </c>
      <c r="D1617" s="176">
        <v>44118</v>
      </c>
      <c r="E1617" s="177">
        <v>47.4358</v>
      </c>
      <c r="F1617" s="177">
        <v>5.4800000000000001E-2</v>
      </c>
      <c r="G1617" s="177">
        <v>-1.1153</v>
      </c>
      <c r="H1617" s="177">
        <v>-1.5998000000000001</v>
      </c>
      <c r="I1617" s="177">
        <v>-0.2999</v>
      </c>
      <c r="J1617" s="177">
        <v>-1.6718</v>
      </c>
      <c r="K1617" s="177">
        <v>18.596900000000002</v>
      </c>
      <c r="L1617" s="177">
        <v>33.303199999999997</v>
      </c>
      <c r="M1617" s="177">
        <v>-8.4633000000000003</v>
      </c>
      <c r="N1617" s="177">
        <v>-1.5561</v>
      </c>
      <c r="O1617" s="177">
        <v>-6.2845000000000004</v>
      </c>
      <c r="P1617" s="177">
        <v>3.7715000000000001</v>
      </c>
      <c r="Q1617" s="177">
        <v>11.122400000000001</v>
      </c>
      <c r="R1617" s="177">
        <v>-3.6537000000000002</v>
      </c>
      <c r="S1617" s="118" t="s">
        <v>1917</v>
      </c>
    </row>
    <row r="1618" spans="1:19" x14ac:dyDescent="0.3">
      <c r="A1618" s="173" t="s">
        <v>1537</v>
      </c>
      <c r="B1618" s="173" t="s">
        <v>1551</v>
      </c>
      <c r="C1618" s="173">
        <v>118525</v>
      </c>
      <c r="D1618" s="176">
        <v>44118</v>
      </c>
      <c r="E1618" s="177">
        <v>51.589599999999997</v>
      </c>
      <c r="F1618" s="177">
        <v>5.74E-2</v>
      </c>
      <c r="G1618" s="177">
        <v>-1.1033999999999999</v>
      </c>
      <c r="H1618" s="177">
        <v>-1.5833999999999999</v>
      </c>
      <c r="I1618" s="177">
        <v>-0.26790000000000003</v>
      </c>
      <c r="J1618" s="177">
        <v>-1.6040000000000001</v>
      </c>
      <c r="K1618" s="177">
        <v>18.8462</v>
      </c>
      <c r="L1618" s="177">
        <v>33.885899999999999</v>
      </c>
      <c r="M1618" s="177">
        <v>-7.8650000000000002</v>
      </c>
      <c r="N1618" s="177">
        <v>-0.68740000000000001</v>
      </c>
      <c r="O1618" s="177">
        <v>-5.2927999999999997</v>
      </c>
      <c r="P1618" s="177">
        <v>4.9432</v>
      </c>
      <c r="Q1618" s="177">
        <v>15.143700000000001</v>
      </c>
      <c r="R1618" s="177">
        <v>-2.7103000000000002</v>
      </c>
      <c r="S1618" s="118" t="s">
        <v>1917</v>
      </c>
    </row>
    <row r="1619" spans="1:19" x14ac:dyDescent="0.3">
      <c r="A1619" s="173" t="s">
        <v>1537</v>
      </c>
      <c r="B1619" s="173" t="s">
        <v>1552</v>
      </c>
      <c r="C1619" s="173">
        <v>130503</v>
      </c>
      <c r="D1619" s="176">
        <v>44118</v>
      </c>
      <c r="E1619" s="177">
        <v>41.658000000000001</v>
      </c>
      <c r="F1619" s="177">
        <v>0.16830000000000001</v>
      </c>
      <c r="G1619" s="177">
        <v>-0.2132</v>
      </c>
      <c r="H1619" s="177">
        <v>-0.44929999999999998</v>
      </c>
      <c r="I1619" s="177">
        <v>0.313</v>
      </c>
      <c r="J1619" s="177">
        <v>-1.0616000000000001</v>
      </c>
      <c r="K1619" s="177">
        <v>17.8111</v>
      </c>
      <c r="L1619" s="177">
        <v>42.293999999999997</v>
      </c>
      <c r="M1619" s="177">
        <v>-3.7210000000000001</v>
      </c>
      <c r="N1619" s="177">
        <v>2.9177</v>
      </c>
      <c r="O1619" s="177">
        <v>0.1386</v>
      </c>
      <c r="P1619" s="177">
        <v>9.2308000000000003</v>
      </c>
      <c r="Q1619" s="177">
        <v>13.1546</v>
      </c>
      <c r="R1619" s="177">
        <v>-2.0103</v>
      </c>
      <c r="S1619" s="118" t="s">
        <v>1914</v>
      </c>
    </row>
    <row r="1620" spans="1:19" x14ac:dyDescent="0.3">
      <c r="A1620" s="173" t="s">
        <v>1537</v>
      </c>
      <c r="B1620" s="173" t="s">
        <v>1553</v>
      </c>
      <c r="C1620" s="173">
        <v>130502</v>
      </c>
      <c r="D1620" s="176">
        <v>44118</v>
      </c>
      <c r="E1620" s="177">
        <v>38.308999999999997</v>
      </c>
      <c r="F1620" s="177">
        <v>0.16470000000000001</v>
      </c>
      <c r="G1620" s="177">
        <v>-0.22919999999999999</v>
      </c>
      <c r="H1620" s="177">
        <v>-0.4703</v>
      </c>
      <c r="I1620" s="177">
        <v>0.2722</v>
      </c>
      <c r="J1620" s="177">
        <v>-1.1508</v>
      </c>
      <c r="K1620" s="177">
        <v>17.505099999999999</v>
      </c>
      <c r="L1620" s="177">
        <v>41.554900000000004</v>
      </c>
      <c r="M1620" s="177">
        <v>-4.4543999999999997</v>
      </c>
      <c r="N1620" s="177">
        <v>1.8667</v>
      </c>
      <c r="O1620" s="177">
        <v>-1.0859000000000001</v>
      </c>
      <c r="P1620" s="177">
        <v>7.9005000000000001</v>
      </c>
      <c r="Q1620" s="177">
        <v>11.305400000000001</v>
      </c>
      <c r="R1620" s="177">
        <v>-3.1000999999999999</v>
      </c>
      <c r="S1620" s="118" t="s">
        <v>1914</v>
      </c>
    </row>
    <row r="1621" spans="1:19" x14ac:dyDescent="0.3">
      <c r="A1621" s="173" t="s">
        <v>1537</v>
      </c>
      <c r="B1621" s="173" t="s">
        <v>1554</v>
      </c>
      <c r="C1621" s="173">
        <v>103006</v>
      </c>
      <c r="D1621" s="176">
        <v>44118</v>
      </c>
      <c r="E1621" s="177">
        <v>46.818899999999999</v>
      </c>
      <c r="F1621" s="177">
        <v>0.186</v>
      </c>
      <c r="G1621" s="177">
        <v>0.88649999999999995</v>
      </c>
      <c r="H1621" s="177">
        <v>-0.31190000000000001</v>
      </c>
      <c r="I1621" s="177">
        <v>-0.69110000000000005</v>
      </c>
      <c r="J1621" s="177">
        <v>-0.61519999999999997</v>
      </c>
      <c r="K1621" s="177">
        <v>17.183199999999999</v>
      </c>
      <c r="L1621" s="177">
        <v>45.084000000000003</v>
      </c>
      <c r="M1621" s="177">
        <v>1.9205000000000001</v>
      </c>
      <c r="N1621" s="177">
        <v>7.8235000000000001</v>
      </c>
      <c r="O1621" s="177">
        <v>-6.4627999999999997</v>
      </c>
      <c r="P1621" s="177">
        <v>3.6484999999999999</v>
      </c>
      <c r="Q1621" s="177">
        <v>10.5318</v>
      </c>
      <c r="R1621" s="177">
        <v>1.0934999999999999</v>
      </c>
      <c r="S1621" s="118" t="s">
        <v>1918</v>
      </c>
    </row>
    <row r="1622" spans="1:19" x14ac:dyDescent="0.3">
      <c r="A1622" s="173" t="s">
        <v>1537</v>
      </c>
      <c r="B1622" s="173" t="s">
        <v>1555</v>
      </c>
      <c r="C1622" s="173">
        <v>120069</v>
      </c>
      <c r="D1622" s="176">
        <v>44118</v>
      </c>
      <c r="E1622" s="177">
        <v>50.097099999999998</v>
      </c>
      <c r="F1622" s="177">
        <v>0.1898</v>
      </c>
      <c r="G1622" s="177">
        <v>0.90600000000000003</v>
      </c>
      <c r="H1622" s="177">
        <v>-0.28499999999999998</v>
      </c>
      <c r="I1622" s="177">
        <v>-0.63749999999999996</v>
      </c>
      <c r="J1622" s="177">
        <v>-0.49969999999999998</v>
      </c>
      <c r="K1622" s="177">
        <v>17.6035</v>
      </c>
      <c r="L1622" s="177">
        <v>46.119599999999998</v>
      </c>
      <c r="M1622" s="177">
        <v>3.0211000000000001</v>
      </c>
      <c r="N1622" s="177">
        <v>9.3600999999999992</v>
      </c>
      <c r="O1622" s="177">
        <v>-5.4607999999999999</v>
      </c>
      <c r="P1622" s="177">
        <v>4.6260000000000003</v>
      </c>
      <c r="Q1622" s="177">
        <v>12.025399999999999</v>
      </c>
      <c r="R1622" s="177">
        <v>2.3357000000000001</v>
      </c>
      <c r="S1622" s="118" t="s">
        <v>1918</v>
      </c>
    </row>
    <row r="1623" spans="1:19" x14ac:dyDescent="0.3">
      <c r="A1623" s="173" t="s">
        <v>1537</v>
      </c>
      <c r="B1623" s="173" t="s">
        <v>1556</v>
      </c>
      <c r="C1623" s="173">
        <v>106823</v>
      </c>
      <c r="D1623" s="176">
        <v>44118</v>
      </c>
      <c r="E1623" s="177">
        <v>26.04</v>
      </c>
      <c r="F1623" s="177">
        <v>0.26950000000000002</v>
      </c>
      <c r="G1623" s="177">
        <v>-0.53480000000000005</v>
      </c>
      <c r="H1623" s="177">
        <v>-0.87549999999999994</v>
      </c>
      <c r="I1623" s="177">
        <v>0.46300000000000002</v>
      </c>
      <c r="J1623" s="177">
        <v>-0.76219999999999999</v>
      </c>
      <c r="K1623" s="177">
        <v>19.230799999999999</v>
      </c>
      <c r="L1623" s="177">
        <v>43.867400000000004</v>
      </c>
      <c r="M1623" s="177">
        <v>-2.8721000000000001</v>
      </c>
      <c r="N1623" s="177">
        <v>7.7369000000000003</v>
      </c>
      <c r="O1623" s="177">
        <v>-0.69299999999999995</v>
      </c>
      <c r="P1623" s="177">
        <v>5.2355999999999998</v>
      </c>
      <c r="Q1623" s="177">
        <v>7.6397000000000004</v>
      </c>
      <c r="R1623" s="177">
        <v>7.8819999999999997</v>
      </c>
      <c r="S1623" s="118" t="s">
        <v>1917</v>
      </c>
    </row>
    <row r="1624" spans="1:19" x14ac:dyDescent="0.3">
      <c r="A1624" s="173" t="s">
        <v>1537</v>
      </c>
      <c r="B1624" s="173" t="s">
        <v>1557</v>
      </c>
      <c r="C1624" s="173">
        <v>120591</v>
      </c>
      <c r="D1624" s="176">
        <v>44118</v>
      </c>
      <c r="E1624" s="177">
        <v>27.57</v>
      </c>
      <c r="F1624" s="177">
        <v>0.2545</v>
      </c>
      <c r="G1624" s="177">
        <v>-0.54110000000000003</v>
      </c>
      <c r="H1624" s="177">
        <v>-0.86299999999999999</v>
      </c>
      <c r="I1624" s="177">
        <v>0.4738</v>
      </c>
      <c r="J1624" s="177">
        <v>-0.64859999999999995</v>
      </c>
      <c r="K1624" s="177">
        <v>19.7134</v>
      </c>
      <c r="L1624" s="177">
        <v>45.0289</v>
      </c>
      <c r="M1624" s="177">
        <v>-1.7463</v>
      </c>
      <c r="N1624" s="177">
        <v>9.3613999999999997</v>
      </c>
      <c r="O1624" s="177">
        <v>0.37690000000000001</v>
      </c>
      <c r="P1624" s="177">
        <v>6.1189999999999998</v>
      </c>
      <c r="Q1624" s="177">
        <v>10.9339</v>
      </c>
      <c r="R1624" s="177">
        <v>9.3025000000000002</v>
      </c>
      <c r="S1624" s="118" t="s">
        <v>1917</v>
      </c>
    </row>
    <row r="1625" spans="1:19" x14ac:dyDescent="0.3">
      <c r="A1625" s="173" t="s">
        <v>1537</v>
      </c>
      <c r="B1625" s="173" t="s">
        <v>1558</v>
      </c>
      <c r="C1625" s="173">
        <v>141462</v>
      </c>
      <c r="D1625" s="176">
        <v>44118</v>
      </c>
      <c r="E1625" s="177">
        <v>9.0299999999999994</v>
      </c>
      <c r="F1625" s="177">
        <v>0.222</v>
      </c>
      <c r="G1625" s="177">
        <v>-0.1106</v>
      </c>
      <c r="H1625" s="177">
        <v>-0.66010000000000002</v>
      </c>
      <c r="I1625" s="177">
        <v>-0.76919999999999999</v>
      </c>
      <c r="J1625" s="177">
        <v>-2.589</v>
      </c>
      <c r="K1625" s="177">
        <v>16.366</v>
      </c>
      <c r="L1625" s="177">
        <v>34.1753</v>
      </c>
      <c r="M1625" s="177">
        <v>-3.7313000000000001</v>
      </c>
      <c r="N1625" s="177">
        <v>3.6739000000000002</v>
      </c>
      <c r="O1625" s="177">
        <v>-4.3765000000000001</v>
      </c>
      <c r="P1625" s="177"/>
      <c r="Q1625" s="177">
        <v>-3.0285000000000002</v>
      </c>
      <c r="R1625" s="177">
        <v>0.33250000000000002</v>
      </c>
      <c r="S1625" s="118" t="s">
        <v>1917</v>
      </c>
    </row>
    <row r="1626" spans="1:19" x14ac:dyDescent="0.3">
      <c r="A1626" s="173" t="s">
        <v>1537</v>
      </c>
      <c r="B1626" s="173" t="s">
        <v>1559</v>
      </c>
      <c r="C1626" s="173">
        <v>141475</v>
      </c>
      <c r="D1626" s="176">
        <v>44118</v>
      </c>
      <c r="E1626" s="177">
        <v>9.6199999999999992</v>
      </c>
      <c r="F1626" s="177">
        <v>0.20830000000000001</v>
      </c>
      <c r="G1626" s="177">
        <v>-0.20749999999999999</v>
      </c>
      <c r="H1626" s="177">
        <v>-0.61980000000000002</v>
      </c>
      <c r="I1626" s="177">
        <v>-0.82469999999999999</v>
      </c>
      <c r="J1626" s="177">
        <v>-2.5329000000000002</v>
      </c>
      <c r="K1626" s="177">
        <v>16.606100000000001</v>
      </c>
      <c r="L1626" s="177">
        <v>34.922899999999998</v>
      </c>
      <c r="M1626" s="177">
        <v>-3.0242</v>
      </c>
      <c r="N1626" s="177">
        <v>4.6790000000000003</v>
      </c>
      <c r="O1626" s="177">
        <v>-2.6229</v>
      </c>
      <c r="P1626" s="177"/>
      <c r="Q1626" s="177">
        <v>-1.1609</v>
      </c>
      <c r="R1626" s="177">
        <v>1.6444000000000001</v>
      </c>
      <c r="S1626" s="118" t="s">
        <v>1917</v>
      </c>
    </row>
    <row r="1627" spans="1:19" x14ac:dyDescent="0.3">
      <c r="A1627" s="173" t="s">
        <v>1537</v>
      </c>
      <c r="B1627" s="173" t="s">
        <v>1560</v>
      </c>
      <c r="C1627" s="173">
        <v>147946</v>
      </c>
      <c r="D1627" s="176">
        <v>44118</v>
      </c>
      <c r="E1627" s="177">
        <v>12.61</v>
      </c>
      <c r="F1627" s="177">
        <v>-7.9200000000000007E-2</v>
      </c>
      <c r="G1627" s="177">
        <v>-0.15840000000000001</v>
      </c>
      <c r="H1627" s="177">
        <v>-1.3302</v>
      </c>
      <c r="I1627" s="177">
        <v>0</v>
      </c>
      <c r="J1627" s="177">
        <v>-0.86480000000000001</v>
      </c>
      <c r="K1627" s="177">
        <v>23.0244</v>
      </c>
      <c r="L1627" s="177">
        <v>39.337000000000003</v>
      </c>
      <c r="M1627" s="177"/>
      <c r="N1627" s="177"/>
      <c r="O1627" s="177"/>
      <c r="P1627" s="177"/>
      <c r="Q1627" s="177">
        <v>26.1</v>
      </c>
      <c r="R1627" s="177"/>
      <c r="S1627" s="118" t="s">
        <v>1916</v>
      </c>
    </row>
    <row r="1628" spans="1:19" x14ac:dyDescent="0.3">
      <c r="A1628" s="173" t="s">
        <v>1537</v>
      </c>
      <c r="B1628" s="173" t="s">
        <v>1561</v>
      </c>
      <c r="C1628" s="173">
        <v>147944</v>
      </c>
      <c r="D1628" s="176">
        <v>44118</v>
      </c>
      <c r="E1628" s="177">
        <v>12.45</v>
      </c>
      <c r="F1628" s="177">
        <v>-8.0299999999999996E-2</v>
      </c>
      <c r="G1628" s="177">
        <v>-0.2404</v>
      </c>
      <c r="H1628" s="177">
        <v>-1.4252</v>
      </c>
      <c r="I1628" s="177">
        <v>-0.16039999999999999</v>
      </c>
      <c r="J1628" s="177">
        <v>-1.0334000000000001</v>
      </c>
      <c r="K1628" s="177">
        <v>22.418900000000001</v>
      </c>
      <c r="L1628" s="177">
        <v>37.873800000000003</v>
      </c>
      <c r="M1628" s="177"/>
      <c r="N1628" s="177"/>
      <c r="O1628" s="177"/>
      <c r="P1628" s="177"/>
      <c r="Q1628" s="177">
        <v>24.5</v>
      </c>
      <c r="R1628" s="177"/>
      <c r="S1628" s="118" t="s">
        <v>1916</v>
      </c>
    </row>
    <row r="1629" spans="1:19" x14ac:dyDescent="0.3">
      <c r="A1629" s="173" t="s">
        <v>1537</v>
      </c>
      <c r="B1629" s="173" t="s">
        <v>1562</v>
      </c>
      <c r="C1629" s="173">
        <v>145137</v>
      </c>
      <c r="D1629" s="176">
        <v>44118</v>
      </c>
      <c r="E1629" s="177">
        <v>11.59</v>
      </c>
      <c r="F1629" s="177">
        <v>-0.34389999999999998</v>
      </c>
      <c r="G1629" s="177">
        <v>-0.25819999999999999</v>
      </c>
      <c r="H1629" s="177">
        <v>-0.51500000000000001</v>
      </c>
      <c r="I1629" s="177">
        <v>-1.0247999999999999</v>
      </c>
      <c r="J1629" s="177">
        <v>-3.7374999999999998</v>
      </c>
      <c r="K1629" s="177">
        <v>12.5243</v>
      </c>
      <c r="L1629" s="177">
        <v>32.305900000000001</v>
      </c>
      <c r="M1629" s="177">
        <v>1.1344000000000001</v>
      </c>
      <c r="N1629" s="177">
        <v>13.5162</v>
      </c>
      <c r="O1629" s="177"/>
      <c r="P1629" s="177"/>
      <c r="Q1629" s="177">
        <v>7.8235999999999999</v>
      </c>
      <c r="R1629" s="177"/>
      <c r="S1629" s="118" t="s">
        <v>1918</v>
      </c>
    </row>
    <row r="1630" spans="1:19" x14ac:dyDescent="0.3">
      <c r="A1630" s="173" t="s">
        <v>1537</v>
      </c>
      <c r="B1630" s="173" t="s">
        <v>1563</v>
      </c>
      <c r="C1630" s="173">
        <v>145139</v>
      </c>
      <c r="D1630" s="176">
        <v>44118</v>
      </c>
      <c r="E1630" s="177">
        <v>11.23</v>
      </c>
      <c r="F1630" s="177">
        <v>-0.35489999999999999</v>
      </c>
      <c r="G1630" s="177">
        <v>-0.26640000000000003</v>
      </c>
      <c r="H1630" s="177">
        <v>-0.61950000000000005</v>
      </c>
      <c r="I1630" s="177">
        <v>-1.0572999999999999</v>
      </c>
      <c r="J1630" s="177">
        <v>-3.9350000000000001</v>
      </c>
      <c r="K1630" s="177">
        <v>12.075799999999999</v>
      </c>
      <c r="L1630" s="177">
        <v>31.344999999999999</v>
      </c>
      <c r="M1630" s="177">
        <v>0</v>
      </c>
      <c r="N1630" s="177">
        <v>11.741300000000001</v>
      </c>
      <c r="O1630" s="177"/>
      <c r="P1630" s="177"/>
      <c r="Q1630" s="177">
        <v>6.1006999999999998</v>
      </c>
      <c r="R1630" s="177"/>
      <c r="S1630" s="118" t="s">
        <v>1918</v>
      </c>
    </row>
    <row r="1631" spans="1:19" x14ac:dyDescent="0.3">
      <c r="A1631" s="173" t="s">
        <v>1537</v>
      </c>
      <c r="B1631" s="173" t="s">
        <v>1564</v>
      </c>
      <c r="C1631" s="173">
        <v>147919</v>
      </c>
      <c r="D1631" s="176">
        <v>44118</v>
      </c>
      <c r="E1631" s="177">
        <v>9.6142000000000003</v>
      </c>
      <c r="F1631" s="177">
        <v>6.1400000000000003E-2</v>
      </c>
      <c r="G1631" s="177">
        <v>-1.1749000000000001</v>
      </c>
      <c r="H1631" s="177">
        <v>-1.6882999999999999</v>
      </c>
      <c r="I1631" s="177">
        <v>-0.26140000000000002</v>
      </c>
      <c r="J1631" s="177">
        <v>-2.7080000000000002</v>
      </c>
      <c r="K1631" s="177">
        <v>13.684699999999999</v>
      </c>
      <c r="L1631" s="177">
        <v>39.7575</v>
      </c>
      <c r="M1631" s="177"/>
      <c r="N1631" s="177"/>
      <c r="O1631" s="177"/>
      <c r="P1631" s="177"/>
      <c r="Q1631" s="177">
        <v>-3.8580000000000001</v>
      </c>
      <c r="R1631" s="177"/>
      <c r="S1631" s="118" t="s">
        <v>1914</v>
      </c>
    </row>
    <row r="1632" spans="1:19" x14ac:dyDescent="0.3">
      <c r="A1632" s="173" t="s">
        <v>1537</v>
      </c>
      <c r="B1632" s="173" t="s">
        <v>1565</v>
      </c>
      <c r="C1632" s="173">
        <v>147920</v>
      </c>
      <c r="D1632" s="176">
        <v>44118</v>
      </c>
      <c r="E1632" s="177">
        <v>9.4745000000000008</v>
      </c>
      <c r="F1632" s="177">
        <v>5.4899999999999997E-2</v>
      </c>
      <c r="G1632" s="177">
        <v>-1.2043999999999999</v>
      </c>
      <c r="H1632" s="177">
        <v>-1.7290000000000001</v>
      </c>
      <c r="I1632" s="177">
        <v>-0.34599999999999997</v>
      </c>
      <c r="J1632" s="177">
        <v>-2.8834</v>
      </c>
      <c r="K1632" s="177">
        <v>13.0487</v>
      </c>
      <c r="L1632" s="177">
        <v>38.192799999999998</v>
      </c>
      <c r="M1632" s="177"/>
      <c r="N1632" s="177"/>
      <c r="O1632" s="177"/>
      <c r="P1632" s="177"/>
      <c r="Q1632" s="177">
        <v>-5.2549999999999999</v>
      </c>
      <c r="R1632" s="177"/>
      <c r="S1632" s="118" t="s">
        <v>1914</v>
      </c>
    </row>
    <row r="1633" spans="1:19" x14ac:dyDescent="0.3">
      <c r="A1633" s="173" t="s">
        <v>1537</v>
      </c>
      <c r="B1633" s="173" t="s">
        <v>1566</v>
      </c>
      <c r="C1633" s="173">
        <v>102875</v>
      </c>
      <c r="D1633" s="176">
        <v>44118</v>
      </c>
      <c r="E1633" s="177">
        <v>79.811000000000007</v>
      </c>
      <c r="F1633" s="177">
        <v>0.22600000000000001</v>
      </c>
      <c r="G1633" s="177">
        <v>-0.25990000000000002</v>
      </c>
      <c r="H1633" s="177">
        <v>-0.55700000000000005</v>
      </c>
      <c r="I1633" s="177">
        <v>0.18079999999999999</v>
      </c>
      <c r="J1633" s="177">
        <v>-1.2325999999999999</v>
      </c>
      <c r="K1633" s="177">
        <v>22.010899999999999</v>
      </c>
      <c r="L1633" s="177">
        <v>48.289700000000003</v>
      </c>
      <c r="M1633" s="177">
        <v>4.0696000000000003</v>
      </c>
      <c r="N1633" s="177">
        <v>16.312000000000001</v>
      </c>
      <c r="O1633" s="177">
        <v>1.9106000000000001</v>
      </c>
      <c r="P1633" s="177">
        <v>8.4751999999999992</v>
      </c>
      <c r="Q1633" s="177">
        <v>14.196400000000001</v>
      </c>
      <c r="R1633" s="177">
        <v>9.4563000000000006</v>
      </c>
      <c r="S1633" s="118" t="s">
        <v>1914</v>
      </c>
    </row>
    <row r="1634" spans="1:19" x14ac:dyDescent="0.3">
      <c r="A1634" s="173" t="s">
        <v>1537</v>
      </c>
      <c r="B1634" s="173" t="s">
        <v>1567</v>
      </c>
      <c r="C1634" s="173">
        <v>120164</v>
      </c>
      <c r="D1634" s="176">
        <v>44118</v>
      </c>
      <c r="E1634" s="177">
        <v>88.02</v>
      </c>
      <c r="F1634" s="177">
        <v>0.23119999999999999</v>
      </c>
      <c r="G1634" s="177">
        <v>-0.23910000000000001</v>
      </c>
      <c r="H1634" s="177">
        <v>-0.52890000000000004</v>
      </c>
      <c r="I1634" s="177">
        <v>0.23799999999999999</v>
      </c>
      <c r="J1634" s="177">
        <v>-1.1111</v>
      </c>
      <c r="K1634" s="177">
        <v>22.462599999999998</v>
      </c>
      <c r="L1634" s="177">
        <v>49.358600000000003</v>
      </c>
      <c r="M1634" s="177">
        <v>5.1889000000000003</v>
      </c>
      <c r="N1634" s="177">
        <v>17.954499999999999</v>
      </c>
      <c r="O1634" s="177">
        <v>3.2642000000000002</v>
      </c>
      <c r="P1634" s="177">
        <v>10.025700000000001</v>
      </c>
      <c r="Q1634" s="177">
        <v>14.6127</v>
      </c>
      <c r="R1634" s="177">
        <v>10.9565</v>
      </c>
      <c r="S1634" s="118" t="s">
        <v>1914</v>
      </c>
    </row>
    <row r="1635" spans="1:19" x14ac:dyDescent="0.3">
      <c r="A1635" s="173" t="s">
        <v>1537</v>
      </c>
      <c r="B1635" s="173" t="s">
        <v>1568</v>
      </c>
      <c r="C1635" s="173">
        <v>129220</v>
      </c>
      <c r="D1635" s="176">
        <v>44118</v>
      </c>
      <c r="E1635" s="177">
        <v>23.06</v>
      </c>
      <c r="F1635" s="177">
        <v>1.7299999999999999E-2</v>
      </c>
      <c r="G1635" s="177">
        <v>-0.60770000000000002</v>
      </c>
      <c r="H1635" s="177">
        <v>-1.0598000000000001</v>
      </c>
      <c r="I1635" s="177">
        <v>-1.4446000000000001</v>
      </c>
      <c r="J1635" s="177">
        <v>-2.5811999999999999</v>
      </c>
      <c r="K1635" s="177">
        <v>16.860099999999999</v>
      </c>
      <c r="L1635" s="177">
        <v>36.984699999999997</v>
      </c>
      <c r="M1635" s="177">
        <v>-7.1210000000000004</v>
      </c>
      <c r="N1635" s="177">
        <v>0.99419999999999997</v>
      </c>
      <c r="O1635" s="177">
        <v>-4.3791000000000002</v>
      </c>
      <c r="P1635" s="177">
        <v>8.8585999999999991</v>
      </c>
      <c r="Q1635" s="177">
        <v>13.8757</v>
      </c>
      <c r="R1635" s="177">
        <v>-3.5167999999999999</v>
      </c>
      <c r="S1635" s="118" t="s">
        <v>1916</v>
      </c>
    </row>
    <row r="1636" spans="1:19" x14ac:dyDescent="0.3">
      <c r="A1636" s="173" t="s">
        <v>1537</v>
      </c>
      <c r="B1636" s="173" t="s">
        <v>1569</v>
      </c>
      <c r="C1636" s="173">
        <v>129223</v>
      </c>
      <c r="D1636" s="176">
        <v>44118</v>
      </c>
      <c r="E1636" s="177">
        <v>21.811</v>
      </c>
      <c r="F1636" s="177">
        <v>1.83E-2</v>
      </c>
      <c r="G1636" s="177">
        <v>-0.61970000000000003</v>
      </c>
      <c r="H1636" s="177">
        <v>-1.0749</v>
      </c>
      <c r="I1636" s="177">
        <v>-1.486</v>
      </c>
      <c r="J1636" s="177">
        <v>-2.6686000000000001</v>
      </c>
      <c r="K1636" s="177">
        <v>16.542899999999999</v>
      </c>
      <c r="L1636" s="177">
        <v>36.242100000000001</v>
      </c>
      <c r="M1636" s="177">
        <v>-7.9043999999999999</v>
      </c>
      <c r="N1636" s="177">
        <v>-0.15559999999999999</v>
      </c>
      <c r="O1636" s="177">
        <v>-5.3741000000000003</v>
      </c>
      <c r="P1636" s="177">
        <v>7.8593999999999999</v>
      </c>
      <c r="Q1636" s="177">
        <v>12.893800000000001</v>
      </c>
      <c r="R1636" s="177">
        <v>-4.6211000000000002</v>
      </c>
      <c r="S1636" s="118" t="s">
        <v>1916</v>
      </c>
    </row>
    <row r="1637" spans="1:19" x14ac:dyDescent="0.3">
      <c r="A1637" s="173" t="s">
        <v>1537</v>
      </c>
      <c r="B1637" s="173" t="s">
        <v>1570</v>
      </c>
      <c r="C1637" s="173">
        <v>113177</v>
      </c>
      <c r="D1637" s="176">
        <v>44118</v>
      </c>
      <c r="E1637" s="177">
        <v>41.394100000000002</v>
      </c>
      <c r="F1637" s="177">
        <v>0.62129999999999996</v>
      </c>
      <c r="G1637" s="177">
        <v>-0.23019999999999999</v>
      </c>
      <c r="H1637" s="177">
        <v>-1.0702</v>
      </c>
      <c r="I1637" s="177">
        <v>-1.8154999999999999</v>
      </c>
      <c r="J1637" s="177">
        <v>-3.3098999999999998</v>
      </c>
      <c r="K1637" s="177">
        <v>17.6935</v>
      </c>
      <c r="L1637" s="177">
        <v>41.763500000000001</v>
      </c>
      <c r="M1637" s="177">
        <v>1.4509000000000001</v>
      </c>
      <c r="N1637" s="177">
        <v>13.582800000000001</v>
      </c>
      <c r="O1637" s="177">
        <v>0.2616</v>
      </c>
      <c r="P1637" s="177">
        <v>9.6411999999999995</v>
      </c>
      <c r="Q1637" s="177">
        <v>15.126200000000001</v>
      </c>
      <c r="R1637" s="177">
        <v>3.2444999999999999</v>
      </c>
      <c r="S1637" s="118" t="s">
        <v>1917</v>
      </c>
    </row>
    <row r="1638" spans="1:19" x14ac:dyDescent="0.3">
      <c r="A1638" s="173" t="s">
        <v>1537</v>
      </c>
      <c r="B1638" s="173" t="s">
        <v>1571</v>
      </c>
      <c r="C1638" s="173">
        <v>118778</v>
      </c>
      <c r="D1638" s="176">
        <v>44118</v>
      </c>
      <c r="E1638" s="177">
        <v>44.561799999999998</v>
      </c>
      <c r="F1638" s="177">
        <v>0.62350000000000005</v>
      </c>
      <c r="G1638" s="177">
        <v>-0.22009999999999999</v>
      </c>
      <c r="H1638" s="177">
        <v>-1.0565</v>
      </c>
      <c r="I1638" s="177">
        <v>-1.7867999999999999</v>
      </c>
      <c r="J1638" s="177">
        <v>-3.2473000000000001</v>
      </c>
      <c r="K1638" s="177">
        <v>17.9405</v>
      </c>
      <c r="L1638" s="177">
        <v>42.411799999999999</v>
      </c>
      <c r="M1638" s="177">
        <v>2.105</v>
      </c>
      <c r="N1638" s="177">
        <v>14.547700000000001</v>
      </c>
      <c r="O1638" s="177">
        <v>1.2922</v>
      </c>
      <c r="P1638" s="177">
        <v>10.8101</v>
      </c>
      <c r="Q1638" s="177">
        <v>19.6843</v>
      </c>
      <c r="R1638" s="177">
        <v>4.1980000000000004</v>
      </c>
      <c r="S1638" s="118" t="s">
        <v>1917</v>
      </c>
    </row>
    <row r="1639" spans="1:19" x14ac:dyDescent="0.3">
      <c r="A1639" s="173" t="s">
        <v>1537</v>
      </c>
      <c r="B1639" s="173" t="s">
        <v>1572</v>
      </c>
      <c r="C1639" s="173">
        <v>147131</v>
      </c>
      <c r="D1639" s="176">
        <v>44118</v>
      </c>
      <c r="E1639" s="177">
        <v>12.23</v>
      </c>
      <c r="F1639" s="177">
        <v>0.49299999999999999</v>
      </c>
      <c r="G1639" s="177">
        <v>0.74139999999999995</v>
      </c>
      <c r="H1639" s="177">
        <v>0.3281</v>
      </c>
      <c r="I1639" s="177">
        <v>0.1638</v>
      </c>
      <c r="J1639" s="177">
        <v>-1.609</v>
      </c>
      <c r="K1639" s="177">
        <v>18.7379</v>
      </c>
      <c r="L1639" s="177">
        <v>45.942700000000002</v>
      </c>
      <c r="M1639" s="177">
        <v>12.5115</v>
      </c>
      <c r="N1639" s="177">
        <v>27.795200000000001</v>
      </c>
      <c r="O1639" s="177"/>
      <c r="P1639" s="177"/>
      <c r="Q1639" s="177">
        <v>15.177199999999999</v>
      </c>
      <c r="R1639" s="177"/>
      <c r="S1639" s="118" t="s">
        <v>1898</v>
      </c>
    </row>
    <row r="1640" spans="1:19" x14ac:dyDescent="0.3">
      <c r="A1640" s="173" t="s">
        <v>1537</v>
      </c>
      <c r="B1640" s="173" t="s">
        <v>1573</v>
      </c>
      <c r="C1640" s="173">
        <v>147129</v>
      </c>
      <c r="D1640" s="176">
        <v>44118</v>
      </c>
      <c r="E1640" s="177">
        <v>11.92</v>
      </c>
      <c r="F1640" s="177">
        <v>0.50590000000000002</v>
      </c>
      <c r="G1640" s="177">
        <v>0.76080000000000003</v>
      </c>
      <c r="H1640" s="177">
        <v>0.25230000000000002</v>
      </c>
      <c r="I1640" s="177">
        <v>8.4000000000000005E-2</v>
      </c>
      <c r="J1640" s="177">
        <v>-1.7312000000000001</v>
      </c>
      <c r="K1640" s="177">
        <v>18.136800000000001</v>
      </c>
      <c r="L1640" s="177">
        <v>44.660200000000003</v>
      </c>
      <c r="M1640" s="177">
        <v>11.090400000000001</v>
      </c>
      <c r="N1640" s="177">
        <v>25.473700000000001</v>
      </c>
      <c r="O1640" s="177"/>
      <c r="P1640" s="177"/>
      <c r="Q1640" s="177">
        <v>13.120200000000001</v>
      </c>
      <c r="R1640" s="177"/>
      <c r="S1640" s="118" t="s">
        <v>1898</v>
      </c>
    </row>
    <row r="1641" spans="1:19" x14ac:dyDescent="0.3">
      <c r="A1641" s="173" t="s">
        <v>1537</v>
      </c>
      <c r="B1641" s="173" t="s">
        <v>1574</v>
      </c>
      <c r="C1641" s="173">
        <v>100177</v>
      </c>
      <c r="D1641" s="176">
        <v>44118</v>
      </c>
      <c r="E1641" s="177">
        <v>68.217592298170104</v>
      </c>
      <c r="F1641" s="177">
        <v>-0.1216</v>
      </c>
      <c r="G1641" s="177">
        <v>-0.21149999999999999</v>
      </c>
      <c r="H1641" s="177">
        <v>1.83E-2</v>
      </c>
      <c r="I1641" s="177">
        <v>1.7217</v>
      </c>
      <c r="J1641" s="177">
        <v>3.2597</v>
      </c>
      <c r="K1641" s="177">
        <v>39.076300000000003</v>
      </c>
      <c r="L1641" s="177">
        <v>81.292900000000003</v>
      </c>
      <c r="M1641" s="177">
        <v>41.467199999999998</v>
      </c>
      <c r="N1641" s="177">
        <v>59.301000000000002</v>
      </c>
      <c r="O1641" s="177">
        <v>5.9382999999999999</v>
      </c>
      <c r="P1641" s="177">
        <v>6.8133999999999997</v>
      </c>
      <c r="Q1641" s="177">
        <v>8.3253000000000004</v>
      </c>
      <c r="R1641" s="177">
        <v>9.6390999999999991</v>
      </c>
      <c r="S1641" s="118" t="s">
        <v>1915</v>
      </c>
    </row>
    <row r="1642" spans="1:19" x14ac:dyDescent="0.3">
      <c r="A1642" s="173" t="s">
        <v>1537</v>
      </c>
      <c r="B1642" s="173" t="s">
        <v>1575</v>
      </c>
      <c r="C1642" s="173">
        <v>120828</v>
      </c>
      <c r="D1642" s="176">
        <v>44118</v>
      </c>
      <c r="E1642" s="177">
        <v>61.918500000000002</v>
      </c>
      <c r="F1642" s="177">
        <v>-0.1187</v>
      </c>
      <c r="G1642" s="177">
        <v>-0.20519999999999999</v>
      </c>
      <c r="H1642" s="177">
        <v>2.5399999999999999E-2</v>
      </c>
      <c r="I1642" s="177">
        <v>1.732</v>
      </c>
      <c r="J1642" s="177">
        <v>3.2686000000000002</v>
      </c>
      <c r="K1642" s="177">
        <v>39.183399999999999</v>
      </c>
      <c r="L1642" s="177">
        <v>81.822900000000004</v>
      </c>
      <c r="M1642" s="177">
        <v>41.920200000000001</v>
      </c>
      <c r="N1642" s="177">
        <v>59.850299999999997</v>
      </c>
      <c r="O1642" s="177">
        <v>6.3311000000000002</v>
      </c>
      <c r="P1642" s="177">
        <v>7.0506000000000002</v>
      </c>
      <c r="Q1642" s="177">
        <v>7.9729000000000001</v>
      </c>
      <c r="R1642" s="177">
        <v>10.0212</v>
      </c>
      <c r="S1642" s="118" t="s">
        <v>1915</v>
      </c>
    </row>
    <row r="1643" spans="1:19" x14ac:dyDescent="0.3">
      <c r="A1643" s="173" t="s">
        <v>1537</v>
      </c>
      <c r="B1643" s="173" t="s">
        <v>1576</v>
      </c>
      <c r="C1643" s="173">
        <v>125497</v>
      </c>
      <c r="D1643" s="176">
        <v>44118</v>
      </c>
      <c r="E1643" s="177">
        <v>63.463700000000003</v>
      </c>
      <c r="F1643" s="177">
        <v>0.95109999999999995</v>
      </c>
      <c r="G1643" s="177">
        <v>0.27350000000000002</v>
      </c>
      <c r="H1643" s="177">
        <v>-0.99650000000000005</v>
      </c>
      <c r="I1643" s="177">
        <v>-0.53069999999999995</v>
      </c>
      <c r="J1643" s="177">
        <v>-3.5991</v>
      </c>
      <c r="K1643" s="177">
        <v>16.9678</v>
      </c>
      <c r="L1643" s="177">
        <v>36.852800000000002</v>
      </c>
      <c r="M1643" s="177">
        <v>7.0404</v>
      </c>
      <c r="N1643" s="177">
        <v>15.4603</v>
      </c>
      <c r="O1643" s="177">
        <v>5.4085999999999999</v>
      </c>
      <c r="P1643" s="177">
        <v>14.059799999999999</v>
      </c>
      <c r="Q1643" s="177">
        <v>22.8445</v>
      </c>
      <c r="R1643" s="177">
        <v>10.6473</v>
      </c>
      <c r="S1643" s="118" t="s">
        <v>1916</v>
      </c>
    </row>
    <row r="1644" spans="1:19" x14ac:dyDescent="0.3">
      <c r="A1644" s="173" t="s">
        <v>1537</v>
      </c>
      <c r="B1644" s="173" t="s">
        <v>1577</v>
      </c>
      <c r="C1644" s="173">
        <v>125494</v>
      </c>
      <c r="D1644" s="176">
        <v>44118</v>
      </c>
      <c r="E1644" s="177">
        <v>58.155000000000001</v>
      </c>
      <c r="F1644" s="177">
        <v>0.94850000000000001</v>
      </c>
      <c r="G1644" s="177">
        <v>0.26100000000000001</v>
      </c>
      <c r="H1644" s="177">
        <v>-1.0138</v>
      </c>
      <c r="I1644" s="177">
        <v>-0.56540000000000001</v>
      </c>
      <c r="J1644" s="177">
        <v>-3.6722000000000001</v>
      </c>
      <c r="K1644" s="177">
        <v>16.674299999999999</v>
      </c>
      <c r="L1644" s="177">
        <v>36.030999999999999</v>
      </c>
      <c r="M1644" s="177">
        <v>6.0876000000000001</v>
      </c>
      <c r="N1644" s="177">
        <v>14.0661</v>
      </c>
      <c r="O1644" s="177">
        <v>4.157</v>
      </c>
      <c r="P1644" s="177">
        <v>12.694000000000001</v>
      </c>
      <c r="Q1644" s="177">
        <v>17.180700000000002</v>
      </c>
      <c r="R1644" s="177">
        <v>9.3262999999999998</v>
      </c>
      <c r="S1644" s="118" t="s">
        <v>1916</v>
      </c>
    </row>
    <row r="1645" spans="1:19" x14ac:dyDescent="0.3">
      <c r="A1645" s="173" t="s">
        <v>1537</v>
      </c>
      <c r="B1645" s="173" t="s">
        <v>1578</v>
      </c>
      <c r="C1645" s="173">
        <v>100795</v>
      </c>
      <c r="D1645" s="176">
        <v>44118</v>
      </c>
      <c r="E1645" s="177">
        <v>78.348399999999998</v>
      </c>
      <c r="F1645" s="177">
        <v>-0.20100000000000001</v>
      </c>
      <c r="G1645" s="177">
        <v>-0.26929999999999998</v>
      </c>
      <c r="H1645" s="177">
        <v>-0.78680000000000005</v>
      </c>
      <c r="I1645" s="177">
        <v>1.4857</v>
      </c>
      <c r="J1645" s="177">
        <v>-0.42130000000000001</v>
      </c>
      <c r="K1645" s="177">
        <v>20.1235</v>
      </c>
      <c r="L1645" s="177">
        <v>39.644300000000001</v>
      </c>
      <c r="M1645" s="177">
        <v>-2.1968000000000001</v>
      </c>
      <c r="N1645" s="177">
        <v>10.152799999999999</v>
      </c>
      <c r="O1645" s="177">
        <v>-7.4455999999999998</v>
      </c>
      <c r="P1645" s="177">
        <v>1.9309000000000001</v>
      </c>
      <c r="Q1645" s="177">
        <v>14.0379</v>
      </c>
      <c r="R1645" s="177">
        <v>0.70940000000000003</v>
      </c>
      <c r="S1645" s="118" t="s">
        <v>1914</v>
      </c>
    </row>
    <row r="1646" spans="1:19" x14ac:dyDescent="0.3">
      <c r="A1646" s="173" t="s">
        <v>1537</v>
      </c>
      <c r="B1646" s="173" t="s">
        <v>1579</v>
      </c>
      <c r="C1646" s="173">
        <v>119589</v>
      </c>
      <c r="D1646" s="176">
        <v>44118</v>
      </c>
      <c r="E1646" s="177">
        <v>82.305499999999995</v>
      </c>
      <c r="F1646" s="177">
        <v>-0.1981</v>
      </c>
      <c r="G1646" s="177">
        <v>-0.25609999999999999</v>
      </c>
      <c r="H1646" s="177">
        <v>-0.76839999999999997</v>
      </c>
      <c r="I1646" s="177">
        <v>1.5244</v>
      </c>
      <c r="J1646" s="177">
        <v>-0.33829999999999999</v>
      </c>
      <c r="K1646" s="177">
        <v>20.4285</v>
      </c>
      <c r="L1646" s="177">
        <v>40.333300000000001</v>
      </c>
      <c r="M1646" s="177">
        <v>-1.4947999999999999</v>
      </c>
      <c r="N1646" s="177">
        <v>11.1934</v>
      </c>
      <c r="O1646" s="177">
        <v>-6.6333000000000002</v>
      </c>
      <c r="P1646" s="177">
        <v>2.6503999999999999</v>
      </c>
      <c r="Q1646" s="177">
        <v>11.803900000000001</v>
      </c>
      <c r="R1646" s="177">
        <v>1.6569</v>
      </c>
      <c r="S1646" s="118" t="s">
        <v>1914</v>
      </c>
    </row>
    <row r="1647" spans="1:19" x14ac:dyDescent="0.3">
      <c r="A1647" s="173" t="s">
        <v>1537</v>
      </c>
      <c r="B1647" s="173" t="s">
        <v>1580</v>
      </c>
      <c r="C1647" s="173">
        <v>145206</v>
      </c>
      <c r="D1647" s="176">
        <v>44118</v>
      </c>
      <c r="E1647" s="177">
        <v>11.2813</v>
      </c>
      <c r="F1647" s="177">
        <v>-0.14599999999999999</v>
      </c>
      <c r="G1647" s="177">
        <v>-0.15579999999999999</v>
      </c>
      <c r="H1647" s="177">
        <v>-0.63160000000000005</v>
      </c>
      <c r="I1647" s="177">
        <v>-1.5765</v>
      </c>
      <c r="J1647" s="177">
        <v>-2.9691000000000001</v>
      </c>
      <c r="K1647" s="177">
        <v>12.1212</v>
      </c>
      <c r="L1647" s="177">
        <v>34.277200000000001</v>
      </c>
      <c r="M1647" s="177">
        <v>4.7E-2</v>
      </c>
      <c r="N1647" s="177">
        <v>11.4665</v>
      </c>
      <c r="O1647" s="177"/>
      <c r="P1647" s="177"/>
      <c r="Q1647" s="177">
        <v>6.4691000000000001</v>
      </c>
      <c r="R1647" s="177"/>
      <c r="S1647" s="118" t="s">
        <v>1914</v>
      </c>
    </row>
    <row r="1648" spans="1:19" x14ac:dyDescent="0.3">
      <c r="A1648" s="173" t="s">
        <v>1537</v>
      </c>
      <c r="B1648" s="173" t="s">
        <v>1581</v>
      </c>
      <c r="C1648" s="173">
        <v>145208</v>
      </c>
      <c r="D1648" s="176">
        <v>44118</v>
      </c>
      <c r="E1648" s="177">
        <v>10.8675</v>
      </c>
      <c r="F1648" s="177">
        <v>-0.14979999999999999</v>
      </c>
      <c r="G1648" s="177">
        <v>-0.1754</v>
      </c>
      <c r="H1648" s="177">
        <v>-0.65910000000000002</v>
      </c>
      <c r="I1648" s="177">
        <v>-1.6274999999999999</v>
      </c>
      <c r="J1648" s="177">
        <v>-3.0863999999999998</v>
      </c>
      <c r="K1648" s="177">
        <v>11.655099999999999</v>
      </c>
      <c r="L1648" s="177">
        <v>33.1753</v>
      </c>
      <c r="M1648" s="177">
        <v>-1.2888999999999999</v>
      </c>
      <c r="N1648" s="177">
        <v>9.4962</v>
      </c>
      <c r="O1648" s="177"/>
      <c r="P1648" s="177"/>
      <c r="Q1648" s="177">
        <v>4.4203999999999999</v>
      </c>
      <c r="R1648" s="177"/>
      <c r="S1648" s="118" t="s">
        <v>1914</v>
      </c>
    </row>
    <row r="1649" spans="1:19" x14ac:dyDescent="0.3">
      <c r="A1649" s="173" t="s">
        <v>1537</v>
      </c>
      <c r="B1649" s="173" t="s">
        <v>1582</v>
      </c>
      <c r="C1649" s="173">
        <v>129649</v>
      </c>
      <c r="D1649" s="176">
        <v>44118</v>
      </c>
      <c r="E1649" s="177">
        <v>16.829999999999998</v>
      </c>
      <c r="F1649" s="177">
        <v>-0.29620000000000002</v>
      </c>
      <c r="G1649" s="177">
        <v>0.41770000000000002</v>
      </c>
      <c r="H1649" s="177">
        <v>-5.9400000000000001E-2</v>
      </c>
      <c r="I1649" s="177">
        <v>0.83879999999999999</v>
      </c>
      <c r="J1649" s="177">
        <v>-2.6042000000000001</v>
      </c>
      <c r="K1649" s="177">
        <v>24.851600000000001</v>
      </c>
      <c r="L1649" s="177">
        <v>42.506399999999999</v>
      </c>
      <c r="M1649" s="177">
        <v>9.3567</v>
      </c>
      <c r="N1649" s="177">
        <v>21.516200000000001</v>
      </c>
      <c r="O1649" s="177">
        <v>1.8028999999999999</v>
      </c>
      <c r="P1649" s="177">
        <v>6.4648000000000003</v>
      </c>
      <c r="Q1649" s="177">
        <v>8.5425000000000004</v>
      </c>
      <c r="R1649" s="177">
        <v>10.2301</v>
      </c>
      <c r="S1649" s="118" t="s">
        <v>1914</v>
      </c>
    </row>
    <row r="1650" spans="1:19" x14ac:dyDescent="0.3">
      <c r="A1650" s="173" t="s">
        <v>1537</v>
      </c>
      <c r="B1650" s="173" t="s">
        <v>1583</v>
      </c>
      <c r="C1650" s="173">
        <v>129647</v>
      </c>
      <c r="D1650" s="176">
        <v>44118</v>
      </c>
      <c r="E1650" s="177">
        <v>16</v>
      </c>
      <c r="F1650" s="177">
        <v>-0.3115</v>
      </c>
      <c r="G1650" s="177">
        <v>0.43940000000000001</v>
      </c>
      <c r="H1650" s="177">
        <v>-0.12479999999999999</v>
      </c>
      <c r="I1650" s="177">
        <v>0.75570000000000004</v>
      </c>
      <c r="J1650" s="177">
        <v>-2.6764000000000001</v>
      </c>
      <c r="K1650" s="177">
        <v>24.610600000000002</v>
      </c>
      <c r="L1650" s="177">
        <v>41.969799999999999</v>
      </c>
      <c r="M1650" s="177">
        <v>8.7695000000000007</v>
      </c>
      <c r="N1650" s="177">
        <v>20.663699999999999</v>
      </c>
      <c r="O1650" s="177">
        <v>1.1271</v>
      </c>
      <c r="P1650" s="177">
        <v>5.5838000000000001</v>
      </c>
      <c r="Q1650" s="177">
        <v>7.6816000000000004</v>
      </c>
      <c r="R1650" s="177">
        <v>9.5581999999999994</v>
      </c>
      <c r="S1650" s="118" t="s">
        <v>1914</v>
      </c>
    </row>
    <row r="1651" spans="1:19" x14ac:dyDescent="0.3">
      <c r="A1651" s="178" t="s">
        <v>27</v>
      </c>
      <c r="B1651" s="173"/>
      <c r="C1651" s="173"/>
      <c r="D1651" s="173"/>
      <c r="E1651" s="173"/>
      <c r="F1651" s="179">
        <v>0.10188913043478263</v>
      </c>
      <c r="G1651" s="179">
        <v>-0.20551086956521736</v>
      </c>
      <c r="H1651" s="179">
        <v>-0.75029999999999997</v>
      </c>
      <c r="I1651" s="179">
        <v>-0.18207608695652172</v>
      </c>
      <c r="J1651" s="179">
        <v>-1.6524021739130437</v>
      </c>
      <c r="K1651" s="179">
        <v>19.647573913043477</v>
      </c>
      <c r="L1651" s="179">
        <v>42.347458695652172</v>
      </c>
      <c r="M1651" s="179">
        <v>4.873385714285714</v>
      </c>
      <c r="N1651" s="179">
        <v>15.948111904761905</v>
      </c>
      <c r="O1651" s="179">
        <v>-0.86525666666666678</v>
      </c>
      <c r="P1651" s="179">
        <v>7.3667428571428557</v>
      </c>
      <c r="Q1651" s="179">
        <v>12.017256521739128</v>
      </c>
      <c r="R1651" s="179">
        <v>4.4571899999999998</v>
      </c>
      <c r="S1651" s="118"/>
    </row>
    <row r="1652" spans="1:19" x14ac:dyDescent="0.3">
      <c r="A1652" s="178" t="s">
        <v>409</v>
      </c>
      <c r="B1652" s="173"/>
      <c r="C1652" s="173"/>
      <c r="D1652" s="173"/>
      <c r="E1652" s="173"/>
      <c r="F1652" s="179">
        <v>5.4849999999999996E-2</v>
      </c>
      <c r="G1652" s="179">
        <v>-0.21234999999999998</v>
      </c>
      <c r="H1652" s="179">
        <v>-0.77015</v>
      </c>
      <c r="I1652" s="179">
        <v>-0.26465000000000005</v>
      </c>
      <c r="J1652" s="179">
        <v>-1.6065</v>
      </c>
      <c r="K1652" s="179">
        <v>18.79205</v>
      </c>
      <c r="L1652" s="179">
        <v>41.659199999999998</v>
      </c>
      <c r="M1652" s="179">
        <v>2.01275</v>
      </c>
      <c r="N1652" s="179">
        <v>13.2172</v>
      </c>
      <c r="O1652" s="179">
        <v>-0.71039999999999992</v>
      </c>
      <c r="P1652" s="179">
        <v>7.1371000000000002</v>
      </c>
      <c r="Q1652" s="179">
        <v>12.533200000000001</v>
      </c>
      <c r="R1652" s="179">
        <v>3.7212500000000004</v>
      </c>
      <c r="S1652" s="118"/>
    </row>
    <row r="1653" spans="1:19" x14ac:dyDescent="0.3">
      <c r="A1653" s="167"/>
      <c r="B1653" s="167"/>
      <c r="C1653" s="167"/>
      <c r="D1653" s="167"/>
      <c r="E1653" s="167"/>
      <c r="F1653" s="167"/>
      <c r="G1653" s="167"/>
      <c r="H1653" s="167"/>
      <c r="I1653" s="167"/>
      <c r="J1653" s="167"/>
      <c r="K1653" s="167"/>
      <c r="L1653" s="167"/>
      <c r="M1653" s="167"/>
      <c r="N1653" s="167"/>
      <c r="O1653" s="167"/>
      <c r="P1653" s="167"/>
      <c r="Q1653" s="167"/>
      <c r="R1653" s="167"/>
      <c r="S1653" s="118"/>
    </row>
    <row r="1654" spans="1:19" x14ac:dyDescent="0.3">
      <c r="A1654" s="175" t="s">
        <v>386</v>
      </c>
      <c r="B1654" s="175"/>
      <c r="C1654" s="175"/>
      <c r="D1654" s="175"/>
      <c r="E1654" s="175"/>
      <c r="F1654" s="175"/>
      <c r="G1654" s="175"/>
      <c r="H1654" s="175"/>
      <c r="I1654" s="175"/>
      <c r="J1654" s="175"/>
      <c r="K1654" s="175"/>
      <c r="L1654" s="175"/>
      <c r="M1654" s="175"/>
      <c r="N1654" s="175"/>
      <c r="O1654" s="175"/>
      <c r="P1654" s="175"/>
      <c r="Q1654" s="175"/>
      <c r="R1654" s="175"/>
      <c r="S1654" s="120"/>
    </row>
    <row r="1655" spans="1:19" x14ac:dyDescent="0.3">
      <c r="A1655" s="173" t="s">
        <v>378</v>
      </c>
      <c r="B1655" s="173" t="s">
        <v>377</v>
      </c>
      <c r="C1655" s="173">
        <v>147928</v>
      </c>
      <c r="D1655" s="176">
        <v>44118</v>
      </c>
      <c r="E1655" s="177">
        <v>11.23</v>
      </c>
      <c r="F1655" s="177">
        <v>0.35749999999999998</v>
      </c>
      <c r="G1655" s="177">
        <v>0.62719999999999998</v>
      </c>
      <c r="H1655" s="177">
        <v>2.0909</v>
      </c>
      <c r="I1655" s="177">
        <v>3.9815</v>
      </c>
      <c r="J1655" s="177">
        <v>3.7892999999999999</v>
      </c>
      <c r="K1655" s="177">
        <v>7.9808000000000003</v>
      </c>
      <c r="L1655" s="177">
        <v>20.8827</v>
      </c>
      <c r="M1655" s="177"/>
      <c r="N1655" s="177"/>
      <c r="O1655" s="177"/>
      <c r="P1655" s="177"/>
      <c r="Q1655" s="177">
        <v>12.3</v>
      </c>
      <c r="R1655" s="177"/>
      <c r="S1655" s="118" t="s">
        <v>1919</v>
      </c>
    </row>
    <row r="1656" spans="1:19" x14ac:dyDescent="0.3">
      <c r="A1656" s="173" t="s">
        <v>378</v>
      </c>
      <c r="B1656" s="173" t="s">
        <v>379</v>
      </c>
      <c r="C1656" s="173">
        <v>147929</v>
      </c>
      <c r="D1656" s="176">
        <v>44118</v>
      </c>
      <c r="E1656" s="177">
        <v>11.11</v>
      </c>
      <c r="F1656" s="177">
        <v>0.36130000000000001</v>
      </c>
      <c r="G1656" s="177">
        <v>0.6341</v>
      </c>
      <c r="H1656" s="177">
        <v>2.0202</v>
      </c>
      <c r="I1656" s="177">
        <v>3.9289000000000001</v>
      </c>
      <c r="J1656" s="177">
        <v>3.6381000000000001</v>
      </c>
      <c r="K1656" s="177">
        <v>7.5507999999999997</v>
      </c>
      <c r="L1656" s="177">
        <v>19.849</v>
      </c>
      <c r="M1656" s="177"/>
      <c r="N1656" s="177"/>
      <c r="O1656" s="177"/>
      <c r="P1656" s="177"/>
      <c r="Q1656" s="177">
        <v>11.1</v>
      </c>
      <c r="R1656" s="177"/>
      <c r="S1656" s="118" t="s">
        <v>1919</v>
      </c>
    </row>
    <row r="1657" spans="1:19" x14ac:dyDescent="0.3">
      <c r="A1657" s="173" t="s">
        <v>378</v>
      </c>
      <c r="B1657" s="173" t="s">
        <v>49</v>
      </c>
      <c r="C1657" s="173">
        <v>147372</v>
      </c>
      <c r="D1657" s="176">
        <v>44118</v>
      </c>
      <c r="E1657" s="177">
        <v>11.29</v>
      </c>
      <c r="F1657" s="177">
        <v>0</v>
      </c>
      <c r="G1657" s="177">
        <v>-0.17680000000000001</v>
      </c>
      <c r="H1657" s="177">
        <v>0.80359999999999998</v>
      </c>
      <c r="I1657" s="177">
        <v>4.4402999999999997</v>
      </c>
      <c r="J1657" s="177">
        <v>2.8233000000000001</v>
      </c>
      <c r="K1657" s="177">
        <v>13.9253</v>
      </c>
      <c r="L1657" s="177">
        <v>34.404800000000002</v>
      </c>
      <c r="M1657" s="177">
        <v>3.5779999999999998</v>
      </c>
      <c r="N1657" s="177">
        <v>11.7822</v>
      </c>
      <c r="O1657" s="177"/>
      <c r="P1657" s="177"/>
      <c r="Q1657" s="177">
        <v>10.1061</v>
      </c>
      <c r="R1657" s="177"/>
      <c r="S1657" s="118" t="s">
        <v>1919</v>
      </c>
    </row>
    <row r="1658" spans="1:19" x14ac:dyDescent="0.3">
      <c r="A1658" s="173" t="s">
        <v>378</v>
      </c>
      <c r="B1658" s="173" t="s">
        <v>51</v>
      </c>
      <c r="C1658" s="173">
        <v>147371</v>
      </c>
      <c r="D1658" s="176">
        <v>44118</v>
      </c>
      <c r="E1658" s="177">
        <v>11.21</v>
      </c>
      <c r="F1658" s="177">
        <v>0</v>
      </c>
      <c r="G1658" s="177">
        <v>-0.17810000000000001</v>
      </c>
      <c r="H1658" s="177">
        <v>0.80940000000000001</v>
      </c>
      <c r="I1658" s="177">
        <v>4.3761999999999999</v>
      </c>
      <c r="J1658" s="177">
        <v>2.7498</v>
      </c>
      <c r="K1658" s="177">
        <v>13.8071</v>
      </c>
      <c r="L1658" s="177">
        <v>33.930700000000002</v>
      </c>
      <c r="M1658" s="177">
        <v>3.1278999999999999</v>
      </c>
      <c r="N1658" s="177">
        <v>11.100099999999999</v>
      </c>
      <c r="O1658" s="177"/>
      <c r="P1658" s="177"/>
      <c r="Q1658" s="177">
        <v>9.4865999999999993</v>
      </c>
      <c r="R1658" s="177"/>
      <c r="S1658" s="118" t="s">
        <v>1919</v>
      </c>
    </row>
    <row r="1659" spans="1:19" x14ac:dyDescent="0.3">
      <c r="A1659" s="173" t="s">
        <v>378</v>
      </c>
      <c r="B1659" s="173" t="s">
        <v>50</v>
      </c>
      <c r="C1659" s="173">
        <v>119709</v>
      </c>
      <c r="D1659" s="176">
        <v>44118</v>
      </c>
      <c r="E1659" s="177">
        <v>116.464</v>
      </c>
      <c r="F1659" s="177">
        <v>0.36130000000000001</v>
      </c>
      <c r="G1659" s="177">
        <v>0.123</v>
      </c>
      <c r="H1659" s="177">
        <v>1.4617</v>
      </c>
      <c r="I1659" s="177">
        <v>4.8436000000000003</v>
      </c>
      <c r="J1659" s="177">
        <v>3.3363999999999998</v>
      </c>
      <c r="K1659" s="177">
        <v>11.5878</v>
      </c>
      <c r="L1659" s="177">
        <v>31.4621</v>
      </c>
      <c r="M1659" s="177">
        <v>-4.4576000000000002</v>
      </c>
      <c r="N1659" s="177">
        <v>3.7357999999999998</v>
      </c>
      <c r="O1659" s="177">
        <v>6.6745999999999999</v>
      </c>
      <c r="P1659" s="177">
        <v>9.1678999999999995</v>
      </c>
      <c r="Q1659" s="177">
        <v>11.9839</v>
      </c>
      <c r="R1659" s="177">
        <v>9.2193000000000005</v>
      </c>
      <c r="S1659" s="118" t="s">
        <v>1919</v>
      </c>
    </row>
    <row r="1660" spans="1:19" x14ac:dyDescent="0.3">
      <c r="A1660" s="173" t="s">
        <v>378</v>
      </c>
      <c r="B1660" s="173" t="s">
        <v>52</v>
      </c>
      <c r="C1660" s="173">
        <v>104523</v>
      </c>
      <c r="D1660" s="176">
        <v>44118</v>
      </c>
      <c r="E1660" s="177">
        <v>484.335596798898</v>
      </c>
      <c r="F1660" s="177">
        <v>0.35909999999999997</v>
      </c>
      <c r="G1660" s="177">
        <v>0.11210000000000001</v>
      </c>
      <c r="H1660" s="177">
        <v>1.4463999999999999</v>
      </c>
      <c r="I1660" s="177">
        <v>4.8132000000000001</v>
      </c>
      <c r="J1660" s="177">
        <v>3.2732999999999999</v>
      </c>
      <c r="K1660" s="177">
        <v>11.3893</v>
      </c>
      <c r="L1660" s="177">
        <v>30.947299999999998</v>
      </c>
      <c r="M1660" s="177">
        <v>-5.0157999999999996</v>
      </c>
      <c r="N1660" s="177">
        <v>2.9125000000000001</v>
      </c>
      <c r="O1660" s="177">
        <v>5.7542</v>
      </c>
      <c r="P1660" s="177">
        <v>8.2664000000000009</v>
      </c>
      <c r="Q1660" s="177">
        <v>13.9038</v>
      </c>
      <c r="R1660" s="177">
        <v>8.3994999999999997</v>
      </c>
      <c r="S1660" s="118" t="s">
        <v>1919</v>
      </c>
    </row>
    <row r="1661" spans="1:19" x14ac:dyDescent="0.3">
      <c r="A1661" s="178" t="s">
        <v>27</v>
      </c>
      <c r="B1661" s="173"/>
      <c r="C1661" s="173"/>
      <c r="D1661" s="173"/>
      <c r="E1661" s="173"/>
      <c r="F1661" s="179">
        <v>0.23986666666666667</v>
      </c>
      <c r="G1661" s="179">
        <v>0.19025</v>
      </c>
      <c r="H1661" s="179">
        <v>1.4387000000000001</v>
      </c>
      <c r="I1661" s="179">
        <v>4.3972833333333341</v>
      </c>
      <c r="J1661" s="179">
        <v>3.2683666666666666</v>
      </c>
      <c r="K1661" s="179">
        <v>11.040183333333333</v>
      </c>
      <c r="L1661" s="179">
        <v>28.579433333333338</v>
      </c>
      <c r="M1661" s="179">
        <v>-0.69187500000000002</v>
      </c>
      <c r="N1661" s="179">
        <v>7.3826500000000008</v>
      </c>
      <c r="O1661" s="179">
        <v>6.2143999999999995</v>
      </c>
      <c r="P1661" s="179">
        <v>8.7171500000000002</v>
      </c>
      <c r="Q1661" s="179">
        <v>11.480066666666666</v>
      </c>
      <c r="R1661" s="179">
        <v>8.8094000000000001</v>
      </c>
      <c r="S1661" s="118"/>
    </row>
    <row r="1662" spans="1:19" x14ac:dyDescent="0.3">
      <c r="A1662" s="178" t="s">
        <v>409</v>
      </c>
      <c r="B1662" s="173"/>
      <c r="C1662" s="173"/>
      <c r="D1662" s="173"/>
      <c r="E1662" s="173"/>
      <c r="F1662" s="179">
        <v>0.35829999999999995</v>
      </c>
      <c r="G1662" s="179">
        <v>0.11755</v>
      </c>
      <c r="H1662" s="179">
        <v>1.4540500000000001</v>
      </c>
      <c r="I1662" s="179">
        <v>4.4082499999999998</v>
      </c>
      <c r="J1662" s="179">
        <v>3.3048500000000001</v>
      </c>
      <c r="K1662" s="179">
        <v>11.48855</v>
      </c>
      <c r="L1662" s="179">
        <v>31.204699999999999</v>
      </c>
      <c r="M1662" s="179">
        <v>-0.66485000000000039</v>
      </c>
      <c r="N1662" s="179">
        <v>7.4179499999999994</v>
      </c>
      <c r="O1662" s="179">
        <v>6.2143999999999995</v>
      </c>
      <c r="P1662" s="179">
        <v>8.7171500000000002</v>
      </c>
      <c r="Q1662" s="179">
        <v>11.54195</v>
      </c>
      <c r="R1662" s="179">
        <v>8.8094000000000001</v>
      </c>
      <c r="S1662" s="118"/>
    </row>
    <row r="1663" spans="1:19" x14ac:dyDescent="0.3">
      <c r="A1663" s="167"/>
      <c r="B1663" s="167"/>
      <c r="C1663" s="167"/>
      <c r="D1663" s="167"/>
      <c r="E1663" s="167"/>
      <c r="F1663" s="167"/>
      <c r="G1663" s="167"/>
      <c r="H1663" s="167"/>
      <c r="I1663" s="167"/>
      <c r="J1663" s="167"/>
      <c r="K1663" s="167"/>
      <c r="L1663" s="167"/>
      <c r="M1663" s="167"/>
      <c r="N1663" s="167"/>
      <c r="O1663" s="167"/>
      <c r="P1663" s="167"/>
      <c r="Q1663" s="167"/>
      <c r="R1663" s="167"/>
      <c r="S1663" s="118"/>
    </row>
    <row r="1664" spans="1:19" x14ac:dyDescent="0.3">
      <c r="A1664" s="175" t="s">
        <v>1584</v>
      </c>
      <c r="B1664" s="175"/>
      <c r="C1664" s="175"/>
      <c r="D1664" s="175"/>
      <c r="E1664" s="175"/>
      <c r="F1664" s="175"/>
      <c r="G1664" s="175"/>
      <c r="H1664" s="175"/>
      <c r="I1664" s="175"/>
      <c r="J1664" s="175"/>
      <c r="K1664" s="175"/>
      <c r="L1664" s="175"/>
      <c r="M1664" s="175"/>
      <c r="N1664" s="175"/>
      <c r="O1664" s="175"/>
      <c r="P1664" s="175"/>
      <c r="Q1664" s="175"/>
      <c r="R1664" s="175"/>
      <c r="S1664" s="120"/>
    </row>
    <row r="1665" spans="1:19" x14ac:dyDescent="0.3">
      <c r="A1665" s="173" t="s">
        <v>1585</v>
      </c>
      <c r="B1665" s="173" t="s">
        <v>1586</v>
      </c>
      <c r="C1665" s="173">
        <v>119501</v>
      </c>
      <c r="D1665" s="176">
        <v>44118</v>
      </c>
      <c r="E1665" s="177">
        <v>418.7577</v>
      </c>
      <c r="F1665" s="177">
        <v>6.8434999999999997</v>
      </c>
      <c r="G1665" s="177">
        <v>5.7922000000000002</v>
      </c>
      <c r="H1665" s="177">
        <v>8.6945999999999994</v>
      </c>
      <c r="I1665" s="177">
        <v>8.5669000000000004</v>
      </c>
      <c r="J1665" s="177">
        <v>7.0069999999999997</v>
      </c>
      <c r="K1665" s="177">
        <v>5.782</v>
      </c>
      <c r="L1665" s="177">
        <v>8.9413</v>
      </c>
      <c r="M1665" s="177">
        <v>7.7089999999999996</v>
      </c>
      <c r="N1665" s="177">
        <v>7.5679999999999996</v>
      </c>
      <c r="O1665" s="177">
        <v>7.8506</v>
      </c>
      <c r="P1665" s="177">
        <v>8.1542999999999992</v>
      </c>
      <c r="Q1665" s="177">
        <v>8.6686999999999994</v>
      </c>
      <c r="R1665" s="177">
        <v>8.3778000000000006</v>
      </c>
      <c r="S1665" s="118"/>
    </row>
    <row r="1666" spans="1:19" x14ac:dyDescent="0.3">
      <c r="A1666" s="173" t="s">
        <v>1585</v>
      </c>
      <c r="B1666" s="173" t="s">
        <v>1587</v>
      </c>
      <c r="C1666" s="173">
        <v>101317</v>
      </c>
      <c r="D1666" s="176">
        <v>44118</v>
      </c>
      <c r="E1666" s="177">
        <v>414.99599999999998</v>
      </c>
      <c r="F1666" s="177">
        <v>6.7031999999999998</v>
      </c>
      <c r="G1666" s="177">
        <v>5.6527000000000003</v>
      </c>
      <c r="H1666" s="177">
        <v>8.5541999999999998</v>
      </c>
      <c r="I1666" s="177">
        <v>8.4671000000000003</v>
      </c>
      <c r="J1666" s="177">
        <v>6.8853</v>
      </c>
      <c r="K1666" s="177">
        <v>5.6448</v>
      </c>
      <c r="L1666" s="177">
        <v>8.8033000000000001</v>
      </c>
      <c r="M1666" s="177">
        <v>7.5693000000000001</v>
      </c>
      <c r="N1666" s="177">
        <v>7.4291999999999998</v>
      </c>
      <c r="O1666" s="177">
        <v>7.718</v>
      </c>
      <c r="P1666" s="177">
        <v>8.0175000000000001</v>
      </c>
      <c r="Q1666" s="177">
        <v>7.7929000000000004</v>
      </c>
      <c r="R1666" s="177">
        <v>8.2429000000000006</v>
      </c>
      <c r="S1666" s="118"/>
    </row>
    <row r="1667" spans="1:19" x14ac:dyDescent="0.3">
      <c r="A1667" s="173" t="s">
        <v>1585</v>
      </c>
      <c r="B1667" s="173" t="s">
        <v>1588</v>
      </c>
      <c r="C1667" s="173">
        <v>144754</v>
      </c>
      <c r="D1667" s="176">
        <v>44118</v>
      </c>
      <c r="E1667" s="177">
        <v>11.728199999999999</v>
      </c>
      <c r="F1667" s="177">
        <v>6.2253999999999996</v>
      </c>
      <c r="G1667" s="177">
        <v>5.7931999999999997</v>
      </c>
      <c r="H1667" s="177">
        <v>7.0785999999999998</v>
      </c>
      <c r="I1667" s="177">
        <v>6.7976999999999999</v>
      </c>
      <c r="J1667" s="177">
        <v>6.2773000000000003</v>
      </c>
      <c r="K1667" s="177">
        <v>5.1711</v>
      </c>
      <c r="L1667" s="177">
        <v>6.5811000000000002</v>
      </c>
      <c r="M1667" s="177">
        <v>6.4694000000000003</v>
      </c>
      <c r="N1667" s="177">
        <v>6.7171000000000003</v>
      </c>
      <c r="O1667" s="177"/>
      <c r="P1667" s="177"/>
      <c r="Q1667" s="177">
        <v>7.9025999999999996</v>
      </c>
      <c r="R1667" s="177">
        <v>7.8769999999999998</v>
      </c>
      <c r="S1667" s="118"/>
    </row>
    <row r="1668" spans="1:19" x14ac:dyDescent="0.3">
      <c r="A1668" s="173" t="s">
        <v>1585</v>
      </c>
      <c r="B1668" s="173" t="s">
        <v>1589</v>
      </c>
      <c r="C1668" s="173">
        <v>144759</v>
      </c>
      <c r="D1668" s="176">
        <v>44118</v>
      </c>
      <c r="E1668" s="177">
        <v>11.5114</v>
      </c>
      <c r="F1668" s="177">
        <v>5.3910999999999998</v>
      </c>
      <c r="G1668" s="177">
        <v>4.8863000000000003</v>
      </c>
      <c r="H1668" s="177">
        <v>6.1676000000000002</v>
      </c>
      <c r="I1668" s="177">
        <v>5.9019000000000004</v>
      </c>
      <c r="J1668" s="177">
        <v>5.3822999999999999</v>
      </c>
      <c r="K1668" s="177">
        <v>4.2603</v>
      </c>
      <c r="L1668" s="177">
        <v>5.6464999999999996</v>
      </c>
      <c r="M1668" s="177">
        <v>5.5221999999999998</v>
      </c>
      <c r="N1668" s="177">
        <v>5.7545000000000002</v>
      </c>
      <c r="O1668" s="177"/>
      <c r="P1668" s="177"/>
      <c r="Q1668" s="177">
        <v>6.9462999999999999</v>
      </c>
      <c r="R1668" s="177">
        <v>6.9200999999999997</v>
      </c>
      <c r="S1668" s="118"/>
    </row>
    <row r="1669" spans="1:19" x14ac:dyDescent="0.3">
      <c r="A1669" s="173" t="s">
        <v>1585</v>
      </c>
      <c r="B1669" s="173" t="s">
        <v>1590</v>
      </c>
      <c r="C1669" s="173">
        <v>143464</v>
      </c>
      <c r="D1669" s="176">
        <v>44118</v>
      </c>
      <c r="E1669" s="177">
        <v>1176.6277</v>
      </c>
      <c r="F1669" s="177">
        <v>1.4611000000000001</v>
      </c>
      <c r="G1669" s="177">
        <v>4.3120000000000003</v>
      </c>
      <c r="H1669" s="177">
        <v>6.1596000000000002</v>
      </c>
      <c r="I1669" s="177">
        <v>6.0663</v>
      </c>
      <c r="J1669" s="177">
        <v>5.4082999999999997</v>
      </c>
      <c r="K1669" s="177">
        <v>3.8576999999999999</v>
      </c>
      <c r="L1669" s="177">
        <v>5.5087999999999999</v>
      </c>
      <c r="M1669" s="177">
        <v>5.4570999999999996</v>
      </c>
      <c r="N1669" s="177">
        <v>5.5987999999999998</v>
      </c>
      <c r="O1669" s="177"/>
      <c r="P1669" s="177"/>
      <c r="Q1669" s="177">
        <v>7.0959000000000003</v>
      </c>
      <c r="R1669" s="177">
        <v>6.8375000000000004</v>
      </c>
      <c r="S1669" s="118"/>
    </row>
    <row r="1670" spans="1:19" x14ac:dyDescent="0.3">
      <c r="A1670" s="173" t="s">
        <v>1585</v>
      </c>
      <c r="B1670" s="173" t="s">
        <v>1591</v>
      </c>
      <c r="C1670" s="173">
        <v>143508</v>
      </c>
      <c r="D1670" s="176">
        <v>44118</v>
      </c>
      <c r="E1670" s="177">
        <v>1181.8362999999999</v>
      </c>
      <c r="F1670" s="177">
        <v>1.64</v>
      </c>
      <c r="G1670" s="177">
        <v>4.4920999999999998</v>
      </c>
      <c r="H1670" s="177">
        <v>6.3398000000000003</v>
      </c>
      <c r="I1670" s="177">
        <v>6.2465000000000002</v>
      </c>
      <c r="J1670" s="177">
        <v>5.5891000000000002</v>
      </c>
      <c r="K1670" s="177">
        <v>4.0395000000000003</v>
      </c>
      <c r="L1670" s="177">
        <v>5.6938000000000004</v>
      </c>
      <c r="M1670" s="177">
        <v>5.6444999999999999</v>
      </c>
      <c r="N1670" s="177">
        <v>5.7888999999999999</v>
      </c>
      <c r="O1670" s="177"/>
      <c r="P1670" s="177"/>
      <c r="Q1670" s="177">
        <v>7.2954999999999997</v>
      </c>
      <c r="R1670" s="177">
        <v>7.0392999999999999</v>
      </c>
      <c r="S1670" s="118"/>
    </row>
    <row r="1671" spans="1:19" x14ac:dyDescent="0.3">
      <c r="A1671" s="173" t="s">
        <v>1585</v>
      </c>
      <c r="B1671" s="173" t="s">
        <v>1592</v>
      </c>
      <c r="C1671" s="173">
        <v>119379</v>
      </c>
      <c r="D1671" s="176">
        <v>44118</v>
      </c>
      <c r="E1671" s="177">
        <v>2530.7941000000001</v>
      </c>
      <c r="F1671" s="177">
        <v>6.7019000000000002</v>
      </c>
      <c r="G1671" s="177">
        <v>4.8159000000000001</v>
      </c>
      <c r="H1671" s="177">
        <v>5.9034000000000004</v>
      </c>
      <c r="I1671" s="177">
        <v>5.5288000000000004</v>
      </c>
      <c r="J1671" s="177">
        <v>4.7656999999999998</v>
      </c>
      <c r="K1671" s="177">
        <v>3.9666999999999999</v>
      </c>
      <c r="L1671" s="177">
        <v>5.6881000000000004</v>
      </c>
      <c r="M1671" s="177">
        <v>5.5868000000000002</v>
      </c>
      <c r="N1671" s="177">
        <v>5.7449000000000003</v>
      </c>
      <c r="O1671" s="177">
        <v>7.1212999999999997</v>
      </c>
      <c r="P1671" s="177">
        <v>7.8288000000000002</v>
      </c>
      <c r="Q1671" s="177">
        <v>8.4133999999999993</v>
      </c>
      <c r="R1671" s="177">
        <v>7.0726000000000004</v>
      </c>
      <c r="S1671" s="118" t="s">
        <v>1877</v>
      </c>
    </row>
    <row r="1672" spans="1:19" x14ac:dyDescent="0.3">
      <c r="A1672" s="173" t="s">
        <v>1585</v>
      </c>
      <c r="B1672" s="173" t="s">
        <v>1593</v>
      </c>
      <c r="C1672" s="173">
        <v>109269</v>
      </c>
      <c r="D1672" s="176">
        <v>44118</v>
      </c>
      <c r="E1672" s="177">
        <v>2486.0477999999998</v>
      </c>
      <c r="F1672" s="177">
        <v>6.4626999999999999</v>
      </c>
      <c r="G1672" s="177">
        <v>4.5777999999999999</v>
      </c>
      <c r="H1672" s="177">
        <v>5.6712999999999996</v>
      </c>
      <c r="I1672" s="177">
        <v>5.2934999999999999</v>
      </c>
      <c r="J1672" s="177">
        <v>4.5284000000000004</v>
      </c>
      <c r="K1672" s="177">
        <v>3.7273000000000001</v>
      </c>
      <c r="L1672" s="177">
        <v>5.4440999999999997</v>
      </c>
      <c r="M1672" s="177">
        <v>5.3398000000000003</v>
      </c>
      <c r="N1672" s="177">
        <v>5.4942000000000002</v>
      </c>
      <c r="O1672" s="177">
        <v>6.8986999999999998</v>
      </c>
      <c r="P1672" s="177">
        <v>7.6094999999999997</v>
      </c>
      <c r="Q1672" s="177">
        <v>7.7144000000000004</v>
      </c>
      <c r="R1672" s="177">
        <v>6.8079000000000001</v>
      </c>
      <c r="S1672" s="118" t="s">
        <v>1877</v>
      </c>
    </row>
    <row r="1673" spans="1:19" x14ac:dyDescent="0.3">
      <c r="A1673" s="173" t="s">
        <v>1585</v>
      </c>
      <c r="B1673" s="173" t="s">
        <v>1594</v>
      </c>
      <c r="C1673" s="173">
        <v>118317</v>
      </c>
      <c r="D1673" s="176">
        <v>44118</v>
      </c>
      <c r="E1673" s="177">
        <v>3119.5408000000002</v>
      </c>
      <c r="F1673" s="177">
        <v>4.8094999999999999</v>
      </c>
      <c r="G1673" s="177">
        <v>4.1604999999999999</v>
      </c>
      <c r="H1673" s="177">
        <v>4.9419000000000004</v>
      </c>
      <c r="I1673" s="177">
        <v>4.5011000000000001</v>
      </c>
      <c r="J1673" s="177">
        <v>4.0624000000000002</v>
      </c>
      <c r="K1673" s="177">
        <v>3.4180999999999999</v>
      </c>
      <c r="L1673" s="177">
        <v>5.5549999999999997</v>
      </c>
      <c r="M1673" s="177">
        <v>5.5095000000000001</v>
      </c>
      <c r="N1673" s="177">
        <v>5.6971999999999996</v>
      </c>
      <c r="O1673" s="177">
        <v>6.5205000000000002</v>
      </c>
      <c r="P1673" s="177">
        <v>6.8608000000000002</v>
      </c>
      <c r="Q1673" s="177">
        <v>7.7346000000000004</v>
      </c>
      <c r="R1673" s="177">
        <v>6.5401999999999996</v>
      </c>
      <c r="S1673" s="118"/>
    </row>
    <row r="1674" spans="1:19" x14ac:dyDescent="0.3">
      <c r="A1674" s="173" t="s">
        <v>1585</v>
      </c>
      <c r="B1674" s="173" t="s">
        <v>1595</v>
      </c>
      <c r="C1674" s="173">
        <v>109371</v>
      </c>
      <c r="D1674" s="176">
        <v>44118</v>
      </c>
      <c r="E1674" s="177">
        <v>3010.0241999999998</v>
      </c>
      <c r="F1674" s="177">
        <v>4.1767000000000003</v>
      </c>
      <c r="G1674" s="177">
        <v>3.5670999999999999</v>
      </c>
      <c r="H1674" s="177">
        <v>4.3532999999999999</v>
      </c>
      <c r="I1674" s="177">
        <v>3.9268000000000001</v>
      </c>
      <c r="J1674" s="177">
        <v>3.4893999999999998</v>
      </c>
      <c r="K1674" s="177">
        <v>2.8399000000000001</v>
      </c>
      <c r="L1674" s="177">
        <v>4.9617000000000004</v>
      </c>
      <c r="M1674" s="177">
        <v>4.9104999999999999</v>
      </c>
      <c r="N1674" s="177">
        <v>5.0868000000000002</v>
      </c>
      <c r="O1674" s="177">
        <v>5.9192999999999998</v>
      </c>
      <c r="P1674" s="177">
        <v>6.2018000000000004</v>
      </c>
      <c r="Q1674" s="177">
        <v>7.4912000000000001</v>
      </c>
      <c r="R1674" s="177">
        <v>6.0038999999999998</v>
      </c>
      <c r="S1674" s="118"/>
    </row>
    <row r="1675" spans="1:19" x14ac:dyDescent="0.3">
      <c r="A1675" s="173" t="s">
        <v>1585</v>
      </c>
      <c r="B1675" s="173" t="s">
        <v>1596</v>
      </c>
      <c r="C1675" s="173">
        <v>119205</v>
      </c>
      <c r="D1675" s="176">
        <v>44118</v>
      </c>
      <c r="E1675" s="177">
        <v>2806.7631000000001</v>
      </c>
      <c r="F1675" s="177">
        <v>5.9555999999999996</v>
      </c>
      <c r="G1675" s="177">
        <v>4.4286000000000003</v>
      </c>
      <c r="H1675" s="177">
        <v>5.8071000000000002</v>
      </c>
      <c r="I1675" s="177">
        <v>6.2359</v>
      </c>
      <c r="J1675" s="177">
        <v>4.931</v>
      </c>
      <c r="K1675" s="177">
        <v>4.0151000000000003</v>
      </c>
      <c r="L1675" s="177">
        <v>5.9542999999999999</v>
      </c>
      <c r="M1675" s="177">
        <v>5.7873999999999999</v>
      </c>
      <c r="N1675" s="177">
        <v>5.9908999999999999</v>
      </c>
      <c r="O1675" s="177">
        <v>6.5930999999999997</v>
      </c>
      <c r="P1675" s="177">
        <v>7.0175999999999998</v>
      </c>
      <c r="Q1675" s="177">
        <v>7.8402000000000003</v>
      </c>
      <c r="R1675" s="177">
        <v>6.7081</v>
      </c>
      <c r="S1675" s="118"/>
    </row>
    <row r="1676" spans="1:19" x14ac:dyDescent="0.3">
      <c r="A1676" s="173" t="s">
        <v>1585</v>
      </c>
      <c r="B1676" s="173" t="s">
        <v>1597</v>
      </c>
      <c r="C1676" s="173">
        <v>104138</v>
      </c>
      <c r="D1676" s="176">
        <v>44118</v>
      </c>
      <c r="E1676" s="177">
        <v>2669.9047</v>
      </c>
      <c r="F1676" s="177">
        <v>5.2545000000000002</v>
      </c>
      <c r="G1676" s="177">
        <v>3.7280000000000002</v>
      </c>
      <c r="H1676" s="177">
        <v>5.1062000000000003</v>
      </c>
      <c r="I1676" s="177">
        <v>5.5343</v>
      </c>
      <c r="J1676" s="177">
        <v>4.2351999999999999</v>
      </c>
      <c r="K1676" s="177">
        <v>3.3222</v>
      </c>
      <c r="L1676" s="177">
        <v>5.2411000000000003</v>
      </c>
      <c r="M1676" s="177">
        <v>5.0846999999999998</v>
      </c>
      <c r="N1676" s="177">
        <v>5.2557</v>
      </c>
      <c r="O1676" s="177">
        <v>5.8113000000000001</v>
      </c>
      <c r="P1676" s="177">
        <v>6.2545000000000002</v>
      </c>
      <c r="Q1676" s="177">
        <v>7.1520000000000001</v>
      </c>
      <c r="R1676" s="177">
        <v>5.9340999999999999</v>
      </c>
      <c r="S1676" s="118"/>
    </row>
    <row r="1677" spans="1:19" x14ac:dyDescent="0.3">
      <c r="A1677" s="173" t="s">
        <v>1585</v>
      </c>
      <c r="B1677" s="173" t="s">
        <v>1598</v>
      </c>
      <c r="C1677" s="173">
        <v>119186</v>
      </c>
      <c r="D1677" s="176">
        <v>44118</v>
      </c>
      <c r="E1677" s="177">
        <v>2283.6833000000001</v>
      </c>
      <c r="F1677" s="177">
        <v>3.9626000000000001</v>
      </c>
      <c r="G1677" s="177">
        <v>3.3077000000000001</v>
      </c>
      <c r="H1677" s="177">
        <v>4.1580000000000004</v>
      </c>
      <c r="I1677" s="177">
        <v>4.4794999999999998</v>
      </c>
      <c r="J1677" s="177">
        <v>4.0945999999999998</v>
      </c>
      <c r="K1677" s="177">
        <v>3.2890999999999999</v>
      </c>
      <c r="L1677" s="177">
        <v>4.9785000000000004</v>
      </c>
      <c r="M1677" s="177">
        <v>4.9930000000000003</v>
      </c>
      <c r="N1677" s="177">
        <v>5.1006</v>
      </c>
      <c r="O1677" s="177">
        <v>6.5568999999999997</v>
      </c>
      <c r="P1677" s="177">
        <v>7.0530999999999997</v>
      </c>
      <c r="Q1677" s="177">
        <v>7.8547000000000002</v>
      </c>
      <c r="R1677" s="177">
        <v>6.3936999999999999</v>
      </c>
      <c r="S1677" s="118" t="s">
        <v>1877</v>
      </c>
    </row>
    <row r="1678" spans="1:19" x14ac:dyDescent="0.3">
      <c r="A1678" s="173" t="s">
        <v>1585</v>
      </c>
      <c r="B1678" s="173" t="s">
        <v>1599</v>
      </c>
      <c r="C1678" s="173">
        <v>112408</v>
      </c>
      <c r="D1678" s="176">
        <v>44118</v>
      </c>
      <c r="E1678" s="177">
        <v>2176.4508000000001</v>
      </c>
      <c r="F1678" s="177">
        <v>3.0457999999999998</v>
      </c>
      <c r="G1678" s="177">
        <v>2.3892000000000002</v>
      </c>
      <c r="H1678" s="177">
        <v>3.2397</v>
      </c>
      <c r="I1678" s="177">
        <v>3.5598999999999998</v>
      </c>
      <c r="J1678" s="177">
        <v>3.1732999999999998</v>
      </c>
      <c r="K1678" s="177">
        <v>2.3664000000000001</v>
      </c>
      <c r="L1678" s="177">
        <v>4.0618999999999996</v>
      </c>
      <c r="M1678" s="177">
        <v>4.2253999999999996</v>
      </c>
      <c r="N1678" s="177">
        <v>4.3532000000000002</v>
      </c>
      <c r="O1678" s="177">
        <v>5.7685000000000004</v>
      </c>
      <c r="P1678" s="177">
        <v>6.2895000000000003</v>
      </c>
      <c r="Q1678" s="177">
        <v>7.57</v>
      </c>
      <c r="R1678" s="177">
        <v>5.5598999999999998</v>
      </c>
      <c r="S1678" s="118" t="s">
        <v>1877</v>
      </c>
    </row>
    <row r="1679" spans="1:19" x14ac:dyDescent="0.3">
      <c r="A1679" s="173" t="s">
        <v>1585</v>
      </c>
      <c r="B1679" s="173" t="s">
        <v>1600</v>
      </c>
      <c r="C1679" s="173">
        <v>147970</v>
      </c>
      <c r="D1679" s="176"/>
      <c r="E1679" s="177"/>
      <c r="F1679" s="177"/>
      <c r="G1679" s="177"/>
      <c r="H1679" s="177"/>
      <c r="I1679" s="177"/>
      <c r="J1679" s="177"/>
      <c r="K1679" s="177"/>
      <c r="L1679" s="177"/>
      <c r="M1679" s="177"/>
      <c r="N1679" s="177"/>
      <c r="O1679" s="177"/>
      <c r="P1679" s="177"/>
      <c r="Q1679" s="177"/>
      <c r="R1679" s="177"/>
      <c r="S1679" s="118"/>
    </row>
    <row r="1680" spans="1:19" x14ac:dyDescent="0.3">
      <c r="A1680" s="173" t="s">
        <v>1585</v>
      </c>
      <c r="B1680" s="173" t="s">
        <v>1601</v>
      </c>
      <c r="C1680" s="173">
        <v>147973</v>
      </c>
      <c r="D1680" s="176"/>
      <c r="E1680" s="177"/>
      <c r="F1680" s="177"/>
      <c r="G1680" s="177"/>
      <c r="H1680" s="177"/>
      <c r="I1680" s="177"/>
      <c r="J1680" s="177"/>
      <c r="K1680" s="177"/>
      <c r="L1680" s="177"/>
      <c r="M1680" s="177"/>
      <c r="N1680" s="177"/>
      <c r="O1680" s="177"/>
      <c r="P1680" s="177"/>
      <c r="Q1680" s="177"/>
      <c r="R1680" s="177"/>
      <c r="S1680" s="118"/>
    </row>
    <row r="1681" spans="1:19" x14ac:dyDescent="0.3">
      <c r="A1681" s="173" t="s">
        <v>1585</v>
      </c>
      <c r="B1681" s="173" t="s">
        <v>1602</v>
      </c>
      <c r="C1681" s="173">
        <v>107249</v>
      </c>
      <c r="D1681" s="176">
        <v>44118</v>
      </c>
      <c r="E1681" s="177">
        <v>28.785900000000002</v>
      </c>
      <c r="F1681" s="177">
        <v>18.141200000000001</v>
      </c>
      <c r="G1681" s="177">
        <v>9.1155000000000008</v>
      </c>
      <c r="H1681" s="177">
        <v>9.9635999999999996</v>
      </c>
      <c r="I1681" s="177">
        <v>9.3895999999999997</v>
      </c>
      <c r="J1681" s="177">
        <v>7.9382999999999999</v>
      </c>
      <c r="K1681" s="177">
        <v>8.5706000000000007</v>
      </c>
      <c r="L1681" s="177">
        <v>8.9471000000000007</v>
      </c>
      <c r="M1681" s="177">
        <v>2.8062999999999998</v>
      </c>
      <c r="N1681" s="177">
        <v>4.4241999999999999</v>
      </c>
      <c r="O1681" s="177">
        <v>7.3361000000000001</v>
      </c>
      <c r="P1681" s="177">
        <v>8.0940999999999992</v>
      </c>
      <c r="Q1681" s="177">
        <v>8.5878999999999994</v>
      </c>
      <c r="R1681" s="177">
        <v>7.2058999999999997</v>
      </c>
      <c r="S1681" s="118"/>
    </row>
    <row r="1682" spans="1:19" x14ac:dyDescent="0.3">
      <c r="A1682" s="173" t="s">
        <v>1585</v>
      </c>
      <c r="B1682" s="173" t="s">
        <v>1603</v>
      </c>
      <c r="C1682" s="173">
        <v>118560</v>
      </c>
      <c r="D1682" s="176">
        <v>44118</v>
      </c>
      <c r="E1682" s="177">
        <v>28.954699999999999</v>
      </c>
      <c r="F1682" s="177">
        <v>18.1615</v>
      </c>
      <c r="G1682" s="177">
        <v>9.2139000000000006</v>
      </c>
      <c r="H1682" s="177">
        <v>10.050000000000001</v>
      </c>
      <c r="I1682" s="177">
        <v>9.4707000000000008</v>
      </c>
      <c r="J1682" s="177">
        <v>8.0280000000000005</v>
      </c>
      <c r="K1682" s="177">
        <v>8.6610999999999994</v>
      </c>
      <c r="L1682" s="177">
        <v>9.0408000000000008</v>
      </c>
      <c r="M1682" s="177">
        <v>2.9018999999999999</v>
      </c>
      <c r="N1682" s="177">
        <v>4.5285000000000002</v>
      </c>
      <c r="O1682" s="177">
        <v>7.4261999999999997</v>
      </c>
      <c r="P1682" s="177">
        <v>8.1836000000000002</v>
      </c>
      <c r="Q1682" s="177">
        <v>8.8504000000000005</v>
      </c>
      <c r="R1682" s="177">
        <v>7.3033999999999999</v>
      </c>
      <c r="S1682" s="118"/>
    </row>
    <row r="1683" spans="1:19" x14ac:dyDescent="0.3">
      <c r="A1683" s="173" t="s">
        <v>1585</v>
      </c>
      <c r="B1683" s="173" t="s">
        <v>1604</v>
      </c>
      <c r="C1683" s="173">
        <v>145034</v>
      </c>
      <c r="D1683" s="176">
        <v>44118</v>
      </c>
      <c r="E1683" s="177">
        <v>11.718299999999999</v>
      </c>
      <c r="F1683" s="177">
        <v>10.904999999999999</v>
      </c>
      <c r="G1683" s="177">
        <v>6.859</v>
      </c>
      <c r="H1683" s="177">
        <v>8.0663999999999998</v>
      </c>
      <c r="I1683" s="177">
        <v>7.2732000000000001</v>
      </c>
      <c r="J1683" s="177">
        <v>5.8945999999999996</v>
      </c>
      <c r="K1683" s="177">
        <v>5.0471000000000004</v>
      </c>
      <c r="L1683" s="177">
        <v>8.0115999999999996</v>
      </c>
      <c r="M1683" s="177">
        <v>7.3480999999999996</v>
      </c>
      <c r="N1683" s="177">
        <v>7.0743</v>
      </c>
      <c r="O1683" s="177"/>
      <c r="P1683" s="177"/>
      <c r="Q1683" s="177">
        <v>8.0114000000000001</v>
      </c>
      <c r="R1683" s="177">
        <v>7.931</v>
      </c>
      <c r="S1683" s="118"/>
    </row>
    <row r="1684" spans="1:19" x14ac:dyDescent="0.3">
      <c r="A1684" s="173" t="s">
        <v>1585</v>
      </c>
      <c r="B1684" s="173" t="s">
        <v>1605</v>
      </c>
      <c r="C1684" s="173">
        <v>145040</v>
      </c>
      <c r="D1684" s="176">
        <v>44118</v>
      </c>
      <c r="E1684" s="177">
        <v>11.6439</v>
      </c>
      <c r="F1684" s="177">
        <v>10.661099999999999</v>
      </c>
      <c r="G1684" s="177">
        <v>6.5259999999999998</v>
      </c>
      <c r="H1684" s="177">
        <v>7.8036000000000003</v>
      </c>
      <c r="I1684" s="177">
        <v>6.9596</v>
      </c>
      <c r="J1684" s="177">
        <v>5.5949</v>
      </c>
      <c r="K1684" s="177">
        <v>4.7445000000000004</v>
      </c>
      <c r="L1684" s="177">
        <v>7.6984000000000004</v>
      </c>
      <c r="M1684" s="177">
        <v>7.0213000000000001</v>
      </c>
      <c r="N1684" s="177">
        <v>6.7465000000000002</v>
      </c>
      <c r="O1684" s="177"/>
      <c r="P1684" s="177"/>
      <c r="Q1684" s="177">
        <v>7.6775000000000002</v>
      </c>
      <c r="R1684" s="177">
        <v>7.5983000000000001</v>
      </c>
      <c r="S1684" s="118"/>
    </row>
    <row r="1685" spans="1:19" x14ac:dyDescent="0.3">
      <c r="A1685" s="173" t="s">
        <v>1585</v>
      </c>
      <c r="B1685" s="173" t="s">
        <v>1606</v>
      </c>
      <c r="C1685" s="173">
        <v>147908</v>
      </c>
      <c r="D1685" s="176">
        <v>44118</v>
      </c>
      <c r="E1685" s="177">
        <v>1043.3984</v>
      </c>
      <c r="F1685" s="177">
        <v>6.8227000000000002</v>
      </c>
      <c r="G1685" s="177">
        <v>4.4425999999999997</v>
      </c>
      <c r="H1685" s="177">
        <v>5.7313000000000001</v>
      </c>
      <c r="I1685" s="177">
        <v>6.3883000000000001</v>
      </c>
      <c r="J1685" s="177">
        <v>5.0568999999999997</v>
      </c>
      <c r="K1685" s="177">
        <v>4.2</v>
      </c>
      <c r="L1685" s="177">
        <v>6.3691000000000004</v>
      </c>
      <c r="M1685" s="177"/>
      <c r="N1685" s="177"/>
      <c r="O1685" s="177"/>
      <c r="P1685" s="177"/>
      <c r="Q1685" s="177">
        <v>6.1159999999999997</v>
      </c>
      <c r="R1685" s="177"/>
      <c r="S1685" s="118"/>
    </row>
    <row r="1686" spans="1:19" x14ac:dyDescent="0.3">
      <c r="A1686" s="173" t="s">
        <v>1585</v>
      </c>
      <c r="B1686" s="173" t="s">
        <v>1607</v>
      </c>
      <c r="C1686" s="173">
        <v>147907</v>
      </c>
      <c r="D1686" s="176">
        <v>44118</v>
      </c>
      <c r="E1686" s="177">
        <v>1041.5139999999999</v>
      </c>
      <c r="F1686" s="177">
        <v>6.5580999999999996</v>
      </c>
      <c r="G1686" s="177">
        <v>4.1763000000000003</v>
      </c>
      <c r="H1686" s="177">
        <v>5.4648000000000003</v>
      </c>
      <c r="I1686" s="177">
        <v>6.1231999999999998</v>
      </c>
      <c r="J1686" s="177">
        <v>4.7922000000000002</v>
      </c>
      <c r="K1686" s="177">
        <v>3.9375</v>
      </c>
      <c r="L1686" s="177">
        <v>6.1056999999999997</v>
      </c>
      <c r="M1686" s="177"/>
      <c r="N1686" s="177"/>
      <c r="O1686" s="177"/>
      <c r="P1686" s="177"/>
      <c r="Q1686" s="177">
        <v>5.8503999999999996</v>
      </c>
      <c r="R1686" s="177"/>
      <c r="S1686" s="118"/>
    </row>
    <row r="1687" spans="1:19" x14ac:dyDescent="0.3">
      <c r="A1687" s="173" t="s">
        <v>1585</v>
      </c>
      <c r="B1687" s="173" t="s">
        <v>1608</v>
      </c>
      <c r="C1687" s="173">
        <v>115092</v>
      </c>
      <c r="D1687" s="176">
        <v>44118</v>
      </c>
      <c r="E1687" s="177">
        <v>21.153600000000001</v>
      </c>
      <c r="F1687" s="177">
        <v>19.681000000000001</v>
      </c>
      <c r="G1687" s="177">
        <v>9.8139000000000003</v>
      </c>
      <c r="H1687" s="177">
        <v>10.8437</v>
      </c>
      <c r="I1687" s="177">
        <v>9.1524000000000001</v>
      </c>
      <c r="J1687" s="177">
        <v>6.8423999999999996</v>
      </c>
      <c r="K1687" s="177">
        <v>5.9450000000000003</v>
      </c>
      <c r="L1687" s="177">
        <v>7.5895000000000001</v>
      </c>
      <c r="M1687" s="177">
        <v>6.9541000000000004</v>
      </c>
      <c r="N1687" s="177">
        <v>7.2450000000000001</v>
      </c>
      <c r="O1687" s="177">
        <v>7.4516</v>
      </c>
      <c r="P1687" s="177">
        <v>7.94</v>
      </c>
      <c r="Q1687" s="177">
        <v>8.2441999999999993</v>
      </c>
      <c r="R1687" s="177">
        <v>7.9672000000000001</v>
      </c>
      <c r="S1687" s="118"/>
    </row>
    <row r="1688" spans="1:19" x14ac:dyDescent="0.3">
      <c r="A1688" s="173" t="s">
        <v>1585</v>
      </c>
      <c r="B1688" s="173" t="s">
        <v>1609</v>
      </c>
      <c r="C1688" s="173">
        <v>120676</v>
      </c>
      <c r="D1688" s="176">
        <v>44118</v>
      </c>
      <c r="E1688" s="177">
        <v>22.3797</v>
      </c>
      <c r="F1688" s="177">
        <v>20.398199999999999</v>
      </c>
      <c r="G1688" s="177">
        <v>10.387600000000001</v>
      </c>
      <c r="H1688" s="177">
        <v>11.418200000000001</v>
      </c>
      <c r="I1688" s="177">
        <v>9.7403999999999993</v>
      </c>
      <c r="J1688" s="177">
        <v>7.4222999999999999</v>
      </c>
      <c r="K1688" s="177">
        <v>6.5613999999999999</v>
      </c>
      <c r="L1688" s="177">
        <v>8.2433999999999994</v>
      </c>
      <c r="M1688" s="177">
        <v>7.61</v>
      </c>
      <c r="N1688" s="177">
        <v>7.8978999999999999</v>
      </c>
      <c r="O1688" s="177">
        <v>8.0828000000000007</v>
      </c>
      <c r="P1688" s="177">
        <v>8.7885000000000009</v>
      </c>
      <c r="Q1688" s="177">
        <v>9.0634999999999994</v>
      </c>
      <c r="R1688" s="177">
        <v>8.5930999999999997</v>
      </c>
      <c r="S1688" s="118"/>
    </row>
    <row r="1689" spans="1:19" x14ac:dyDescent="0.3">
      <c r="A1689" s="173" t="s">
        <v>1585</v>
      </c>
      <c r="B1689" s="173" t="s">
        <v>1610</v>
      </c>
      <c r="C1689" s="173">
        <v>113251</v>
      </c>
      <c r="D1689" s="176">
        <v>44118</v>
      </c>
      <c r="E1689" s="177">
        <v>2126.9897999999998</v>
      </c>
      <c r="F1689" s="177">
        <v>3.7551000000000001</v>
      </c>
      <c r="G1689" s="177">
        <v>4.2107999999999999</v>
      </c>
      <c r="H1689" s="177">
        <v>4.8273000000000001</v>
      </c>
      <c r="I1689" s="177">
        <v>4.6767000000000003</v>
      </c>
      <c r="J1689" s="177">
        <v>4.4043999999999999</v>
      </c>
      <c r="K1689" s="177">
        <v>4.6520999999999999</v>
      </c>
      <c r="L1689" s="177">
        <v>5.1746999999999996</v>
      </c>
      <c r="M1689" s="177">
        <v>5.0309999999999997</v>
      </c>
      <c r="N1689" s="177">
        <v>5.4935999999999998</v>
      </c>
      <c r="O1689" s="177">
        <v>6.2756999999999996</v>
      </c>
      <c r="P1689" s="177">
        <v>6.5575999999999999</v>
      </c>
      <c r="Q1689" s="177">
        <v>7.7423000000000002</v>
      </c>
      <c r="R1689" s="177">
        <v>6.3806000000000003</v>
      </c>
      <c r="S1689" s="118"/>
    </row>
    <row r="1690" spans="1:19" x14ac:dyDescent="0.3">
      <c r="A1690" s="173" t="s">
        <v>1585</v>
      </c>
      <c r="B1690" s="173" t="s">
        <v>1611</v>
      </c>
      <c r="C1690" s="173">
        <v>118350</v>
      </c>
      <c r="D1690" s="176">
        <v>44118</v>
      </c>
      <c r="E1690" s="177">
        <v>2222.0167999999999</v>
      </c>
      <c r="F1690" s="177">
        <v>4.1563999999999997</v>
      </c>
      <c r="G1690" s="177">
        <v>4.6109</v>
      </c>
      <c r="H1690" s="177">
        <v>5.2276999999999996</v>
      </c>
      <c r="I1690" s="177">
        <v>5.0776000000000003</v>
      </c>
      <c r="J1690" s="177">
        <v>4.806</v>
      </c>
      <c r="K1690" s="177">
        <v>5.0571999999999999</v>
      </c>
      <c r="L1690" s="177">
        <v>5.5896999999999997</v>
      </c>
      <c r="M1690" s="177">
        <v>5.4534000000000002</v>
      </c>
      <c r="N1690" s="177">
        <v>5.9226999999999999</v>
      </c>
      <c r="O1690" s="177">
        <v>6.8777999999999997</v>
      </c>
      <c r="P1690" s="177">
        <v>7.2900999999999998</v>
      </c>
      <c r="Q1690" s="177">
        <v>7.9287999999999998</v>
      </c>
      <c r="R1690" s="177">
        <v>6.8853999999999997</v>
      </c>
      <c r="S1690" s="118"/>
    </row>
    <row r="1691" spans="1:19" x14ac:dyDescent="0.3">
      <c r="A1691" s="173" t="s">
        <v>1585</v>
      </c>
      <c r="B1691" s="173" t="s">
        <v>1612</v>
      </c>
      <c r="C1691" s="173">
        <v>144173</v>
      </c>
      <c r="D1691" s="176">
        <v>44118</v>
      </c>
      <c r="E1691" s="177">
        <v>11.7888</v>
      </c>
      <c r="F1691" s="177">
        <v>5.5739000000000001</v>
      </c>
      <c r="G1691" s="177">
        <v>4.5852000000000004</v>
      </c>
      <c r="H1691" s="177">
        <v>6.2884000000000002</v>
      </c>
      <c r="I1691" s="177">
        <v>6.0293000000000001</v>
      </c>
      <c r="J1691" s="177">
        <v>4.8804999999999996</v>
      </c>
      <c r="K1691" s="177">
        <v>3.8157000000000001</v>
      </c>
      <c r="L1691" s="177">
        <v>6.3720999999999997</v>
      </c>
      <c r="M1691" s="177">
        <v>6.3341000000000003</v>
      </c>
      <c r="N1691" s="177">
        <v>6.4084000000000003</v>
      </c>
      <c r="O1691" s="177"/>
      <c r="P1691" s="177"/>
      <c r="Q1691" s="177">
        <v>7.6097000000000001</v>
      </c>
      <c r="R1691" s="177">
        <v>7.6092000000000004</v>
      </c>
      <c r="S1691" s="118"/>
    </row>
    <row r="1692" spans="1:19" x14ac:dyDescent="0.3">
      <c r="A1692" s="173" t="s">
        <v>1585</v>
      </c>
      <c r="B1692" s="173" t="s">
        <v>1613</v>
      </c>
      <c r="C1692" s="173">
        <v>144171</v>
      </c>
      <c r="D1692" s="176">
        <v>44118</v>
      </c>
      <c r="E1692" s="177">
        <v>11.7461</v>
      </c>
      <c r="F1692" s="177">
        <v>5.5941999999999998</v>
      </c>
      <c r="G1692" s="177">
        <v>4.4774000000000003</v>
      </c>
      <c r="H1692" s="177">
        <v>6.1333000000000002</v>
      </c>
      <c r="I1692" s="177">
        <v>5.9175000000000004</v>
      </c>
      <c r="J1692" s="177">
        <v>4.7416999999999998</v>
      </c>
      <c r="K1692" s="177">
        <v>3.661</v>
      </c>
      <c r="L1692" s="177">
        <v>6.2145000000000001</v>
      </c>
      <c r="M1692" s="177">
        <v>6.1779000000000002</v>
      </c>
      <c r="N1692" s="177">
        <v>6.2507000000000001</v>
      </c>
      <c r="O1692" s="177"/>
      <c r="P1692" s="177"/>
      <c r="Q1692" s="177">
        <v>7.4358000000000004</v>
      </c>
      <c r="R1692" s="177">
        <v>7.4401999999999999</v>
      </c>
      <c r="S1692" s="118"/>
    </row>
    <row r="1693" spans="1:19" x14ac:dyDescent="0.3">
      <c r="A1693" s="173" t="s">
        <v>1585</v>
      </c>
      <c r="B1693" s="173" t="s">
        <v>1614</v>
      </c>
      <c r="C1693" s="173">
        <v>116424</v>
      </c>
      <c r="D1693" s="176">
        <v>44118</v>
      </c>
      <c r="E1693" s="177">
        <v>1995.1747</v>
      </c>
      <c r="F1693" s="177">
        <v>3.3811</v>
      </c>
      <c r="G1693" s="177">
        <v>2.9091999999999998</v>
      </c>
      <c r="H1693" s="177">
        <v>2.9535999999999998</v>
      </c>
      <c r="I1693" s="177">
        <v>3.9613</v>
      </c>
      <c r="J1693" s="177">
        <v>3.2271000000000001</v>
      </c>
      <c r="K1693" s="177">
        <v>3.0158999999999998</v>
      </c>
      <c r="L1693" s="177">
        <v>5.4067999999999996</v>
      </c>
      <c r="M1693" s="177">
        <v>5.7401999999999997</v>
      </c>
      <c r="N1693" s="177">
        <v>5.7645999999999997</v>
      </c>
      <c r="O1693" s="177">
        <v>6.7771999999999997</v>
      </c>
      <c r="P1693" s="177">
        <v>7.2998000000000003</v>
      </c>
      <c r="Q1693" s="177">
        <v>8.1867000000000001</v>
      </c>
      <c r="R1693" s="177">
        <v>6.8897000000000004</v>
      </c>
      <c r="S1693" s="118"/>
    </row>
    <row r="1694" spans="1:19" x14ac:dyDescent="0.3">
      <c r="A1694" s="173" t="s">
        <v>1585</v>
      </c>
      <c r="B1694" s="173" t="s">
        <v>1615</v>
      </c>
      <c r="C1694" s="173">
        <v>119143</v>
      </c>
      <c r="D1694" s="176">
        <v>44118</v>
      </c>
      <c r="E1694" s="177">
        <v>2069.0263</v>
      </c>
      <c r="F1694" s="177">
        <v>3.9308999999999998</v>
      </c>
      <c r="G1694" s="177">
        <v>3.4592999999999998</v>
      </c>
      <c r="H1694" s="177">
        <v>3.5036</v>
      </c>
      <c r="I1694" s="177">
        <v>4.5118</v>
      </c>
      <c r="J1694" s="177">
        <v>3.7786</v>
      </c>
      <c r="K1694" s="177">
        <v>3.5705</v>
      </c>
      <c r="L1694" s="177">
        <v>5.9714</v>
      </c>
      <c r="M1694" s="177">
        <v>6.2968999999999999</v>
      </c>
      <c r="N1694" s="177">
        <v>6.2911999999999999</v>
      </c>
      <c r="O1694" s="177">
        <v>7.2432999999999996</v>
      </c>
      <c r="P1694" s="177">
        <v>7.8045</v>
      </c>
      <c r="Q1694" s="177">
        <v>8.4436</v>
      </c>
      <c r="R1694" s="177">
        <v>7.3667999999999996</v>
      </c>
      <c r="S1694" s="118"/>
    </row>
    <row r="1695" spans="1:19" x14ac:dyDescent="0.3">
      <c r="A1695" s="173" t="s">
        <v>1585</v>
      </c>
      <c r="B1695" s="173" t="s">
        <v>1616</v>
      </c>
      <c r="C1695" s="173">
        <v>114359</v>
      </c>
      <c r="D1695" s="176">
        <v>44118</v>
      </c>
      <c r="E1695" s="177">
        <v>2100.6268</v>
      </c>
      <c r="F1695" s="177">
        <v>7.9842000000000004</v>
      </c>
      <c r="G1695" s="177">
        <v>4.4165000000000001</v>
      </c>
      <c r="H1695" s="177">
        <v>5.4345999999999997</v>
      </c>
      <c r="I1695" s="177">
        <v>5.6109</v>
      </c>
      <c r="J1695" s="177">
        <v>4.3297999999999996</v>
      </c>
      <c r="K1695" s="177">
        <v>3.2098</v>
      </c>
      <c r="L1695" s="177">
        <v>5.8550000000000004</v>
      </c>
      <c r="M1695" s="177">
        <v>5.5457999999999998</v>
      </c>
      <c r="N1695" s="177">
        <v>5.6520999999999999</v>
      </c>
      <c r="O1695" s="177">
        <v>6.7666000000000004</v>
      </c>
      <c r="P1695" s="177">
        <v>7.4717000000000002</v>
      </c>
      <c r="Q1695" s="177">
        <v>7.8703000000000003</v>
      </c>
      <c r="R1695" s="177">
        <v>6.9390999999999998</v>
      </c>
      <c r="S1695" s="118" t="s">
        <v>1877</v>
      </c>
    </row>
    <row r="1696" spans="1:19" x14ac:dyDescent="0.3">
      <c r="A1696" s="173" t="s">
        <v>1585</v>
      </c>
      <c r="B1696" s="173" t="s">
        <v>1617</v>
      </c>
      <c r="C1696" s="173">
        <v>120541</v>
      </c>
      <c r="D1696" s="176">
        <v>44118</v>
      </c>
      <c r="E1696" s="177">
        <v>2185.2491</v>
      </c>
      <c r="F1696" s="177">
        <v>8.6341000000000001</v>
      </c>
      <c r="G1696" s="177">
        <v>5.0662000000000003</v>
      </c>
      <c r="H1696" s="177">
        <v>6.0848000000000004</v>
      </c>
      <c r="I1696" s="177">
        <v>6.2614999999999998</v>
      </c>
      <c r="J1696" s="177">
        <v>4.9817</v>
      </c>
      <c r="K1696" s="177">
        <v>3.8650000000000002</v>
      </c>
      <c r="L1696" s="177">
        <v>6.5244999999999997</v>
      </c>
      <c r="M1696" s="177">
        <v>6.2149999999999999</v>
      </c>
      <c r="N1696" s="177">
        <v>6.2934999999999999</v>
      </c>
      <c r="O1696" s="177">
        <v>7.3387000000000002</v>
      </c>
      <c r="P1696" s="177">
        <v>7.9561000000000002</v>
      </c>
      <c r="Q1696" s="177">
        <v>8.2437000000000005</v>
      </c>
      <c r="R1696" s="177">
        <v>7.5303000000000004</v>
      </c>
      <c r="S1696" s="118" t="s">
        <v>1877</v>
      </c>
    </row>
    <row r="1697" spans="1:19" x14ac:dyDescent="0.3">
      <c r="A1697" s="173" t="s">
        <v>1585</v>
      </c>
      <c r="B1697" s="173" t="s">
        <v>1618</v>
      </c>
      <c r="C1697" s="173">
        <v>104271</v>
      </c>
      <c r="D1697" s="176"/>
      <c r="E1697" s="177"/>
      <c r="F1697" s="177"/>
      <c r="G1697" s="177"/>
      <c r="H1697" s="177"/>
      <c r="I1697" s="177"/>
      <c r="J1697" s="177"/>
      <c r="K1697" s="177"/>
      <c r="L1697" s="177"/>
      <c r="M1697" s="177"/>
      <c r="N1697" s="177"/>
      <c r="O1697" s="177"/>
      <c r="P1697" s="177"/>
      <c r="Q1697" s="177"/>
      <c r="R1697" s="177"/>
      <c r="S1697" s="118"/>
    </row>
    <row r="1698" spans="1:19" x14ac:dyDescent="0.3">
      <c r="A1698" s="173" t="s">
        <v>1585</v>
      </c>
      <c r="B1698" s="173" t="s">
        <v>1619</v>
      </c>
      <c r="C1698" s="173">
        <v>120458</v>
      </c>
      <c r="D1698" s="176"/>
      <c r="E1698" s="177"/>
      <c r="F1698" s="177"/>
      <c r="G1698" s="177"/>
      <c r="H1698" s="177"/>
      <c r="I1698" s="177"/>
      <c r="J1698" s="177"/>
      <c r="K1698" s="177"/>
      <c r="L1698" s="177"/>
      <c r="M1698" s="177"/>
      <c r="N1698" s="177"/>
      <c r="O1698" s="177"/>
      <c r="P1698" s="177"/>
      <c r="Q1698" s="177"/>
      <c r="R1698" s="177"/>
      <c r="S1698" s="118"/>
    </row>
    <row r="1699" spans="1:19" x14ac:dyDescent="0.3">
      <c r="A1699" s="173" t="s">
        <v>1585</v>
      </c>
      <c r="B1699" s="173" t="s">
        <v>1620</v>
      </c>
      <c r="C1699" s="173">
        <v>102591</v>
      </c>
      <c r="D1699" s="176">
        <v>44118</v>
      </c>
      <c r="E1699" s="177">
        <v>33.217100000000002</v>
      </c>
      <c r="F1699" s="177">
        <v>1.0989</v>
      </c>
      <c r="G1699" s="177">
        <v>4.3760000000000003</v>
      </c>
      <c r="H1699" s="177">
        <v>5.7831000000000001</v>
      </c>
      <c r="I1699" s="177">
        <v>6.3178999999999998</v>
      </c>
      <c r="J1699" s="177">
        <v>5.1717000000000004</v>
      </c>
      <c r="K1699" s="177">
        <v>3.9481000000000002</v>
      </c>
      <c r="L1699" s="177">
        <v>6.7882999999999996</v>
      </c>
      <c r="M1699" s="177">
        <v>6.3342999999999998</v>
      </c>
      <c r="N1699" s="177">
        <v>6.3624000000000001</v>
      </c>
      <c r="O1699" s="177">
        <v>7.117</v>
      </c>
      <c r="P1699" s="177">
        <v>7.3390000000000004</v>
      </c>
      <c r="Q1699" s="177">
        <v>7.7012999999999998</v>
      </c>
      <c r="R1699" s="177">
        <v>7.3833000000000002</v>
      </c>
      <c r="S1699" s="118"/>
    </row>
    <row r="1700" spans="1:19" x14ac:dyDescent="0.3">
      <c r="A1700" s="173" t="s">
        <v>1585</v>
      </c>
      <c r="B1700" s="173" t="s">
        <v>1621</v>
      </c>
      <c r="C1700" s="173">
        <v>119750</v>
      </c>
      <c r="D1700" s="176">
        <v>44118</v>
      </c>
      <c r="E1700" s="177">
        <v>34.085799999999999</v>
      </c>
      <c r="F1700" s="177">
        <v>1.7134</v>
      </c>
      <c r="G1700" s="177">
        <v>4.8433999999999999</v>
      </c>
      <c r="H1700" s="177">
        <v>6.2335000000000003</v>
      </c>
      <c r="I1700" s="177">
        <v>6.7637</v>
      </c>
      <c r="J1700" s="177">
        <v>5.6191000000000004</v>
      </c>
      <c r="K1700" s="177">
        <v>4.3943000000000003</v>
      </c>
      <c r="L1700" s="177">
        <v>7.2484999999999999</v>
      </c>
      <c r="M1700" s="177">
        <v>6.8022999999999998</v>
      </c>
      <c r="N1700" s="177">
        <v>6.8337000000000003</v>
      </c>
      <c r="O1700" s="177">
        <v>7.5384000000000002</v>
      </c>
      <c r="P1700" s="177">
        <v>7.7434000000000003</v>
      </c>
      <c r="Q1700" s="177">
        <v>8.3249999999999993</v>
      </c>
      <c r="R1700" s="177">
        <v>7.8300999999999998</v>
      </c>
      <c r="S1700" s="118"/>
    </row>
    <row r="1701" spans="1:19" x14ac:dyDescent="0.3">
      <c r="A1701" s="173" t="s">
        <v>1585</v>
      </c>
      <c r="B1701" s="173" t="s">
        <v>1622</v>
      </c>
      <c r="C1701" s="173">
        <v>112423</v>
      </c>
      <c r="D1701" s="176">
        <v>44118</v>
      </c>
      <c r="E1701" s="177">
        <v>33.7134</v>
      </c>
      <c r="F1701" s="177">
        <v>4.4394</v>
      </c>
      <c r="G1701" s="177">
        <v>4.2682000000000002</v>
      </c>
      <c r="H1701" s="177">
        <v>4.6440999999999999</v>
      </c>
      <c r="I1701" s="177">
        <v>5.0208000000000004</v>
      </c>
      <c r="J1701" s="177">
        <v>4.2370999999999999</v>
      </c>
      <c r="K1701" s="177">
        <v>3.3693</v>
      </c>
      <c r="L1701" s="177">
        <v>6.0395000000000003</v>
      </c>
      <c r="M1701" s="177">
        <v>6.0585000000000004</v>
      </c>
      <c r="N1701" s="177">
        <v>6.0178000000000003</v>
      </c>
      <c r="O1701" s="177">
        <v>6.9466000000000001</v>
      </c>
      <c r="P1701" s="177">
        <v>7.2984999999999998</v>
      </c>
      <c r="Q1701" s="177">
        <v>3.859</v>
      </c>
      <c r="R1701" s="177">
        <v>7.1292</v>
      </c>
      <c r="S1701" s="118"/>
    </row>
    <row r="1702" spans="1:19" x14ac:dyDescent="0.3">
      <c r="A1702" s="173" t="s">
        <v>1585</v>
      </c>
      <c r="B1702" s="173" t="s">
        <v>1623</v>
      </c>
      <c r="C1702" s="173">
        <v>119849</v>
      </c>
      <c r="D1702" s="176">
        <v>44118</v>
      </c>
      <c r="E1702" s="177">
        <v>34.538899999999998</v>
      </c>
      <c r="F1702" s="177">
        <v>4.6504000000000003</v>
      </c>
      <c r="G1702" s="177">
        <v>4.42</v>
      </c>
      <c r="H1702" s="177">
        <v>4.8052000000000001</v>
      </c>
      <c r="I1702" s="177">
        <v>5.1809000000000003</v>
      </c>
      <c r="J1702" s="177">
        <v>4.3944000000000001</v>
      </c>
      <c r="K1702" s="177">
        <v>3.6154000000000002</v>
      </c>
      <c r="L1702" s="177">
        <v>6.3223000000000003</v>
      </c>
      <c r="M1702" s="177">
        <v>6.3665000000000003</v>
      </c>
      <c r="N1702" s="177">
        <v>6.3323999999999998</v>
      </c>
      <c r="O1702" s="177">
        <v>7.2855999999999996</v>
      </c>
      <c r="P1702" s="177">
        <v>7.6528999999999998</v>
      </c>
      <c r="Q1702" s="177">
        <v>8.2867999999999995</v>
      </c>
      <c r="R1702" s="177">
        <v>7.4496000000000002</v>
      </c>
      <c r="S1702" s="118"/>
    </row>
    <row r="1703" spans="1:19" x14ac:dyDescent="0.3">
      <c r="A1703" s="173" t="s">
        <v>1585</v>
      </c>
      <c r="B1703" s="173" t="s">
        <v>1624</v>
      </c>
      <c r="C1703" s="173">
        <v>147772</v>
      </c>
      <c r="D1703" s="176">
        <v>44118</v>
      </c>
      <c r="E1703" s="177">
        <v>1043.2248999999999</v>
      </c>
      <c r="F1703" s="177">
        <v>5.6338999999999997</v>
      </c>
      <c r="G1703" s="177">
        <v>4.2381000000000002</v>
      </c>
      <c r="H1703" s="177">
        <v>5.1437999999999997</v>
      </c>
      <c r="I1703" s="177">
        <v>4.8502999999999998</v>
      </c>
      <c r="J1703" s="177">
        <v>4.3315999999999999</v>
      </c>
      <c r="K1703" s="177">
        <v>3.7141999999999999</v>
      </c>
      <c r="L1703" s="177">
        <v>5.0362999999999998</v>
      </c>
      <c r="M1703" s="177">
        <v>4.7263000000000002</v>
      </c>
      <c r="N1703" s="177"/>
      <c r="O1703" s="177"/>
      <c r="P1703" s="177"/>
      <c r="Q1703" s="177">
        <v>4.8997000000000002</v>
      </c>
      <c r="R1703" s="177"/>
      <c r="S1703" s="118"/>
    </row>
    <row r="1704" spans="1:19" x14ac:dyDescent="0.3">
      <c r="A1704" s="173" t="s">
        <v>1585</v>
      </c>
      <c r="B1704" s="173" t="s">
        <v>1625</v>
      </c>
      <c r="C1704" s="173">
        <v>147770</v>
      </c>
      <c r="D1704" s="176">
        <v>44118</v>
      </c>
      <c r="E1704" s="177">
        <v>1040.7559000000001</v>
      </c>
      <c r="F1704" s="177">
        <v>5.4367999999999999</v>
      </c>
      <c r="G1704" s="177">
        <v>4.0381999999999998</v>
      </c>
      <c r="H1704" s="177">
        <v>4.9436</v>
      </c>
      <c r="I1704" s="177">
        <v>4.6513999999999998</v>
      </c>
      <c r="J1704" s="177">
        <v>4.1313000000000004</v>
      </c>
      <c r="K1704" s="177">
        <v>3.5112999999999999</v>
      </c>
      <c r="L1704" s="177">
        <v>4.7874999999999996</v>
      </c>
      <c r="M1704" s="177">
        <v>4.4550999999999998</v>
      </c>
      <c r="N1704" s="177"/>
      <c r="O1704" s="177"/>
      <c r="P1704" s="177"/>
      <c r="Q1704" s="177">
        <v>4.6197999999999997</v>
      </c>
      <c r="R1704" s="177"/>
      <c r="S1704" s="118"/>
    </row>
    <row r="1705" spans="1:19" x14ac:dyDescent="0.3">
      <c r="A1705" s="173" t="s">
        <v>1585</v>
      </c>
      <c r="B1705" s="173" t="s">
        <v>1626</v>
      </c>
      <c r="C1705" s="173">
        <v>147731</v>
      </c>
      <c r="D1705" s="176">
        <v>44118</v>
      </c>
      <c r="E1705" s="177">
        <v>1069.2592</v>
      </c>
      <c r="F1705" s="177">
        <v>7.7333999999999996</v>
      </c>
      <c r="G1705" s="177">
        <v>4.9653999999999998</v>
      </c>
      <c r="H1705" s="177">
        <v>6.5545</v>
      </c>
      <c r="I1705" s="177">
        <v>6.6252000000000004</v>
      </c>
      <c r="J1705" s="177">
        <v>5.617</v>
      </c>
      <c r="K1705" s="177">
        <v>4.6277999999999997</v>
      </c>
      <c r="L1705" s="177">
        <v>6.8928000000000003</v>
      </c>
      <c r="M1705" s="177">
        <v>6.9124999999999996</v>
      </c>
      <c r="N1705" s="177"/>
      <c r="O1705" s="177"/>
      <c r="P1705" s="177"/>
      <c r="Q1705" s="177">
        <v>6.9641000000000002</v>
      </c>
      <c r="R1705" s="177"/>
      <c r="S1705" s="118"/>
    </row>
    <row r="1706" spans="1:19" x14ac:dyDescent="0.3">
      <c r="A1706" s="173" t="s">
        <v>1585</v>
      </c>
      <c r="B1706" s="173" t="s">
        <v>1627</v>
      </c>
      <c r="C1706" s="173">
        <v>147734</v>
      </c>
      <c r="D1706" s="176">
        <v>44118</v>
      </c>
      <c r="E1706" s="177">
        <v>1064.7734</v>
      </c>
      <c r="F1706" s="177">
        <v>7.3132999999999999</v>
      </c>
      <c r="G1706" s="177">
        <v>4.5449000000000002</v>
      </c>
      <c r="H1706" s="177">
        <v>6.1340000000000003</v>
      </c>
      <c r="I1706" s="177">
        <v>6.2042000000000002</v>
      </c>
      <c r="J1706" s="177">
        <v>5.1951999999999998</v>
      </c>
      <c r="K1706" s="177">
        <v>4.2039999999999997</v>
      </c>
      <c r="L1706" s="177">
        <v>6.4596999999999998</v>
      </c>
      <c r="M1706" s="177">
        <v>6.4736000000000002</v>
      </c>
      <c r="N1706" s="177"/>
      <c r="O1706" s="177"/>
      <c r="P1706" s="177"/>
      <c r="Q1706" s="177">
        <v>6.5129999999999999</v>
      </c>
      <c r="R1706" s="177"/>
      <c r="S1706" s="118"/>
    </row>
    <row r="1707" spans="1:19" x14ac:dyDescent="0.3">
      <c r="A1707" s="173" t="s">
        <v>1585</v>
      </c>
      <c r="B1707" s="173" t="s">
        <v>1628</v>
      </c>
      <c r="C1707" s="173">
        <v>124234</v>
      </c>
      <c r="D1707" s="176">
        <v>44118</v>
      </c>
      <c r="E1707" s="177">
        <v>13.7484</v>
      </c>
      <c r="F1707" s="177">
        <v>3.7172000000000001</v>
      </c>
      <c r="G1707" s="177">
        <v>3.5061</v>
      </c>
      <c r="H1707" s="177">
        <v>3.5674999999999999</v>
      </c>
      <c r="I1707" s="177">
        <v>4.1025</v>
      </c>
      <c r="J1707" s="177">
        <v>3.7905000000000002</v>
      </c>
      <c r="K1707" s="177">
        <v>3.3025000000000002</v>
      </c>
      <c r="L1707" s="177">
        <v>3.9062000000000001</v>
      </c>
      <c r="M1707" s="177">
        <v>4.5719000000000003</v>
      </c>
      <c r="N1707" s="177">
        <v>4.7336</v>
      </c>
      <c r="O1707" s="177">
        <v>0.87749999999999995</v>
      </c>
      <c r="P1707" s="177">
        <v>3.1059999999999999</v>
      </c>
      <c r="Q1707" s="177">
        <v>4.5792999999999999</v>
      </c>
      <c r="R1707" s="177">
        <v>1.4681999999999999</v>
      </c>
      <c r="S1707" s="118"/>
    </row>
    <row r="1708" spans="1:19" x14ac:dyDescent="0.3">
      <c r="A1708" s="173" t="s">
        <v>1585</v>
      </c>
      <c r="B1708" s="173" t="s">
        <v>1629</v>
      </c>
      <c r="C1708" s="173">
        <v>124233</v>
      </c>
      <c r="D1708" s="176">
        <v>44118</v>
      </c>
      <c r="E1708" s="177">
        <v>13.369199999999999</v>
      </c>
      <c r="F1708" s="177">
        <v>4.0956999999999999</v>
      </c>
      <c r="G1708" s="177">
        <v>3.5508999999999999</v>
      </c>
      <c r="H1708" s="177">
        <v>3.5907</v>
      </c>
      <c r="I1708" s="177">
        <v>4.1017000000000001</v>
      </c>
      <c r="J1708" s="177">
        <v>3.7976000000000001</v>
      </c>
      <c r="K1708" s="177">
        <v>3.3065000000000002</v>
      </c>
      <c r="L1708" s="177">
        <v>3.9066000000000001</v>
      </c>
      <c r="M1708" s="177">
        <v>4.5728</v>
      </c>
      <c r="N1708" s="177">
        <v>4.7342000000000004</v>
      </c>
      <c r="O1708" s="177">
        <v>0.72650000000000003</v>
      </c>
      <c r="P1708" s="177">
        <v>2.8237000000000001</v>
      </c>
      <c r="Q1708" s="177">
        <v>4.1687000000000003</v>
      </c>
      <c r="R1708" s="177">
        <v>1.4688000000000001</v>
      </c>
      <c r="S1708" s="118"/>
    </row>
    <row r="1709" spans="1:19" x14ac:dyDescent="0.3">
      <c r="A1709" s="173" t="s">
        <v>1585</v>
      </c>
      <c r="B1709" s="173" t="s">
        <v>1630</v>
      </c>
      <c r="C1709" s="173">
        <v>143493</v>
      </c>
      <c r="D1709" s="176">
        <v>44118</v>
      </c>
      <c r="E1709" s="177">
        <v>2976.8773000000001</v>
      </c>
      <c r="F1709" s="177">
        <v>5.5808999999999997</v>
      </c>
      <c r="G1709" s="177">
        <v>9.1007999999999996</v>
      </c>
      <c r="H1709" s="177">
        <v>11.7111</v>
      </c>
      <c r="I1709" s="177">
        <v>10.4643</v>
      </c>
      <c r="J1709" s="177">
        <v>8.3470999999999993</v>
      </c>
      <c r="K1709" s="177">
        <v>1.6999</v>
      </c>
      <c r="L1709" s="177">
        <v>4.8495999999999997</v>
      </c>
      <c r="M1709" s="177">
        <v>4.4062999999999999</v>
      </c>
      <c r="N1709" s="177">
        <v>5.2049000000000003</v>
      </c>
      <c r="O1709" s="177">
        <v>4.3120000000000003</v>
      </c>
      <c r="P1709" s="177">
        <v>5.1555</v>
      </c>
      <c r="Q1709" s="177">
        <v>5.9519000000000002</v>
      </c>
      <c r="R1709" s="177">
        <v>3.1932</v>
      </c>
      <c r="S1709" s="118"/>
    </row>
    <row r="1710" spans="1:19" x14ac:dyDescent="0.3">
      <c r="A1710" s="173" t="s">
        <v>1585</v>
      </c>
      <c r="B1710" s="173" t="s">
        <v>1631</v>
      </c>
      <c r="C1710" s="173">
        <v>143494</v>
      </c>
      <c r="D1710" s="176">
        <v>44118</v>
      </c>
      <c r="E1710" s="177">
        <v>3164.1379999999999</v>
      </c>
      <c r="F1710" s="177">
        <v>6.3491</v>
      </c>
      <c r="G1710" s="177">
        <v>9.8696999999999999</v>
      </c>
      <c r="H1710" s="177">
        <v>12.4808</v>
      </c>
      <c r="I1710" s="177">
        <v>11.2357</v>
      </c>
      <c r="J1710" s="177">
        <v>9.1212</v>
      </c>
      <c r="K1710" s="177">
        <v>2.4733000000000001</v>
      </c>
      <c r="L1710" s="177">
        <v>5.6398999999999999</v>
      </c>
      <c r="M1710" s="177">
        <v>5.2065000000000001</v>
      </c>
      <c r="N1710" s="177">
        <v>6.0221999999999998</v>
      </c>
      <c r="O1710" s="177">
        <v>5.1657999999999999</v>
      </c>
      <c r="P1710" s="177">
        <v>6.0690999999999997</v>
      </c>
      <c r="Q1710" s="177">
        <v>7.1002999999999998</v>
      </c>
      <c r="R1710" s="177">
        <v>3.9925000000000002</v>
      </c>
      <c r="S1710" s="118"/>
    </row>
    <row r="1711" spans="1:19" x14ac:dyDescent="0.3">
      <c r="A1711" s="173" t="s">
        <v>1585</v>
      </c>
      <c r="B1711" s="173" t="s">
        <v>1632</v>
      </c>
      <c r="C1711" s="173">
        <v>147674</v>
      </c>
      <c r="D1711" s="176">
        <v>44118</v>
      </c>
      <c r="E1711" s="177">
        <v>26.419699999999999</v>
      </c>
      <c r="F1711" s="177">
        <v>0</v>
      </c>
      <c r="G1711" s="177">
        <v>0</v>
      </c>
      <c r="H1711" s="177">
        <v>-1002.3475</v>
      </c>
      <c r="I1711" s="177">
        <v>-501.1737</v>
      </c>
      <c r="J1711" s="177">
        <v>-233.8811</v>
      </c>
      <c r="K1711" s="177">
        <v>-76.265600000000006</v>
      </c>
      <c r="L1711" s="177">
        <v>-38.132800000000003</v>
      </c>
      <c r="M1711" s="177">
        <v>-25.607399999999998</v>
      </c>
      <c r="N1711" s="177">
        <v>-38.716999999999999</v>
      </c>
      <c r="O1711" s="177"/>
      <c r="P1711" s="177"/>
      <c r="Q1711" s="177">
        <v>-37.241300000000003</v>
      </c>
      <c r="R1711" s="177"/>
      <c r="S1711" s="118"/>
    </row>
    <row r="1712" spans="1:19" x14ac:dyDescent="0.3">
      <c r="A1712" s="173" t="s">
        <v>1585</v>
      </c>
      <c r="B1712" s="173" t="s">
        <v>1633</v>
      </c>
      <c r="C1712" s="173">
        <v>147675</v>
      </c>
      <c r="D1712" s="176">
        <v>44118</v>
      </c>
      <c r="E1712" s="177">
        <v>27.853300000000001</v>
      </c>
      <c r="F1712" s="177">
        <v>0</v>
      </c>
      <c r="G1712" s="177">
        <v>0</v>
      </c>
      <c r="H1712" s="177">
        <v>-1002.3518</v>
      </c>
      <c r="I1712" s="177">
        <v>-501.17590000000001</v>
      </c>
      <c r="J1712" s="177">
        <v>-233.88210000000001</v>
      </c>
      <c r="K1712" s="177">
        <v>-76.265900000000002</v>
      </c>
      <c r="L1712" s="177">
        <v>-38.132899999999999</v>
      </c>
      <c r="M1712" s="177">
        <v>-25.607500000000002</v>
      </c>
      <c r="N1712" s="177">
        <v>-38.716999999999999</v>
      </c>
      <c r="O1712" s="177"/>
      <c r="P1712" s="177"/>
      <c r="Q1712" s="177">
        <v>-37.241300000000003</v>
      </c>
      <c r="R1712" s="177"/>
      <c r="S1712" s="118"/>
    </row>
    <row r="1713" spans="1:19" x14ac:dyDescent="0.3">
      <c r="A1713" s="173" t="s">
        <v>1585</v>
      </c>
      <c r="B1713" s="173" t="s">
        <v>1634</v>
      </c>
      <c r="C1713" s="173">
        <v>138343</v>
      </c>
      <c r="D1713" s="176">
        <v>44118</v>
      </c>
      <c r="E1713" s="177">
        <v>26.6343</v>
      </c>
      <c r="F1713" s="177">
        <v>7.5388000000000002</v>
      </c>
      <c r="G1713" s="177">
        <v>5.8975</v>
      </c>
      <c r="H1713" s="177">
        <v>7.0180999999999996</v>
      </c>
      <c r="I1713" s="177">
        <v>5.7685000000000004</v>
      </c>
      <c r="J1713" s="177">
        <v>5.1839000000000004</v>
      </c>
      <c r="K1713" s="177">
        <v>3.8822000000000001</v>
      </c>
      <c r="L1713" s="177">
        <v>6.1848000000000001</v>
      </c>
      <c r="M1713" s="177">
        <v>6.0637999999999996</v>
      </c>
      <c r="N1713" s="177">
        <v>6.1529999999999996</v>
      </c>
      <c r="O1713" s="177">
        <v>9.1966000000000001</v>
      </c>
      <c r="P1713" s="177">
        <v>8.6547999999999998</v>
      </c>
      <c r="Q1713" s="177">
        <v>8.2987000000000002</v>
      </c>
      <c r="R1713" s="177">
        <v>10.368399999999999</v>
      </c>
      <c r="S1713" s="118"/>
    </row>
    <row r="1714" spans="1:19" x14ac:dyDescent="0.3">
      <c r="A1714" s="173" t="s">
        <v>1585</v>
      </c>
      <c r="B1714" s="173" t="s">
        <v>1635</v>
      </c>
      <c r="C1714" s="173">
        <v>138358</v>
      </c>
      <c r="D1714" s="176">
        <v>44118</v>
      </c>
      <c r="E1714" s="177">
        <v>27.088000000000001</v>
      </c>
      <c r="F1714" s="177">
        <v>8.0866000000000007</v>
      </c>
      <c r="G1714" s="177">
        <v>6.3385999999999996</v>
      </c>
      <c r="H1714" s="177">
        <v>7.4794999999999998</v>
      </c>
      <c r="I1714" s="177">
        <v>6.2130999999999998</v>
      </c>
      <c r="J1714" s="177">
        <v>5.6359000000000004</v>
      </c>
      <c r="K1714" s="177">
        <v>4.3368000000000002</v>
      </c>
      <c r="L1714" s="177">
        <v>6.6694000000000004</v>
      </c>
      <c r="M1714" s="177">
        <v>6.5674000000000001</v>
      </c>
      <c r="N1714" s="177">
        <v>6.6521999999999997</v>
      </c>
      <c r="O1714" s="177">
        <v>9.4314</v>
      </c>
      <c r="P1714" s="177">
        <v>8.8970000000000002</v>
      </c>
      <c r="Q1714" s="177">
        <v>9.2228999999999992</v>
      </c>
      <c r="R1714" s="177">
        <v>10.5771</v>
      </c>
      <c r="S1714" s="118"/>
    </row>
    <row r="1715" spans="1:19" x14ac:dyDescent="0.3">
      <c r="A1715" s="173" t="s">
        <v>1585</v>
      </c>
      <c r="B1715" s="173" t="s">
        <v>1636</v>
      </c>
      <c r="C1715" s="173">
        <v>107328</v>
      </c>
      <c r="D1715" s="176">
        <v>44118</v>
      </c>
      <c r="E1715" s="177">
        <v>2150.4501</v>
      </c>
      <c r="F1715" s="177">
        <v>5.5833000000000004</v>
      </c>
      <c r="G1715" s="177">
        <v>3.7523</v>
      </c>
      <c r="H1715" s="177">
        <v>4.5258000000000003</v>
      </c>
      <c r="I1715" s="177">
        <v>4.7446999999999999</v>
      </c>
      <c r="J1715" s="177">
        <v>3.9445999999999999</v>
      </c>
      <c r="K1715" s="177">
        <v>2.8872</v>
      </c>
      <c r="L1715" s="177">
        <v>4.2561999999999998</v>
      </c>
      <c r="M1715" s="177">
        <v>4.3410000000000002</v>
      </c>
      <c r="N1715" s="177">
        <v>4.5221999999999998</v>
      </c>
      <c r="O1715" s="177">
        <v>4.0873999999999997</v>
      </c>
      <c r="P1715" s="177">
        <v>5.3981000000000003</v>
      </c>
      <c r="Q1715" s="177">
        <v>6.1616999999999997</v>
      </c>
      <c r="R1715" s="177">
        <v>5.8075999999999999</v>
      </c>
      <c r="S1715" s="118"/>
    </row>
    <row r="1716" spans="1:19" x14ac:dyDescent="0.3">
      <c r="A1716" s="173" t="s">
        <v>1585</v>
      </c>
      <c r="B1716" s="173" t="s">
        <v>1637</v>
      </c>
      <c r="C1716" s="173">
        <v>119474</v>
      </c>
      <c r="D1716" s="176">
        <v>44118</v>
      </c>
      <c r="E1716" s="177">
        <v>2225.1224999999999</v>
      </c>
      <c r="F1716" s="177">
        <v>6.3837999999999999</v>
      </c>
      <c r="G1716" s="177">
        <v>4.5532000000000004</v>
      </c>
      <c r="H1716" s="177">
        <v>5.3272000000000004</v>
      </c>
      <c r="I1716" s="177">
        <v>5.5461999999999998</v>
      </c>
      <c r="J1716" s="177">
        <v>4.7476000000000003</v>
      </c>
      <c r="K1716" s="177">
        <v>3.7096</v>
      </c>
      <c r="L1716" s="177">
        <v>5.1071999999999997</v>
      </c>
      <c r="M1716" s="177">
        <v>5.2119</v>
      </c>
      <c r="N1716" s="177">
        <v>5.3906999999999998</v>
      </c>
      <c r="O1716" s="177">
        <v>4.9447000000000001</v>
      </c>
      <c r="P1716" s="177">
        <v>6.0658000000000003</v>
      </c>
      <c r="Q1716" s="177">
        <v>7.2927999999999997</v>
      </c>
      <c r="R1716" s="177">
        <v>6.6852</v>
      </c>
      <c r="S1716" s="118"/>
    </row>
    <row r="1717" spans="1:19" x14ac:dyDescent="0.3">
      <c r="A1717" s="173" t="s">
        <v>1585</v>
      </c>
      <c r="B1717" s="173" t="s">
        <v>1638</v>
      </c>
      <c r="C1717" s="173">
        <v>119828</v>
      </c>
      <c r="D1717" s="176">
        <v>44118</v>
      </c>
      <c r="E1717" s="177">
        <v>4640.9007000000001</v>
      </c>
      <c r="F1717" s="177">
        <v>9.8942999999999994</v>
      </c>
      <c r="G1717" s="177">
        <v>5.8254000000000001</v>
      </c>
      <c r="H1717" s="177">
        <v>7.0791000000000004</v>
      </c>
      <c r="I1717" s="177">
        <v>6.8136999999999999</v>
      </c>
      <c r="J1717" s="177">
        <v>5.3436000000000003</v>
      </c>
      <c r="K1717" s="177">
        <v>4.3582000000000001</v>
      </c>
      <c r="L1717" s="177">
        <v>6.9347000000000003</v>
      </c>
      <c r="M1717" s="177">
        <v>6.5532000000000004</v>
      </c>
      <c r="N1717" s="177">
        <v>6.6382000000000003</v>
      </c>
      <c r="O1717" s="177">
        <v>7.5869999999999997</v>
      </c>
      <c r="P1717" s="177">
        <v>7.4935999999999998</v>
      </c>
      <c r="Q1717" s="177">
        <v>8.0495000000000001</v>
      </c>
      <c r="R1717" s="177">
        <v>7.6513999999999998</v>
      </c>
      <c r="S1717" s="118"/>
    </row>
    <row r="1718" spans="1:19" x14ac:dyDescent="0.3">
      <c r="A1718" s="173" t="s">
        <v>1585</v>
      </c>
      <c r="B1718" s="173" t="s">
        <v>1639</v>
      </c>
      <c r="C1718" s="173">
        <v>100641</v>
      </c>
      <c r="D1718" s="176">
        <v>44118</v>
      </c>
      <c r="E1718" s="177">
        <v>4604.2556999999997</v>
      </c>
      <c r="F1718" s="177">
        <v>9.7144999999999992</v>
      </c>
      <c r="G1718" s="177">
        <v>5.6471</v>
      </c>
      <c r="H1718" s="177">
        <v>6.8997000000000002</v>
      </c>
      <c r="I1718" s="177">
        <v>6.6586999999999996</v>
      </c>
      <c r="J1718" s="177">
        <v>5.1783999999999999</v>
      </c>
      <c r="K1718" s="177">
        <v>4.1893000000000002</v>
      </c>
      <c r="L1718" s="177">
        <v>6.7645999999999997</v>
      </c>
      <c r="M1718" s="177">
        <v>6.3804999999999996</v>
      </c>
      <c r="N1718" s="177">
        <v>6.4627999999999997</v>
      </c>
      <c r="O1718" s="177">
        <v>7.4371999999999998</v>
      </c>
      <c r="P1718" s="177">
        <v>7.3653000000000004</v>
      </c>
      <c r="Q1718" s="177">
        <v>7.3883000000000001</v>
      </c>
      <c r="R1718" s="177">
        <v>7.4842000000000004</v>
      </c>
      <c r="S1718" s="118"/>
    </row>
    <row r="1719" spans="1:19" x14ac:dyDescent="0.3">
      <c r="A1719" s="173" t="s">
        <v>1585</v>
      </c>
      <c r="B1719" s="173" t="s">
        <v>1640</v>
      </c>
      <c r="C1719" s="173">
        <v>147440</v>
      </c>
      <c r="D1719" s="176">
        <v>44118</v>
      </c>
      <c r="E1719" s="177">
        <v>10.8841</v>
      </c>
      <c r="F1719" s="177">
        <v>6.3727999999999998</v>
      </c>
      <c r="G1719" s="177">
        <v>5.3023999999999996</v>
      </c>
      <c r="H1719" s="177">
        <v>5.8032000000000004</v>
      </c>
      <c r="I1719" s="177">
        <v>5.9059999999999997</v>
      </c>
      <c r="J1719" s="177">
        <v>5.1752000000000002</v>
      </c>
      <c r="K1719" s="177">
        <v>4.2328999999999999</v>
      </c>
      <c r="L1719" s="177">
        <v>6.1520999999999999</v>
      </c>
      <c r="M1719" s="177">
        <v>5.9932999999999996</v>
      </c>
      <c r="N1719" s="177">
        <v>6.1230000000000002</v>
      </c>
      <c r="O1719" s="177"/>
      <c r="P1719" s="177"/>
      <c r="Q1719" s="177">
        <v>6.6829000000000001</v>
      </c>
      <c r="R1719" s="177"/>
      <c r="S1719" s="118"/>
    </row>
    <row r="1720" spans="1:19" x14ac:dyDescent="0.3">
      <c r="A1720" s="173" t="s">
        <v>1585</v>
      </c>
      <c r="B1720" s="173" t="s">
        <v>1641</v>
      </c>
      <c r="C1720" s="173">
        <v>147425</v>
      </c>
      <c r="D1720" s="176">
        <v>44118</v>
      </c>
      <c r="E1720" s="177">
        <v>10.7288</v>
      </c>
      <c r="F1720" s="177">
        <v>5.1037999999999997</v>
      </c>
      <c r="G1720" s="177">
        <v>4.1528999999999998</v>
      </c>
      <c r="H1720" s="177">
        <v>4.6212</v>
      </c>
      <c r="I1720" s="177">
        <v>4.7228000000000003</v>
      </c>
      <c r="J1720" s="177">
        <v>3.9706000000000001</v>
      </c>
      <c r="K1720" s="177">
        <v>3.0255999999999998</v>
      </c>
      <c r="L1720" s="177">
        <v>5.0217999999999998</v>
      </c>
      <c r="M1720" s="177">
        <v>4.9340999999999999</v>
      </c>
      <c r="N1720" s="177">
        <v>4.9915000000000003</v>
      </c>
      <c r="O1720" s="177"/>
      <c r="P1720" s="177"/>
      <c r="Q1720" s="177">
        <v>5.5185000000000004</v>
      </c>
      <c r="R1720" s="177"/>
      <c r="S1720" s="118"/>
    </row>
    <row r="1721" spans="1:19" x14ac:dyDescent="0.3">
      <c r="A1721" s="173" t="s">
        <v>1585</v>
      </c>
      <c r="B1721" s="173" t="s">
        <v>1642</v>
      </c>
      <c r="C1721" s="173">
        <v>146075</v>
      </c>
      <c r="D1721" s="176">
        <v>44118</v>
      </c>
      <c r="E1721" s="177">
        <v>11.2349</v>
      </c>
      <c r="F1721" s="177">
        <v>6.4988000000000001</v>
      </c>
      <c r="G1721" s="177">
        <v>5.3970000000000002</v>
      </c>
      <c r="H1721" s="177">
        <v>6.5522</v>
      </c>
      <c r="I1721" s="177">
        <v>6.5838000000000001</v>
      </c>
      <c r="J1721" s="177">
        <v>5.2531999999999996</v>
      </c>
      <c r="K1721" s="177">
        <v>4.0236999999999998</v>
      </c>
      <c r="L1721" s="177">
        <v>5.9467999999999996</v>
      </c>
      <c r="M1721" s="177">
        <v>5.9828999999999999</v>
      </c>
      <c r="N1721" s="177">
        <v>6.13</v>
      </c>
      <c r="O1721" s="177"/>
      <c r="P1721" s="177"/>
      <c r="Q1721" s="177">
        <v>6.9673999999999996</v>
      </c>
      <c r="R1721" s="177"/>
      <c r="S1721" s="118"/>
    </row>
    <row r="1722" spans="1:19" x14ac:dyDescent="0.3">
      <c r="A1722" s="173" t="s">
        <v>1585</v>
      </c>
      <c r="B1722" s="173" t="s">
        <v>1643</v>
      </c>
      <c r="C1722" s="173">
        <v>146070</v>
      </c>
      <c r="D1722" s="176">
        <v>44118</v>
      </c>
      <c r="E1722" s="177">
        <v>11.111000000000001</v>
      </c>
      <c r="F1722" s="177">
        <v>6.2426000000000004</v>
      </c>
      <c r="G1722" s="177">
        <v>4.8651</v>
      </c>
      <c r="H1722" s="177">
        <v>6.0609000000000002</v>
      </c>
      <c r="I1722" s="177">
        <v>6.1151</v>
      </c>
      <c r="J1722" s="177">
        <v>4.7488999999999999</v>
      </c>
      <c r="K1722" s="177">
        <v>3.4723000000000002</v>
      </c>
      <c r="L1722" s="177">
        <v>5.3293999999999997</v>
      </c>
      <c r="M1722" s="177">
        <v>5.2903000000000002</v>
      </c>
      <c r="N1722" s="177">
        <v>5.4016999999999999</v>
      </c>
      <c r="O1722" s="177"/>
      <c r="P1722" s="177"/>
      <c r="Q1722" s="177">
        <v>6.2835000000000001</v>
      </c>
      <c r="R1722" s="177"/>
      <c r="S1722" s="118"/>
    </row>
    <row r="1723" spans="1:19" x14ac:dyDescent="0.3">
      <c r="A1723" s="173" t="s">
        <v>1585</v>
      </c>
      <c r="B1723" s="173" t="s">
        <v>1644</v>
      </c>
      <c r="C1723" s="173">
        <v>120746</v>
      </c>
      <c r="D1723" s="176">
        <v>44118</v>
      </c>
      <c r="E1723" s="177">
        <v>3347.7029000000002</v>
      </c>
      <c r="F1723" s="177">
        <v>9.0625999999999998</v>
      </c>
      <c r="G1723" s="177">
        <v>6.4665999999999997</v>
      </c>
      <c r="H1723" s="177">
        <v>6.9295999999999998</v>
      </c>
      <c r="I1723" s="177">
        <v>6.7352999999999996</v>
      </c>
      <c r="J1723" s="177">
        <v>5.8747999999999996</v>
      </c>
      <c r="K1723" s="177">
        <v>4.7969999999999997</v>
      </c>
      <c r="L1723" s="177">
        <v>6.4790999999999999</v>
      </c>
      <c r="M1723" s="177">
        <v>5.9273999999999996</v>
      </c>
      <c r="N1723" s="177">
        <v>6.2588999999999997</v>
      </c>
      <c r="O1723" s="177">
        <v>5.8190999999999997</v>
      </c>
      <c r="P1723" s="177">
        <v>6.9119000000000002</v>
      </c>
      <c r="Q1723" s="177">
        <v>7.9297000000000004</v>
      </c>
      <c r="R1723" s="177">
        <v>5.2541000000000002</v>
      </c>
      <c r="S1723" s="118"/>
    </row>
    <row r="1724" spans="1:19" x14ac:dyDescent="0.3">
      <c r="A1724" s="173" t="s">
        <v>1585</v>
      </c>
      <c r="B1724" s="173" t="s">
        <v>1645</v>
      </c>
      <c r="C1724" s="173">
        <v>102532</v>
      </c>
      <c r="D1724" s="176">
        <v>44118</v>
      </c>
      <c r="E1724" s="177">
        <v>3202.7885000000001</v>
      </c>
      <c r="F1724" s="177">
        <v>8.5823</v>
      </c>
      <c r="G1724" s="177">
        <v>5.9802</v>
      </c>
      <c r="H1724" s="177">
        <v>6.4417999999999997</v>
      </c>
      <c r="I1724" s="177">
        <v>6.2454999999999998</v>
      </c>
      <c r="J1724" s="177">
        <v>5.3832000000000004</v>
      </c>
      <c r="K1724" s="177">
        <v>4.2706</v>
      </c>
      <c r="L1724" s="177">
        <v>5.9248000000000003</v>
      </c>
      <c r="M1724" s="177">
        <v>5.3525999999999998</v>
      </c>
      <c r="N1724" s="177">
        <v>5.6642999999999999</v>
      </c>
      <c r="O1724" s="177">
        <v>5.2076000000000002</v>
      </c>
      <c r="P1724" s="177">
        <v>6.3</v>
      </c>
      <c r="Q1724" s="177">
        <v>7.0273000000000003</v>
      </c>
      <c r="R1724" s="177">
        <v>4.6715</v>
      </c>
      <c r="S1724" s="118"/>
    </row>
    <row r="1725" spans="1:19" x14ac:dyDescent="0.3">
      <c r="A1725" s="173" t="s">
        <v>1585</v>
      </c>
      <c r="B1725" s="173" t="s">
        <v>1646</v>
      </c>
      <c r="C1725" s="173">
        <v>147311</v>
      </c>
      <c r="D1725" s="176">
        <v>44118</v>
      </c>
      <c r="E1725" s="177">
        <v>1073.1633999999999</v>
      </c>
      <c r="F1725" s="177">
        <v>6.9431000000000003</v>
      </c>
      <c r="G1725" s="177">
        <v>4.0415000000000001</v>
      </c>
      <c r="H1725" s="177">
        <v>3.7464</v>
      </c>
      <c r="I1725" s="177">
        <v>3.7869000000000002</v>
      </c>
      <c r="J1725" s="177">
        <v>3.7414999999999998</v>
      </c>
      <c r="K1725" s="177">
        <v>5.2991000000000001</v>
      </c>
      <c r="L1725" s="177">
        <v>3.8845999999999998</v>
      </c>
      <c r="M1725" s="177">
        <v>4.3075000000000001</v>
      </c>
      <c r="N1725" s="177">
        <v>4.5994999999999999</v>
      </c>
      <c r="O1725" s="177"/>
      <c r="P1725" s="177"/>
      <c r="Q1725" s="177">
        <v>5.3334999999999999</v>
      </c>
      <c r="R1725" s="177"/>
      <c r="S1725" s="118"/>
    </row>
    <row r="1726" spans="1:19" x14ac:dyDescent="0.3">
      <c r="A1726" s="173" t="s">
        <v>1585</v>
      </c>
      <c r="B1726" s="173" t="s">
        <v>1647</v>
      </c>
      <c r="C1726" s="173">
        <v>147307</v>
      </c>
      <c r="D1726" s="176">
        <v>44118</v>
      </c>
      <c r="E1726" s="177">
        <v>1065.3271999999999</v>
      </c>
      <c r="F1726" s="177">
        <v>6.4424000000000001</v>
      </c>
      <c r="G1726" s="177">
        <v>3.5436999999999999</v>
      </c>
      <c r="H1726" s="177">
        <v>3.2475999999999998</v>
      </c>
      <c r="I1726" s="177">
        <v>3.2875999999999999</v>
      </c>
      <c r="J1726" s="177">
        <v>3.2403</v>
      </c>
      <c r="K1726" s="177">
        <v>4.7937000000000003</v>
      </c>
      <c r="L1726" s="177">
        <v>3.3757999999999999</v>
      </c>
      <c r="M1726" s="177">
        <v>3.7928999999999999</v>
      </c>
      <c r="N1726" s="177">
        <v>4.0603999999999996</v>
      </c>
      <c r="O1726" s="177"/>
      <c r="P1726" s="177"/>
      <c r="Q1726" s="177">
        <v>4.7670000000000003</v>
      </c>
      <c r="R1726" s="177"/>
      <c r="S1726" s="118"/>
    </row>
    <row r="1727" spans="1:19" x14ac:dyDescent="0.3">
      <c r="A1727" s="178" t="s">
        <v>27</v>
      </c>
      <c r="B1727" s="173"/>
      <c r="C1727" s="173"/>
      <c r="D1727" s="173"/>
      <c r="E1727" s="173"/>
      <c r="F1727" s="179">
        <v>6.6066275862068951</v>
      </c>
      <c r="G1727" s="179">
        <v>4.9941172413793105</v>
      </c>
      <c r="H1727" s="179">
        <v>-28.541463793103457</v>
      </c>
      <c r="I1727" s="179">
        <v>-11.380222413793105</v>
      </c>
      <c r="J1727" s="179">
        <v>-3.104120689655173</v>
      </c>
      <c r="K1727" s="179">
        <v>1.398756896551725</v>
      </c>
      <c r="L1727" s="179">
        <v>4.5140793103448278</v>
      </c>
      <c r="M1727" s="179">
        <v>4.5288410714285714</v>
      </c>
      <c r="N1727" s="179">
        <v>4.1428615384615384</v>
      </c>
      <c r="O1727" s="179">
        <v>6.444849999999998</v>
      </c>
      <c r="P1727" s="179">
        <v>7.0263333333333309</v>
      </c>
      <c r="Q1727" s="179">
        <v>5.6680103448275876</v>
      </c>
      <c r="R1727" s="179">
        <v>6.7811272727272716</v>
      </c>
      <c r="S1727" s="118"/>
    </row>
    <row r="1728" spans="1:19" x14ac:dyDescent="0.3">
      <c r="A1728" s="178" t="s">
        <v>409</v>
      </c>
      <c r="B1728" s="173"/>
      <c r="C1728" s="173"/>
      <c r="D1728" s="173"/>
      <c r="E1728" s="173"/>
      <c r="F1728" s="179">
        <v>6.234</v>
      </c>
      <c r="G1728" s="179">
        <v>4.5490500000000003</v>
      </c>
      <c r="H1728" s="179">
        <v>5.8552499999999998</v>
      </c>
      <c r="I1728" s="179">
        <v>5.9733999999999998</v>
      </c>
      <c r="J1728" s="179">
        <v>4.9057499999999994</v>
      </c>
      <c r="K1728" s="179">
        <v>3.9428000000000001</v>
      </c>
      <c r="L1728" s="179">
        <v>5.9358000000000004</v>
      </c>
      <c r="M1728" s="179">
        <v>5.5663</v>
      </c>
      <c r="N1728" s="179">
        <v>5.7767499999999998</v>
      </c>
      <c r="O1728" s="179">
        <v>6.8882499999999993</v>
      </c>
      <c r="P1728" s="179">
        <v>7.3193999999999999</v>
      </c>
      <c r="Q1728" s="179">
        <v>7.5305999999999997</v>
      </c>
      <c r="R1728" s="179">
        <v>7.0559500000000002</v>
      </c>
      <c r="S1728" s="118"/>
    </row>
    <row r="1729" spans="1:19" x14ac:dyDescent="0.3">
      <c r="A1729" s="167"/>
      <c r="B1729" s="167"/>
      <c r="C1729" s="167"/>
      <c r="D1729" s="167"/>
      <c r="E1729" s="167"/>
      <c r="F1729" s="167"/>
      <c r="G1729" s="167"/>
      <c r="H1729" s="167"/>
      <c r="I1729" s="167"/>
      <c r="J1729" s="167"/>
      <c r="K1729" s="167"/>
      <c r="L1729" s="167"/>
      <c r="M1729" s="167"/>
      <c r="N1729" s="167"/>
      <c r="O1729" s="167"/>
      <c r="P1729" s="167"/>
      <c r="Q1729" s="167"/>
      <c r="R1729" s="167"/>
      <c r="S1729" s="118"/>
    </row>
    <row r="1730" spans="1:19" x14ac:dyDescent="0.3">
      <c r="A1730" s="175" t="s">
        <v>387</v>
      </c>
      <c r="B1730" s="175"/>
      <c r="C1730" s="175"/>
      <c r="D1730" s="175"/>
      <c r="E1730" s="175"/>
      <c r="F1730" s="175"/>
      <c r="G1730" s="175"/>
      <c r="H1730" s="175"/>
      <c r="I1730" s="175"/>
      <c r="J1730" s="175"/>
      <c r="K1730" s="175"/>
      <c r="L1730" s="175"/>
      <c r="M1730" s="175"/>
      <c r="N1730" s="175"/>
      <c r="O1730" s="175"/>
      <c r="P1730" s="175"/>
      <c r="Q1730" s="175"/>
      <c r="R1730" s="175"/>
      <c r="S1730" s="120"/>
    </row>
    <row r="1731" spans="1:19" x14ac:dyDescent="0.3">
      <c r="A1731" s="173" t="s">
        <v>380</v>
      </c>
      <c r="B1731" s="173" t="s">
        <v>30</v>
      </c>
      <c r="C1731" s="173">
        <v>108167</v>
      </c>
      <c r="D1731" s="176">
        <v>44118</v>
      </c>
      <c r="E1731" s="177">
        <v>45.111600000000003</v>
      </c>
      <c r="F1731" s="177">
        <v>-0.24079999999999999</v>
      </c>
      <c r="G1731" s="177">
        <v>-0.69499999999999995</v>
      </c>
      <c r="H1731" s="177">
        <v>-0.65780000000000005</v>
      </c>
      <c r="I1731" s="177">
        <v>1.5803</v>
      </c>
      <c r="J1731" s="177">
        <v>-0.67720000000000002</v>
      </c>
      <c r="K1731" s="177">
        <v>13.809799999999999</v>
      </c>
      <c r="L1731" s="177">
        <v>28.6539</v>
      </c>
      <c r="M1731" s="177">
        <v>-6.2263000000000002</v>
      </c>
      <c r="N1731" s="177">
        <v>1.1514</v>
      </c>
      <c r="O1731" s="177">
        <v>-10.156000000000001</v>
      </c>
      <c r="P1731" s="177">
        <v>3.1225000000000001</v>
      </c>
      <c r="Q1731" s="177">
        <v>12.745100000000001</v>
      </c>
      <c r="R1731" s="177">
        <v>-5.5811999999999999</v>
      </c>
      <c r="S1731" s="118" t="s">
        <v>1920</v>
      </c>
    </row>
    <row r="1732" spans="1:19" x14ac:dyDescent="0.3">
      <c r="A1732" s="173" t="s">
        <v>380</v>
      </c>
      <c r="B1732" s="173" t="s">
        <v>11</v>
      </c>
      <c r="C1732" s="173">
        <v>119659</v>
      </c>
      <c r="D1732" s="176">
        <v>44118</v>
      </c>
      <c r="E1732" s="177">
        <v>48.679400000000001</v>
      </c>
      <c r="F1732" s="177">
        <v>-0.23749999999999999</v>
      </c>
      <c r="G1732" s="177">
        <v>-0.67959999999999998</v>
      </c>
      <c r="H1732" s="177">
        <v>-0.63619999999999999</v>
      </c>
      <c r="I1732" s="177">
        <v>1.6240000000000001</v>
      </c>
      <c r="J1732" s="177">
        <v>-0.58809999999999996</v>
      </c>
      <c r="K1732" s="177">
        <v>14.138299999999999</v>
      </c>
      <c r="L1732" s="177">
        <v>29.401399999999999</v>
      </c>
      <c r="M1732" s="177">
        <v>-5.4775999999999998</v>
      </c>
      <c r="N1732" s="177">
        <v>2.2553999999999998</v>
      </c>
      <c r="O1732" s="177">
        <v>-9.0952999999999999</v>
      </c>
      <c r="P1732" s="177">
        <v>4.2789000000000001</v>
      </c>
      <c r="Q1732" s="177">
        <v>13.2745</v>
      </c>
      <c r="R1732" s="177">
        <v>-4.5061999999999998</v>
      </c>
      <c r="S1732" s="118" t="s">
        <v>1920</v>
      </c>
    </row>
    <row r="1733" spans="1:19" x14ac:dyDescent="0.3">
      <c r="A1733" s="173" t="s">
        <v>380</v>
      </c>
      <c r="B1733" s="173" t="s">
        <v>31</v>
      </c>
      <c r="C1733" s="173">
        <v>101764</v>
      </c>
      <c r="D1733" s="176">
        <v>44118</v>
      </c>
      <c r="E1733" s="177">
        <v>278.10899999999998</v>
      </c>
      <c r="F1733" s="177">
        <v>6.6199999999999995E-2</v>
      </c>
      <c r="G1733" s="177">
        <v>-0.13500000000000001</v>
      </c>
      <c r="H1733" s="177">
        <v>1.6780999999999999</v>
      </c>
      <c r="I1733" s="177">
        <v>4.3376999999999999</v>
      </c>
      <c r="J1733" s="177">
        <v>3.5293999999999999</v>
      </c>
      <c r="K1733" s="177">
        <v>14.2676</v>
      </c>
      <c r="L1733" s="177">
        <v>33.360700000000001</v>
      </c>
      <c r="M1733" s="177">
        <v>-4.1924999999999999</v>
      </c>
      <c r="N1733" s="177">
        <v>3.5941999999999998</v>
      </c>
      <c r="O1733" s="177">
        <v>0.17480000000000001</v>
      </c>
      <c r="P1733" s="177">
        <v>6.9459</v>
      </c>
      <c r="Q1733" s="177">
        <v>13.254200000000001</v>
      </c>
      <c r="R1733" s="177">
        <v>0.23469999999999999</v>
      </c>
      <c r="S1733" s="118" t="s">
        <v>1895</v>
      </c>
    </row>
    <row r="1734" spans="1:19" x14ac:dyDescent="0.3">
      <c r="A1734" s="173" t="s">
        <v>380</v>
      </c>
      <c r="B1734" s="173" t="s">
        <v>12</v>
      </c>
      <c r="C1734" s="173">
        <v>118935</v>
      </c>
      <c r="D1734" s="176">
        <v>44118</v>
      </c>
      <c r="E1734" s="177">
        <v>297.79300000000001</v>
      </c>
      <c r="F1734" s="177">
        <v>6.8900000000000003E-2</v>
      </c>
      <c r="G1734" s="177">
        <v>-0.1217</v>
      </c>
      <c r="H1734" s="177">
        <v>1.6966000000000001</v>
      </c>
      <c r="I1734" s="177">
        <v>4.3760000000000003</v>
      </c>
      <c r="J1734" s="177">
        <v>3.6114999999999999</v>
      </c>
      <c r="K1734" s="177">
        <v>14.5463</v>
      </c>
      <c r="L1734" s="177">
        <v>33.9895</v>
      </c>
      <c r="M1734" s="177">
        <v>-3.5245000000000002</v>
      </c>
      <c r="N1734" s="177">
        <v>4.5284000000000004</v>
      </c>
      <c r="O1734" s="177">
        <v>1.2689999999999999</v>
      </c>
      <c r="P1734" s="177">
        <v>8.1103000000000005</v>
      </c>
      <c r="Q1734" s="177">
        <v>12.765499999999999</v>
      </c>
      <c r="R1734" s="177">
        <v>1.2485999999999999</v>
      </c>
      <c r="S1734" s="118" t="s">
        <v>1895</v>
      </c>
    </row>
    <row r="1735" spans="1:19" x14ac:dyDescent="0.3">
      <c r="A1735" s="173" t="s">
        <v>380</v>
      </c>
      <c r="B1735" s="173" t="s">
        <v>32</v>
      </c>
      <c r="C1735" s="173">
        <v>102594</v>
      </c>
      <c r="D1735" s="176">
        <v>44118</v>
      </c>
      <c r="E1735" s="177">
        <v>148.59</v>
      </c>
      <c r="F1735" s="177">
        <v>-0.75470000000000004</v>
      </c>
      <c r="G1735" s="177">
        <v>-1.2297</v>
      </c>
      <c r="H1735" s="177">
        <v>5.3900000000000003E-2</v>
      </c>
      <c r="I1735" s="177">
        <v>1.9415</v>
      </c>
      <c r="J1735" s="177">
        <v>0.50049999999999994</v>
      </c>
      <c r="K1735" s="177">
        <v>8.2308000000000003</v>
      </c>
      <c r="L1735" s="177">
        <v>27.676600000000001</v>
      </c>
      <c r="M1735" s="177">
        <v>1.8716999999999999</v>
      </c>
      <c r="N1735" s="177">
        <v>8.0968999999999998</v>
      </c>
      <c r="O1735" s="177">
        <v>2.3895</v>
      </c>
      <c r="P1735" s="177">
        <v>5.4478</v>
      </c>
      <c r="Q1735" s="177">
        <v>18.159199999999998</v>
      </c>
      <c r="R1735" s="177">
        <v>2.4897</v>
      </c>
      <c r="S1735" s="118" t="s">
        <v>1921</v>
      </c>
    </row>
    <row r="1736" spans="1:19" x14ac:dyDescent="0.3">
      <c r="A1736" s="173" t="s">
        <v>380</v>
      </c>
      <c r="B1736" s="173" t="s">
        <v>13</v>
      </c>
      <c r="C1736" s="173">
        <v>120323</v>
      </c>
      <c r="D1736" s="176">
        <v>44118</v>
      </c>
      <c r="E1736" s="177">
        <v>159.16</v>
      </c>
      <c r="F1736" s="177">
        <v>-0.75449999999999995</v>
      </c>
      <c r="G1736" s="177">
        <v>-1.2225999999999999</v>
      </c>
      <c r="H1736" s="177">
        <v>6.9199999999999998E-2</v>
      </c>
      <c r="I1736" s="177">
        <v>1.9668000000000001</v>
      </c>
      <c r="J1736" s="177">
        <v>0.54959999999999998</v>
      </c>
      <c r="K1736" s="177">
        <v>8.3901000000000003</v>
      </c>
      <c r="L1736" s="177">
        <v>28.045100000000001</v>
      </c>
      <c r="M1736" s="177">
        <v>2.3010999999999999</v>
      </c>
      <c r="N1736" s="177">
        <v>8.6936</v>
      </c>
      <c r="O1736" s="177">
        <v>3.1297999999999999</v>
      </c>
      <c r="P1736" s="177">
        <v>6.4192</v>
      </c>
      <c r="Q1736" s="177">
        <v>13.827299999999999</v>
      </c>
      <c r="R1736" s="177">
        <v>3.1223000000000001</v>
      </c>
      <c r="S1736" s="118" t="s">
        <v>1921</v>
      </c>
    </row>
    <row r="1737" spans="1:19" x14ac:dyDescent="0.3">
      <c r="A1737" s="173" t="s">
        <v>380</v>
      </c>
      <c r="B1737" s="173" t="s">
        <v>14</v>
      </c>
      <c r="C1737" s="173">
        <v>144455</v>
      </c>
      <c r="D1737" s="176">
        <v>44118</v>
      </c>
      <c r="E1737" s="177">
        <v>10.6</v>
      </c>
      <c r="F1737" s="177">
        <v>0.56930000000000003</v>
      </c>
      <c r="G1737" s="177">
        <v>0.47389999999999999</v>
      </c>
      <c r="H1737" s="177">
        <v>1.2416</v>
      </c>
      <c r="I1737" s="177">
        <v>3.5156000000000001</v>
      </c>
      <c r="J1737" s="177">
        <v>2.7132000000000001</v>
      </c>
      <c r="K1737" s="177">
        <v>11.814299999999999</v>
      </c>
      <c r="L1737" s="177">
        <v>27.864899999999999</v>
      </c>
      <c r="M1737" s="177">
        <v>-3.2847</v>
      </c>
      <c r="N1737" s="177">
        <v>4.4335000000000004</v>
      </c>
      <c r="O1737" s="177"/>
      <c r="P1737" s="177"/>
      <c r="Q1737" s="177">
        <v>2.7427999999999999</v>
      </c>
      <c r="R1737" s="177">
        <v>2.7395999999999998</v>
      </c>
      <c r="S1737" s="118" t="s">
        <v>1882</v>
      </c>
    </row>
    <row r="1738" spans="1:19" x14ac:dyDescent="0.3">
      <c r="A1738" s="173" t="s">
        <v>380</v>
      </c>
      <c r="B1738" s="173" t="s">
        <v>33</v>
      </c>
      <c r="C1738" s="173">
        <v>144453</v>
      </c>
      <c r="D1738" s="176">
        <v>44118</v>
      </c>
      <c r="E1738" s="177">
        <v>10.29</v>
      </c>
      <c r="F1738" s="177">
        <v>0.48830000000000001</v>
      </c>
      <c r="G1738" s="177">
        <v>0.39019999999999999</v>
      </c>
      <c r="H1738" s="177">
        <v>1.1798999999999999</v>
      </c>
      <c r="I1738" s="177">
        <v>3.4171</v>
      </c>
      <c r="J1738" s="177">
        <v>2.5922000000000001</v>
      </c>
      <c r="K1738" s="177">
        <v>11.484299999999999</v>
      </c>
      <c r="L1738" s="177">
        <v>27.5093</v>
      </c>
      <c r="M1738" s="177">
        <v>-3.7418</v>
      </c>
      <c r="N1738" s="177">
        <v>3.7298</v>
      </c>
      <c r="O1738" s="177"/>
      <c r="P1738" s="177"/>
      <c r="Q1738" s="177">
        <v>1.3364</v>
      </c>
      <c r="R1738" s="177">
        <v>1.4337</v>
      </c>
      <c r="S1738" s="118" t="s">
        <v>1882</v>
      </c>
    </row>
    <row r="1739" spans="1:19" x14ac:dyDescent="0.3">
      <c r="A1739" s="173" t="s">
        <v>380</v>
      </c>
      <c r="B1739" s="173" t="s">
        <v>15</v>
      </c>
      <c r="C1739" s="173">
        <v>118481</v>
      </c>
      <c r="D1739" s="176">
        <v>44118</v>
      </c>
      <c r="E1739" s="177">
        <v>48.12</v>
      </c>
      <c r="F1739" s="177">
        <v>0.18740000000000001</v>
      </c>
      <c r="G1739" s="177">
        <v>-0.57850000000000001</v>
      </c>
      <c r="H1739" s="177">
        <v>-0.78349999999999997</v>
      </c>
      <c r="I1739" s="177">
        <v>0.18740000000000001</v>
      </c>
      <c r="J1739" s="177">
        <v>-0.68110000000000004</v>
      </c>
      <c r="K1739" s="177">
        <v>15.589700000000001</v>
      </c>
      <c r="L1739" s="177">
        <v>41.529400000000003</v>
      </c>
      <c r="M1739" s="177">
        <v>-8.6906999999999996</v>
      </c>
      <c r="N1739" s="177">
        <v>1.3479000000000001</v>
      </c>
      <c r="O1739" s="177">
        <v>-4.5273000000000003</v>
      </c>
      <c r="P1739" s="177">
        <v>6.2746000000000004</v>
      </c>
      <c r="Q1739" s="177">
        <v>10.640700000000001</v>
      </c>
      <c r="R1739" s="177">
        <v>-2.1434000000000002</v>
      </c>
      <c r="S1739" s="118" t="s">
        <v>1922</v>
      </c>
    </row>
    <row r="1740" spans="1:19" x14ac:dyDescent="0.3">
      <c r="A1740" s="173" t="s">
        <v>380</v>
      </c>
      <c r="B1740" s="173" t="s">
        <v>34</v>
      </c>
      <c r="C1740" s="173">
        <v>108909</v>
      </c>
      <c r="D1740" s="176">
        <v>44118</v>
      </c>
      <c r="E1740" s="177">
        <v>44.68</v>
      </c>
      <c r="F1740" s="177">
        <v>0.1794</v>
      </c>
      <c r="G1740" s="177">
        <v>-0.57850000000000001</v>
      </c>
      <c r="H1740" s="177">
        <v>-0.79930000000000001</v>
      </c>
      <c r="I1740" s="177">
        <v>0.15690000000000001</v>
      </c>
      <c r="J1740" s="177">
        <v>-0.75519999999999998</v>
      </c>
      <c r="K1740" s="177">
        <v>15.2735</v>
      </c>
      <c r="L1740" s="177">
        <v>40.768700000000003</v>
      </c>
      <c r="M1740" s="177">
        <v>-9.4262999999999995</v>
      </c>
      <c r="N1740" s="177">
        <v>0.2918</v>
      </c>
      <c r="O1740" s="177">
        <v>-5.6022999999999996</v>
      </c>
      <c r="P1740" s="177">
        <v>5.1920999999999999</v>
      </c>
      <c r="Q1740" s="177">
        <v>12.6005</v>
      </c>
      <c r="R1740" s="177">
        <v>-3.2145000000000001</v>
      </c>
      <c r="S1740" s="118" t="s">
        <v>1922</v>
      </c>
    </row>
    <row r="1741" spans="1:19" x14ac:dyDescent="0.3">
      <c r="A1741" s="173" t="s">
        <v>380</v>
      </c>
      <c r="B1741" s="173" t="s">
        <v>16</v>
      </c>
      <c r="C1741" s="173">
        <v>135341</v>
      </c>
      <c r="D1741" s="176">
        <v>44118</v>
      </c>
      <c r="E1741" s="177">
        <v>12.5596</v>
      </c>
      <c r="F1741" s="177">
        <v>1.0435000000000001</v>
      </c>
      <c r="G1741" s="177">
        <v>0.1923</v>
      </c>
      <c r="H1741" s="177">
        <v>0.73550000000000004</v>
      </c>
      <c r="I1741" s="177">
        <v>3.1979000000000002</v>
      </c>
      <c r="J1741" s="177">
        <v>0.44140000000000001</v>
      </c>
      <c r="K1741" s="177">
        <v>10.581300000000001</v>
      </c>
      <c r="L1741" s="177">
        <v>25.915800000000001</v>
      </c>
      <c r="M1741" s="177">
        <v>-3.7387000000000001</v>
      </c>
      <c r="N1741" s="177">
        <v>4.8521000000000001</v>
      </c>
      <c r="O1741" s="177">
        <v>-3.2526000000000002</v>
      </c>
      <c r="P1741" s="177">
        <v>3.6644000000000001</v>
      </c>
      <c r="Q1741" s="177">
        <v>4.5636999999999999</v>
      </c>
      <c r="R1741" s="177">
        <v>5.3199999999999997E-2</v>
      </c>
      <c r="S1741" s="118" t="s">
        <v>1882</v>
      </c>
    </row>
    <row r="1742" spans="1:19" x14ac:dyDescent="0.3">
      <c r="A1742" s="173" t="s">
        <v>380</v>
      </c>
      <c r="B1742" s="173" t="s">
        <v>35</v>
      </c>
      <c r="C1742" s="173">
        <v>135343</v>
      </c>
      <c r="D1742" s="176">
        <v>44118</v>
      </c>
      <c r="E1742" s="177">
        <v>11.4222</v>
      </c>
      <c r="F1742" s="177">
        <v>1.0376000000000001</v>
      </c>
      <c r="G1742" s="177">
        <v>0.1666</v>
      </c>
      <c r="H1742" s="177">
        <v>0.7</v>
      </c>
      <c r="I1742" s="177">
        <v>3.1257000000000001</v>
      </c>
      <c r="J1742" s="177">
        <v>0.29239999999999999</v>
      </c>
      <c r="K1742" s="177">
        <v>10.076499999999999</v>
      </c>
      <c r="L1742" s="177">
        <v>24.763200000000001</v>
      </c>
      <c r="M1742" s="177">
        <v>-5.0057999999999998</v>
      </c>
      <c r="N1742" s="177">
        <v>3.1126</v>
      </c>
      <c r="O1742" s="177">
        <v>-4.7088000000000001</v>
      </c>
      <c r="P1742" s="177">
        <v>1.7630999999999999</v>
      </c>
      <c r="Q1742" s="177">
        <v>2.6379999999999999</v>
      </c>
      <c r="R1742" s="177">
        <v>-1.4582999999999999</v>
      </c>
      <c r="S1742" s="118" t="s">
        <v>1882</v>
      </c>
    </row>
    <row r="1743" spans="1:19" x14ac:dyDescent="0.3">
      <c r="A1743" s="173" t="s">
        <v>380</v>
      </c>
      <c r="B1743" s="173" t="s">
        <v>36</v>
      </c>
      <c r="C1743" s="173">
        <v>100254</v>
      </c>
      <c r="D1743" s="176">
        <v>44118</v>
      </c>
      <c r="E1743" s="177">
        <v>250.86205417127201</v>
      </c>
      <c r="F1743" s="177">
        <v>0.43719999999999998</v>
      </c>
      <c r="G1743" s="177">
        <v>-0.78849999999999998</v>
      </c>
      <c r="H1743" s="177">
        <v>0.7016</v>
      </c>
      <c r="I1743" s="177">
        <v>3.7183000000000002</v>
      </c>
      <c r="J1743" s="177">
        <v>1.1334</v>
      </c>
      <c r="K1743" s="177">
        <v>7.1756000000000002</v>
      </c>
      <c r="L1743" s="177">
        <v>22.851900000000001</v>
      </c>
      <c r="M1743" s="177">
        <v>-9.7934000000000001</v>
      </c>
      <c r="N1743" s="177">
        <v>-3.3472</v>
      </c>
      <c r="O1743" s="177">
        <v>-2.0449999999999999</v>
      </c>
      <c r="P1743" s="177">
        <v>8.5533000000000001</v>
      </c>
      <c r="Q1743" s="177">
        <v>14.774900000000001</v>
      </c>
      <c r="R1743" s="177">
        <v>3.5815000000000001</v>
      </c>
      <c r="S1743" s="118" t="s">
        <v>1878</v>
      </c>
    </row>
    <row r="1744" spans="1:19" x14ac:dyDescent="0.3">
      <c r="A1744" s="173" t="s">
        <v>380</v>
      </c>
      <c r="B1744" s="173" t="s">
        <v>17</v>
      </c>
      <c r="C1744" s="173">
        <v>120486</v>
      </c>
      <c r="D1744" s="176">
        <v>44118</v>
      </c>
      <c r="E1744" s="177">
        <v>33.500700000000002</v>
      </c>
      <c r="F1744" s="177">
        <v>0.43890000000000001</v>
      </c>
      <c r="G1744" s="177">
        <v>-0.77980000000000005</v>
      </c>
      <c r="H1744" s="177">
        <v>0.71399999999999997</v>
      </c>
      <c r="I1744" s="177">
        <v>3.7443</v>
      </c>
      <c r="J1744" s="177">
        <v>1.1873</v>
      </c>
      <c r="K1744" s="177">
        <v>7.3513000000000002</v>
      </c>
      <c r="L1744" s="177">
        <v>23.254999999999999</v>
      </c>
      <c r="M1744" s="177">
        <v>-9.3524999999999991</v>
      </c>
      <c r="N1744" s="177">
        <v>-2.7161</v>
      </c>
      <c r="O1744" s="177">
        <v>-1.4069</v>
      </c>
      <c r="P1744" s="177">
        <v>9.6693999999999996</v>
      </c>
      <c r="Q1744" s="177">
        <v>11.3651</v>
      </c>
      <c r="R1744" s="177">
        <v>4.2560000000000002</v>
      </c>
      <c r="S1744" s="118" t="s">
        <v>1878</v>
      </c>
    </row>
    <row r="1745" spans="1:19" x14ac:dyDescent="0.3">
      <c r="A1745" s="173" t="s">
        <v>380</v>
      </c>
      <c r="B1745" s="173" t="s">
        <v>18</v>
      </c>
      <c r="C1745" s="173">
        <v>119404</v>
      </c>
      <c r="D1745" s="176">
        <v>44118</v>
      </c>
      <c r="E1745" s="177">
        <v>38.384999999999998</v>
      </c>
      <c r="F1745" s="177">
        <v>0.29530000000000001</v>
      </c>
      <c r="G1745" s="177">
        <v>0.46589999999999998</v>
      </c>
      <c r="H1745" s="177">
        <v>1.2824</v>
      </c>
      <c r="I1745" s="177">
        <v>3.2271000000000001</v>
      </c>
      <c r="J1745" s="177">
        <v>2.36</v>
      </c>
      <c r="K1745" s="177">
        <v>14.582100000000001</v>
      </c>
      <c r="L1745" s="177">
        <v>38.324300000000001</v>
      </c>
      <c r="M1745" s="177">
        <v>-2.3978000000000002</v>
      </c>
      <c r="N1745" s="177">
        <v>7.8441999999999998</v>
      </c>
      <c r="O1745" s="177">
        <v>0.77380000000000004</v>
      </c>
      <c r="P1745" s="177">
        <v>8.3346</v>
      </c>
      <c r="Q1745" s="177">
        <v>15.757899999999999</v>
      </c>
      <c r="R1745" s="177">
        <v>5.0231000000000003</v>
      </c>
      <c r="S1745" s="118" t="s">
        <v>1878</v>
      </c>
    </row>
    <row r="1746" spans="1:19" x14ac:dyDescent="0.3">
      <c r="A1746" s="173" t="s">
        <v>380</v>
      </c>
      <c r="B1746" s="173" t="s">
        <v>37</v>
      </c>
      <c r="C1746" s="173">
        <v>118102</v>
      </c>
      <c r="D1746" s="176">
        <v>44118</v>
      </c>
      <c r="E1746" s="177">
        <v>35.994999999999997</v>
      </c>
      <c r="F1746" s="177">
        <v>0.29260000000000003</v>
      </c>
      <c r="G1746" s="177">
        <v>0.4577</v>
      </c>
      <c r="H1746" s="177">
        <v>1.2687999999999999</v>
      </c>
      <c r="I1746" s="177">
        <v>3.1907999999999999</v>
      </c>
      <c r="J1746" s="177">
        <v>2.2789000000000001</v>
      </c>
      <c r="K1746" s="177">
        <v>14.306100000000001</v>
      </c>
      <c r="L1746" s="177">
        <v>37.648200000000003</v>
      </c>
      <c r="M1746" s="177">
        <v>-3.1194000000000002</v>
      </c>
      <c r="N1746" s="177">
        <v>6.7911000000000001</v>
      </c>
      <c r="O1746" s="177">
        <v>-0.16769999999999999</v>
      </c>
      <c r="P1746" s="177">
        <v>7.37</v>
      </c>
      <c r="Q1746" s="177">
        <v>12.625</v>
      </c>
      <c r="R1746" s="177">
        <v>3.9933000000000001</v>
      </c>
      <c r="S1746" s="118" t="s">
        <v>1878</v>
      </c>
    </row>
    <row r="1747" spans="1:19" x14ac:dyDescent="0.3">
      <c r="A1747" s="173" t="s">
        <v>380</v>
      </c>
      <c r="B1747" s="173" t="s">
        <v>38</v>
      </c>
      <c r="C1747" s="173">
        <v>103085</v>
      </c>
      <c r="D1747" s="176">
        <v>44118</v>
      </c>
      <c r="E1747" s="177">
        <v>73.484700000000004</v>
      </c>
      <c r="F1747" s="177">
        <v>0.31109999999999999</v>
      </c>
      <c r="G1747" s="177">
        <v>-0.21160000000000001</v>
      </c>
      <c r="H1747" s="177">
        <v>0.58089999999999997</v>
      </c>
      <c r="I1747" s="177">
        <v>3.3041999999999998</v>
      </c>
      <c r="J1747" s="177">
        <v>1.1893</v>
      </c>
      <c r="K1747" s="177">
        <v>12.737399999999999</v>
      </c>
      <c r="L1747" s="177">
        <v>31.8935</v>
      </c>
      <c r="M1747" s="177">
        <v>-3.8159999999999998</v>
      </c>
      <c r="N1747" s="177">
        <v>3.3363</v>
      </c>
      <c r="O1747" s="177">
        <v>1.3226</v>
      </c>
      <c r="P1747" s="177">
        <v>6.3715999999999999</v>
      </c>
      <c r="Q1747" s="177">
        <v>13.864100000000001</v>
      </c>
      <c r="R1747" s="177">
        <v>5.5448000000000004</v>
      </c>
      <c r="S1747" s="118" t="s">
        <v>1920</v>
      </c>
    </row>
    <row r="1748" spans="1:19" x14ac:dyDescent="0.3">
      <c r="A1748" s="173" t="s">
        <v>380</v>
      </c>
      <c r="B1748" s="173" t="s">
        <v>19</v>
      </c>
      <c r="C1748" s="173">
        <v>118784</v>
      </c>
      <c r="D1748" s="176">
        <v>44118</v>
      </c>
      <c r="E1748" s="177">
        <v>77.829899999999995</v>
      </c>
      <c r="F1748" s="177">
        <v>0.31259999999999999</v>
      </c>
      <c r="G1748" s="177">
        <v>-0.20430000000000001</v>
      </c>
      <c r="H1748" s="177">
        <v>0.59160000000000001</v>
      </c>
      <c r="I1748" s="177">
        <v>3.3271000000000002</v>
      </c>
      <c r="J1748" s="177">
        <v>1.2375</v>
      </c>
      <c r="K1748" s="177">
        <v>12.9068</v>
      </c>
      <c r="L1748" s="177">
        <v>32.298499999999997</v>
      </c>
      <c r="M1748" s="177">
        <v>-3.3231000000000002</v>
      </c>
      <c r="N1748" s="177">
        <v>4.0209000000000001</v>
      </c>
      <c r="O1748" s="177">
        <v>2.02</v>
      </c>
      <c r="P1748" s="177">
        <v>7.1585999999999999</v>
      </c>
      <c r="Q1748" s="177">
        <v>11.0815</v>
      </c>
      <c r="R1748" s="177">
        <v>6.2259000000000002</v>
      </c>
      <c r="S1748" s="118" t="s">
        <v>1920</v>
      </c>
    </row>
    <row r="1749" spans="1:19" x14ac:dyDescent="0.3">
      <c r="A1749" s="173" t="s">
        <v>380</v>
      </c>
      <c r="B1749" s="173" t="s">
        <v>20</v>
      </c>
      <c r="C1749" s="173">
        <v>103490</v>
      </c>
      <c r="D1749" s="176">
        <v>44118</v>
      </c>
      <c r="E1749" s="177">
        <v>52.01</v>
      </c>
      <c r="F1749" s="177">
        <v>-0.34489999999999998</v>
      </c>
      <c r="G1749" s="177">
        <v>-0.40210000000000001</v>
      </c>
      <c r="H1749" s="177">
        <v>1.6813</v>
      </c>
      <c r="I1749" s="177">
        <v>6.0129999999999999</v>
      </c>
      <c r="J1749" s="177">
        <v>5.3686999999999996</v>
      </c>
      <c r="K1749" s="177">
        <v>16.483799999999999</v>
      </c>
      <c r="L1749" s="177">
        <v>31.804400000000001</v>
      </c>
      <c r="M1749" s="177">
        <v>-4.8132999999999999</v>
      </c>
      <c r="N1749" s="177">
        <v>2.6242999999999999</v>
      </c>
      <c r="O1749" s="177">
        <v>0.34139999999999998</v>
      </c>
      <c r="P1749" s="177">
        <v>6.7756999999999996</v>
      </c>
      <c r="Q1749" s="177">
        <v>11.9559</v>
      </c>
      <c r="R1749" s="177">
        <v>0.12470000000000001</v>
      </c>
      <c r="S1749" s="118" t="s">
        <v>1878</v>
      </c>
    </row>
    <row r="1750" spans="1:19" x14ac:dyDescent="0.3">
      <c r="A1750" s="173" t="s">
        <v>380</v>
      </c>
      <c r="B1750" s="173" t="s">
        <v>39</v>
      </c>
      <c r="C1750" s="173">
        <v>141068</v>
      </c>
      <c r="D1750" s="176">
        <v>44118</v>
      </c>
      <c r="E1750" s="177">
        <v>51.43</v>
      </c>
      <c r="F1750" s="177">
        <v>-0.32950000000000002</v>
      </c>
      <c r="G1750" s="177">
        <v>-0.40670000000000001</v>
      </c>
      <c r="H1750" s="177">
        <v>1.6805000000000001</v>
      </c>
      <c r="I1750" s="177">
        <v>5.9974999999999996</v>
      </c>
      <c r="J1750" s="177">
        <v>5.3461999999999996</v>
      </c>
      <c r="K1750" s="177">
        <v>16.357500000000002</v>
      </c>
      <c r="L1750" s="177">
        <v>31.500900000000001</v>
      </c>
      <c r="M1750" s="177">
        <v>-5.1456999999999997</v>
      </c>
      <c r="N1750" s="177">
        <v>2.1246999999999998</v>
      </c>
      <c r="O1750" s="177">
        <v>-6.4999999999999997E-3</v>
      </c>
      <c r="P1750" s="177">
        <v>6.4573999999999998</v>
      </c>
      <c r="Q1750" s="177">
        <v>11.6586</v>
      </c>
      <c r="R1750" s="177">
        <v>-0.30840000000000001</v>
      </c>
      <c r="S1750" s="118" t="s">
        <v>1878</v>
      </c>
    </row>
    <row r="1751" spans="1:19" x14ac:dyDescent="0.3">
      <c r="A1751" s="173" t="s">
        <v>380</v>
      </c>
      <c r="B1751" s="173" t="s">
        <v>40</v>
      </c>
      <c r="C1751" s="173">
        <v>101672</v>
      </c>
      <c r="D1751" s="176">
        <v>44118</v>
      </c>
      <c r="E1751" s="177">
        <v>138.50149999999999</v>
      </c>
      <c r="F1751" s="177">
        <v>7.2800000000000004E-2</v>
      </c>
      <c r="G1751" s="177">
        <v>0.48949999999999999</v>
      </c>
      <c r="H1751" s="177">
        <v>1.6319999999999999</v>
      </c>
      <c r="I1751" s="177">
        <v>4.6195000000000004</v>
      </c>
      <c r="J1751" s="177">
        <v>4.3183999999999996</v>
      </c>
      <c r="K1751" s="177">
        <v>12.364000000000001</v>
      </c>
      <c r="L1751" s="177">
        <v>33.089799999999997</v>
      </c>
      <c r="M1751" s="177">
        <v>-1.3153999999999999</v>
      </c>
      <c r="N1751" s="177">
        <v>6.0753000000000004</v>
      </c>
      <c r="O1751" s="177">
        <v>0.69550000000000001</v>
      </c>
      <c r="P1751" s="177">
        <v>10.4961</v>
      </c>
      <c r="Q1751" s="177">
        <v>17.4925</v>
      </c>
      <c r="R1751" s="177">
        <v>5.4485999999999999</v>
      </c>
      <c r="S1751" s="118" t="s">
        <v>1889</v>
      </c>
    </row>
    <row r="1752" spans="1:19" x14ac:dyDescent="0.3">
      <c r="A1752" s="173" t="s">
        <v>380</v>
      </c>
      <c r="B1752" s="173" t="s">
        <v>21</v>
      </c>
      <c r="C1752" s="173">
        <v>119231</v>
      </c>
      <c r="D1752" s="176">
        <v>44118</v>
      </c>
      <c r="E1752" s="177">
        <v>148.55850000000001</v>
      </c>
      <c r="F1752" s="177">
        <v>7.5999999999999998E-2</v>
      </c>
      <c r="G1752" s="177">
        <v>0.505</v>
      </c>
      <c r="H1752" s="177">
        <v>1.6541999999999999</v>
      </c>
      <c r="I1752" s="177">
        <v>4.6650999999999998</v>
      </c>
      <c r="J1752" s="177">
        <v>4.4179000000000004</v>
      </c>
      <c r="K1752" s="177">
        <v>12.7006</v>
      </c>
      <c r="L1752" s="177">
        <v>33.912599999999998</v>
      </c>
      <c r="M1752" s="177">
        <v>-0.30270000000000002</v>
      </c>
      <c r="N1752" s="177">
        <v>7.5693000000000001</v>
      </c>
      <c r="O1752" s="177">
        <v>2.0215000000000001</v>
      </c>
      <c r="P1752" s="177">
        <v>11.6943</v>
      </c>
      <c r="Q1752" s="177">
        <v>14.7911</v>
      </c>
      <c r="R1752" s="177">
        <v>6.9941000000000004</v>
      </c>
      <c r="S1752" s="118" t="s">
        <v>1889</v>
      </c>
    </row>
    <row r="1753" spans="1:19" x14ac:dyDescent="0.3">
      <c r="A1753" s="173" t="s">
        <v>380</v>
      </c>
      <c r="B1753" s="173" t="s">
        <v>22</v>
      </c>
      <c r="C1753" s="173">
        <v>143835</v>
      </c>
      <c r="D1753" s="176">
        <v>44118</v>
      </c>
      <c r="E1753" s="177">
        <v>10.456899999999999</v>
      </c>
      <c r="F1753" s="177">
        <v>0.46210000000000001</v>
      </c>
      <c r="G1753" s="177">
        <v>5.5500000000000001E-2</v>
      </c>
      <c r="H1753" s="177">
        <v>0.69530000000000003</v>
      </c>
      <c r="I1753" s="177">
        <v>1.929</v>
      </c>
      <c r="J1753" s="177">
        <v>3.2086999999999999</v>
      </c>
      <c r="K1753" s="177">
        <v>9.5306999999999995</v>
      </c>
      <c r="L1753" s="177">
        <v>25.340399999999999</v>
      </c>
      <c r="M1753" s="177">
        <v>-3.9338000000000002</v>
      </c>
      <c r="N1753" s="177">
        <v>3.5983000000000001</v>
      </c>
      <c r="O1753" s="177"/>
      <c r="P1753" s="177"/>
      <c r="Q1753" s="177">
        <v>1.9986999999999999</v>
      </c>
      <c r="R1753" s="177">
        <v>7.5570000000000004</v>
      </c>
      <c r="S1753" s="118" t="s">
        <v>1878</v>
      </c>
    </row>
    <row r="1754" spans="1:19" x14ac:dyDescent="0.3">
      <c r="A1754" s="173" t="s">
        <v>380</v>
      </c>
      <c r="B1754" s="173" t="s">
        <v>41</v>
      </c>
      <c r="C1754" s="173">
        <v>143837</v>
      </c>
      <c r="D1754" s="176">
        <v>44118</v>
      </c>
      <c r="E1754" s="177">
        <v>10.104200000000001</v>
      </c>
      <c r="F1754" s="177">
        <v>0.45929999999999999</v>
      </c>
      <c r="G1754" s="177">
        <v>4.0599999999999997E-2</v>
      </c>
      <c r="H1754" s="177">
        <v>0.67449999999999999</v>
      </c>
      <c r="I1754" s="177">
        <v>1.8866000000000001</v>
      </c>
      <c r="J1754" s="177">
        <v>3.1156999999999999</v>
      </c>
      <c r="K1754" s="177">
        <v>9.2227999999999994</v>
      </c>
      <c r="L1754" s="177">
        <v>24.6432</v>
      </c>
      <c r="M1754" s="177">
        <v>-4.7680999999999996</v>
      </c>
      <c r="N1754" s="177">
        <v>2.4112</v>
      </c>
      <c r="O1754" s="177"/>
      <c r="P1754" s="177"/>
      <c r="Q1754" s="177">
        <v>0.4602</v>
      </c>
      <c r="R1754" s="177">
        <v>6.0053000000000001</v>
      </c>
      <c r="S1754" s="118" t="s">
        <v>1878</v>
      </c>
    </row>
    <row r="1755" spans="1:19" x14ac:dyDescent="0.3">
      <c r="A1755" s="173" t="s">
        <v>380</v>
      </c>
      <c r="B1755" s="173" t="s">
        <v>23</v>
      </c>
      <c r="C1755" s="173">
        <v>144213</v>
      </c>
      <c r="D1755" s="176">
        <v>44118</v>
      </c>
      <c r="E1755" s="177">
        <v>10.2072</v>
      </c>
      <c r="F1755" s="177">
        <v>0.43890000000000001</v>
      </c>
      <c r="G1755" s="177">
        <v>-3.8199999999999998E-2</v>
      </c>
      <c r="H1755" s="177">
        <v>0.41020000000000001</v>
      </c>
      <c r="I1755" s="177">
        <v>1.7930999999999999</v>
      </c>
      <c r="J1755" s="177">
        <v>2.4377</v>
      </c>
      <c r="K1755" s="177">
        <v>9.0897000000000006</v>
      </c>
      <c r="L1755" s="177">
        <v>24.532699999999998</v>
      </c>
      <c r="M1755" s="177">
        <v>-3.5973999999999999</v>
      </c>
      <c r="N1755" s="177">
        <v>4.1073000000000004</v>
      </c>
      <c r="O1755" s="177"/>
      <c r="P1755" s="177"/>
      <c r="Q1755" s="177">
        <v>0.93659999999999999</v>
      </c>
      <c r="R1755" s="177">
        <v>7.2106000000000003</v>
      </c>
      <c r="S1755" s="118" t="s">
        <v>1878</v>
      </c>
    </row>
    <row r="1756" spans="1:19" x14ac:dyDescent="0.3">
      <c r="A1756" s="173" t="s">
        <v>380</v>
      </c>
      <c r="B1756" s="173" t="s">
        <v>42</v>
      </c>
      <c r="C1756" s="173">
        <v>144212</v>
      </c>
      <c r="D1756" s="176">
        <v>44118</v>
      </c>
      <c r="E1756" s="177">
        <v>9.8504000000000005</v>
      </c>
      <c r="F1756" s="177">
        <v>0.43640000000000001</v>
      </c>
      <c r="G1756" s="177">
        <v>-5.28E-2</v>
      </c>
      <c r="H1756" s="177">
        <v>0.38929999999999998</v>
      </c>
      <c r="I1756" s="177">
        <v>1.7508999999999999</v>
      </c>
      <c r="J1756" s="177">
        <v>2.3460999999999999</v>
      </c>
      <c r="K1756" s="177">
        <v>8.7852999999999994</v>
      </c>
      <c r="L1756" s="177">
        <v>23.842099999999999</v>
      </c>
      <c r="M1756" s="177">
        <v>-4.4318999999999997</v>
      </c>
      <c r="N1756" s="177">
        <v>2.9192</v>
      </c>
      <c r="O1756" s="177"/>
      <c r="P1756" s="177"/>
      <c r="Q1756" s="177">
        <v>-0.68279999999999996</v>
      </c>
      <c r="R1756" s="177">
        <v>5.5529999999999999</v>
      </c>
      <c r="S1756" s="118" t="s">
        <v>1878</v>
      </c>
    </row>
    <row r="1757" spans="1:19" x14ac:dyDescent="0.3">
      <c r="A1757" s="173" t="s">
        <v>380</v>
      </c>
      <c r="B1757" s="173" t="s">
        <v>43</v>
      </c>
      <c r="C1757" s="173">
        <v>100496</v>
      </c>
      <c r="D1757" s="176">
        <v>44118</v>
      </c>
      <c r="E1757" s="177">
        <v>217.28659999999999</v>
      </c>
      <c r="F1757" s="177">
        <v>-0.2994</v>
      </c>
      <c r="G1757" s="177">
        <v>-0.96430000000000005</v>
      </c>
      <c r="H1757" s="177">
        <v>0.26050000000000001</v>
      </c>
      <c r="I1757" s="177">
        <v>3.1049000000000002</v>
      </c>
      <c r="J1757" s="177">
        <v>-0.41739999999999999</v>
      </c>
      <c r="K1757" s="177">
        <v>10.321300000000001</v>
      </c>
      <c r="L1757" s="177">
        <v>26.723099999999999</v>
      </c>
      <c r="M1757" s="177">
        <v>-13.234500000000001</v>
      </c>
      <c r="N1757" s="177">
        <v>-3.8056999999999999</v>
      </c>
      <c r="O1757" s="177">
        <v>-6.3952999999999998</v>
      </c>
      <c r="P1757" s="177">
        <v>2.9394999999999998</v>
      </c>
      <c r="Q1757" s="177">
        <v>14.755800000000001</v>
      </c>
      <c r="R1757" s="177">
        <v>-3.6526000000000001</v>
      </c>
      <c r="S1757" s="118" t="s">
        <v>1897</v>
      </c>
    </row>
    <row r="1758" spans="1:19" x14ac:dyDescent="0.3">
      <c r="A1758" s="173" t="s">
        <v>380</v>
      </c>
      <c r="B1758" s="173" t="s">
        <v>24</v>
      </c>
      <c r="C1758" s="173">
        <v>118494</v>
      </c>
      <c r="D1758" s="176">
        <v>44118</v>
      </c>
      <c r="E1758" s="177">
        <v>230.16409999999999</v>
      </c>
      <c r="F1758" s="177">
        <v>-0.2969</v>
      </c>
      <c r="G1758" s="177">
        <v>-0.95179999999999998</v>
      </c>
      <c r="H1758" s="177">
        <v>0.27829999999999999</v>
      </c>
      <c r="I1758" s="177">
        <v>3.141</v>
      </c>
      <c r="J1758" s="177">
        <v>-0.34179999999999999</v>
      </c>
      <c r="K1758" s="177">
        <v>10.5863</v>
      </c>
      <c r="L1758" s="177">
        <v>27.357700000000001</v>
      </c>
      <c r="M1758" s="177">
        <v>-12.5815</v>
      </c>
      <c r="N1758" s="177">
        <v>-2.8411</v>
      </c>
      <c r="O1758" s="177">
        <v>-5.5941000000000001</v>
      </c>
      <c r="P1758" s="177">
        <v>3.7667000000000002</v>
      </c>
      <c r="Q1758" s="177">
        <v>8.0503999999999998</v>
      </c>
      <c r="R1758" s="177">
        <v>-2.7909000000000002</v>
      </c>
      <c r="S1758" s="118" t="s">
        <v>1897</v>
      </c>
    </row>
    <row r="1759" spans="1:19" x14ac:dyDescent="0.3">
      <c r="A1759" s="173" t="s">
        <v>380</v>
      </c>
      <c r="B1759" s="173" t="s">
        <v>25</v>
      </c>
      <c r="C1759" s="173">
        <v>145473</v>
      </c>
      <c r="D1759" s="176">
        <v>44118</v>
      </c>
      <c r="E1759" s="177">
        <v>10.98</v>
      </c>
      <c r="F1759" s="177">
        <v>-9.0999999999999998E-2</v>
      </c>
      <c r="G1759" s="177">
        <v>9.1200000000000003E-2</v>
      </c>
      <c r="H1759" s="177">
        <v>1.4786999999999999</v>
      </c>
      <c r="I1759" s="177">
        <v>4.1745999999999999</v>
      </c>
      <c r="J1759" s="177">
        <v>1.5726</v>
      </c>
      <c r="K1759" s="177">
        <v>10.574</v>
      </c>
      <c r="L1759" s="177">
        <v>29.481100000000001</v>
      </c>
      <c r="M1759" s="177">
        <v>-1.4362999999999999</v>
      </c>
      <c r="N1759" s="177">
        <v>7.9645999999999999</v>
      </c>
      <c r="O1759" s="177"/>
      <c r="P1759" s="177"/>
      <c r="Q1759" s="177">
        <v>5.1539999999999999</v>
      </c>
      <c r="R1759" s="177"/>
      <c r="S1759" s="118" t="s">
        <v>1882</v>
      </c>
    </row>
    <row r="1760" spans="1:19" x14ac:dyDescent="0.3">
      <c r="A1760" s="173" t="s">
        <v>380</v>
      </c>
      <c r="B1760" s="173" t="s">
        <v>44</v>
      </c>
      <c r="C1760" s="173">
        <v>145471</v>
      </c>
      <c r="D1760" s="176">
        <v>44118</v>
      </c>
      <c r="E1760" s="177">
        <v>10.81</v>
      </c>
      <c r="F1760" s="177">
        <v>-9.2399999999999996E-2</v>
      </c>
      <c r="G1760" s="177">
        <v>9.2600000000000002E-2</v>
      </c>
      <c r="H1760" s="177">
        <v>1.5023</v>
      </c>
      <c r="I1760" s="177">
        <v>4.0423</v>
      </c>
      <c r="J1760" s="177">
        <v>1.5023</v>
      </c>
      <c r="K1760" s="177">
        <v>10.306100000000001</v>
      </c>
      <c r="L1760" s="177">
        <v>29.151700000000002</v>
      </c>
      <c r="M1760" s="177">
        <v>-1.9056</v>
      </c>
      <c r="N1760" s="177">
        <v>7.2420999999999998</v>
      </c>
      <c r="O1760" s="177"/>
      <c r="P1760" s="177"/>
      <c r="Q1760" s="177">
        <v>4.2756999999999996</v>
      </c>
      <c r="R1760" s="177"/>
      <c r="S1760" s="118" t="s">
        <v>1882</v>
      </c>
    </row>
    <row r="1761" spans="1:19" x14ac:dyDescent="0.3">
      <c r="A1761" s="173" t="s">
        <v>380</v>
      </c>
      <c r="B1761" s="173" t="s">
        <v>26</v>
      </c>
      <c r="C1761" s="173">
        <v>120751</v>
      </c>
      <c r="D1761" s="176">
        <v>44118</v>
      </c>
      <c r="E1761" s="177">
        <v>68.191800000000001</v>
      </c>
      <c r="F1761" s="177">
        <v>0.17230000000000001</v>
      </c>
      <c r="G1761" s="177">
        <v>4.3099999999999999E-2</v>
      </c>
      <c r="H1761" s="177">
        <v>1.4003000000000001</v>
      </c>
      <c r="I1761" s="177">
        <v>3.8167</v>
      </c>
      <c r="J1761" s="177">
        <v>2.6875</v>
      </c>
      <c r="K1761" s="177">
        <v>11.995100000000001</v>
      </c>
      <c r="L1761" s="177">
        <v>29.965399999999999</v>
      </c>
      <c r="M1761" s="177">
        <v>-1.9131</v>
      </c>
      <c r="N1761" s="177">
        <v>9.6068999999999996</v>
      </c>
      <c r="O1761" s="177">
        <v>5.2762000000000002</v>
      </c>
      <c r="P1761" s="177">
        <v>7.4564000000000004</v>
      </c>
      <c r="Q1761" s="177">
        <v>10.0471</v>
      </c>
      <c r="R1761" s="177">
        <v>7.4344000000000001</v>
      </c>
      <c r="S1761" s="118" t="s">
        <v>1895</v>
      </c>
    </row>
    <row r="1762" spans="1:19" x14ac:dyDescent="0.3">
      <c r="A1762" s="173" t="s">
        <v>380</v>
      </c>
      <c r="B1762" s="173" t="s">
        <v>45</v>
      </c>
      <c r="C1762" s="173">
        <v>103098</v>
      </c>
      <c r="D1762" s="176">
        <v>44118</v>
      </c>
      <c r="E1762" s="177">
        <v>64.442599999999999</v>
      </c>
      <c r="F1762" s="177">
        <v>0.17069999999999999</v>
      </c>
      <c r="G1762" s="177">
        <v>3.49E-2</v>
      </c>
      <c r="H1762" s="177">
        <v>1.3875</v>
      </c>
      <c r="I1762" s="177">
        <v>3.7909999999999999</v>
      </c>
      <c r="J1762" s="177">
        <v>2.6316000000000002</v>
      </c>
      <c r="K1762" s="177">
        <v>11.806100000000001</v>
      </c>
      <c r="L1762" s="177">
        <v>29.542200000000001</v>
      </c>
      <c r="M1762" s="177">
        <v>-2.3946000000000001</v>
      </c>
      <c r="N1762" s="177">
        <v>8.9072999999999993</v>
      </c>
      <c r="O1762" s="177">
        <v>4.5430999999999999</v>
      </c>
      <c r="P1762" s="177">
        <v>6.6961000000000004</v>
      </c>
      <c r="Q1762" s="177">
        <v>12.9984</v>
      </c>
      <c r="R1762" s="177">
        <v>6.7313999999999998</v>
      </c>
      <c r="S1762" s="118" t="s">
        <v>1895</v>
      </c>
    </row>
    <row r="1763" spans="1:19" x14ac:dyDescent="0.3">
      <c r="A1763" s="178" t="s">
        <v>27</v>
      </c>
      <c r="B1763" s="173"/>
      <c r="C1763" s="173"/>
      <c r="D1763" s="173"/>
      <c r="E1763" s="173"/>
      <c r="F1763" s="179">
        <v>0.14297500000000002</v>
      </c>
      <c r="G1763" s="179">
        <v>-0.20442812499999993</v>
      </c>
      <c r="H1763" s="179">
        <v>0.77319375000000001</v>
      </c>
      <c r="I1763" s="179">
        <v>3.1457468749999999</v>
      </c>
      <c r="J1763" s="179">
        <v>1.8471624999999998</v>
      </c>
      <c r="K1763" s="179">
        <v>11.793284375000002</v>
      </c>
      <c r="L1763" s="179">
        <v>29.8949125</v>
      </c>
      <c r="M1763" s="179">
        <v>-4.459756249999999</v>
      </c>
      <c r="N1763" s="179">
        <v>3.766265625</v>
      </c>
      <c r="O1763" s="179">
        <v>-1.2083583333333332</v>
      </c>
      <c r="P1763" s="179">
        <v>6.4566041666666685</v>
      </c>
      <c r="Q1763" s="179">
        <v>9.7471437500000029</v>
      </c>
      <c r="R1763" s="179">
        <v>2.3116666666666665</v>
      </c>
      <c r="S1763" s="118"/>
    </row>
    <row r="1764" spans="1:19" x14ac:dyDescent="0.3">
      <c r="A1764" s="178" t="s">
        <v>409</v>
      </c>
      <c r="B1764" s="173"/>
      <c r="C1764" s="173"/>
      <c r="D1764" s="173"/>
      <c r="E1764" s="173"/>
      <c r="F1764" s="179">
        <v>0.17585000000000001</v>
      </c>
      <c r="G1764" s="179">
        <v>-8.7249999999999994E-2</v>
      </c>
      <c r="H1764" s="179">
        <v>0.70779999999999998</v>
      </c>
      <c r="I1764" s="179">
        <v>3.2656499999999999</v>
      </c>
      <c r="J1764" s="179">
        <v>1.9257500000000001</v>
      </c>
      <c r="K1764" s="179">
        <v>11.8102</v>
      </c>
      <c r="L1764" s="179">
        <v>29.27655</v>
      </c>
      <c r="M1764" s="179">
        <v>-3.7789000000000001</v>
      </c>
      <c r="N1764" s="179">
        <v>3.66405</v>
      </c>
      <c r="O1764" s="179">
        <v>8.4150000000000003E-2</v>
      </c>
      <c r="P1764" s="179">
        <v>6.5767500000000005</v>
      </c>
      <c r="Q1764" s="179">
        <v>11.80725</v>
      </c>
      <c r="R1764" s="179">
        <v>2.9309500000000002</v>
      </c>
      <c r="S1764" s="118"/>
    </row>
    <row r="1765" spans="1:19" x14ac:dyDescent="0.3">
      <c r="A1765" s="167"/>
      <c r="B1765" s="167"/>
      <c r="C1765" s="167"/>
      <c r="D1765" s="167"/>
      <c r="E1765" s="167"/>
      <c r="F1765" s="167"/>
      <c r="G1765" s="167"/>
      <c r="H1765" s="167"/>
      <c r="I1765" s="167"/>
      <c r="J1765" s="167"/>
      <c r="K1765" s="167"/>
      <c r="L1765" s="167"/>
      <c r="M1765" s="167"/>
      <c r="N1765" s="167"/>
      <c r="O1765" s="167"/>
      <c r="P1765" s="167"/>
      <c r="Q1765" s="167"/>
      <c r="R1765" s="167"/>
      <c r="S1765" s="118"/>
    </row>
  </sheetData>
  <mergeCells count="2">
    <mergeCell ref="B4:E4"/>
    <mergeCell ref="F4:R4"/>
  </mergeCells>
  <pageMargins left="0.7" right="0.7" top="0.75" bottom="0.75" header="0.3" footer="0.3"/>
  <pageSetup orientation="portrait"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AC356"/>
  <sheetViews>
    <sheetView workbookViewId="0">
      <pane xSplit="3" ySplit="3" topLeftCell="D4" activePane="bottomRight" state="frozen"/>
      <selection pane="topRight" activeCell="D1" sqref="D1"/>
      <selection pane="bottomLeft" activeCell="A4" sqref="A4"/>
      <selection pane="bottomRight" activeCell="A4" sqref="A4:C5"/>
    </sheetView>
  </sheetViews>
  <sheetFormatPr defaultRowHeight="14.4" x14ac:dyDescent="0.3"/>
  <cols>
    <col min="1" max="1" width="9.109375" style="99"/>
    <col min="2" max="2" width="12.109375" style="99" bestFit="1" customWidth="1"/>
    <col min="3" max="27" width="9.109375" style="99"/>
  </cols>
  <sheetData>
    <row r="1" spans="1:27" x14ac:dyDescent="0.3">
      <c r="A1" s="157"/>
      <c r="B1" s="157"/>
      <c r="C1" s="157"/>
      <c r="D1" s="157" t="s">
        <v>115</v>
      </c>
      <c r="E1" s="157"/>
      <c r="F1" s="157" t="s">
        <v>116</v>
      </c>
      <c r="G1" s="157"/>
      <c r="H1" s="157" t="s">
        <v>117</v>
      </c>
      <c r="I1" s="157"/>
      <c r="J1" s="157" t="s">
        <v>47</v>
      </c>
      <c r="K1" s="157"/>
      <c r="L1" s="157" t="s">
        <v>48</v>
      </c>
      <c r="M1" s="157"/>
      <c r="N1" s="157" t="s">
        <v>1</v>
      </c>
      <c r="O1" s="157"/>
      <c r="P1" s="157" t="s">
        <v>2</v>
      </c>
      <c r="Q1" s="157"/>
      <c r="R1" s="157" t="s">
        <v>3</v>
      </c>
      <c r="S1" s="157"/>
      <c r="T1" s="157" t="s">
        <v>4</v>
      </c>
      <c r="U1" s="157"/>
      <c r="V1" s="157" t="s">
        <v>5</v>
      </c>
      <c r="W1" s="157"/>
      <c r="X1" s="157" t="s">
        <v>6</v>
      </c>
      <c r="Y1" s="157"/>
      <c r="Z1" s="100" t="s">
        <v>46</v>
      </c>
      <c r="AA1" s="157" t="s">
        <v>402</v>
      </c>
    </row>
    <row r="2" spans="1:27" x14ac:dyDescent="0.3">
      <c r="A2" s="157"/>
      <c r="B2" s="157"/>
      <c r="C2" s="157"/>
      <c r="D2" s="100" t="s">
        <v>0</v>
      </c>
      <c r="E2" s="100"/>
      <c r="F2" s="100" t="s">
        <v>0</v>
      </c>
      <c r="G2" s="100"/>
      <c r="H2" s="100" t="s">
        <v>0</v>
      </c>
      <c r="I2" s="100"/>
      <c r="J2" s="100" t="s">
        <v>0</v>
      </c>
      <c r="K2" s="100"/>
      <c r="L2" s="100" t="s">
        <v>0</v>
      </c>
      <c r="M2" s="100"/>
      <c r="N2" s="100" t="s">
        <v>0</v>
      </c>
      <c r="O2" s="100"/>
      <c r="P2" s="100" t="s">
        <v>0</v>
      </c>
      <c r="Q2" s="100"/>
      <c r="R2" s="100" t="s">
        <v>0</v>
      </c>
      <c r="S2" s="100"/>
      <c r="T2" s="100" t="s">
        <v>0</v>
      </c>
      <c r="U2" s="100"/>
      <c r="V2" s="100" t="s">
        <v>0</v>
      </c>
      <c r="W2" s="100"/>
      <c r="X2" s="100" t="s">
        <v>0</v>
      </c>
      <c r="Y2" s="100"/>
      <c r="Z2" s="100" t="s">
        <v>0</v>
      </c>
      <c r="AA2" s="157"/>
    </row>
    <row r="3" spans="1:27" x14ac:dyDescent="0.3">
      <c r="A3" s="100" t="s">
        <v>7</v>
      </c>
      <c r="B3" s="100" t="s">
        <v>8</v>
      </c>
      <c r="C3" s="100" t="s">
        <v>9</v>
      </c>
      <c r="D3" s="100"/>
      <c r="E3" s="100" t="s">
        <v>10</v>
      </c>
      <c r="F3" s="100"/>
      <c r="G3" s="100" t="s">
        <v>10</v>
      </c>
      <c r="H3" s="100"/>
      <c r="I3" s="100" t="s">
        <v>10</v>
      </c>
      <c r="J3" s="100"/>
      <c r="K3" s="100" t="s">
        <v>10</v>
      </c>
      <c r="L3" s="100"/>
      <c r="M3" s="100" t="s">
        <v>10</v>
      </c>
      <c r="N3" s="100"/>
      <c r="O3" s="100" t="s">
        <v>10</v>
      </c>
      <c r="P3" s="100"/>
      <c r="Q3" s="100" t="s">
        <v>10</v>
      </c>
      <c r="R3" s="100"/>
      <c r="S3" s="100" t="s">
        <v>10</v>
      </c>
      <c r="T3" s="100"/>
      <c r="U3" s="100" t="s">
        <v>10</v>
      </c>
      <c r="V3" s="100"/>
      <c r="W3" s="100" t="s">
        <v>10</v>
      </c>
      <c r="X3" s="100"/>
      <c r="Y3" s="100" t="s">
        <v>10</v>
      </c>
      <c r="Z3" s="100"/>
      <c r="AA3" s="100" t="s">
        <v>10</v>
      </c>
    </row>
    <row r="4" spans="1:27" x14ac:dyDescent="0.3">
      <c r="A4" s="157"/>
      <c r="B4" s="157"/>
      <c r="C4" s="157"/>
      <c r="D4" s="157" t="s">
        <v>115</v>
      </c>
      <c r="E4" s="157"/>
      <c r="F4" s="157" t="s">
        <v>116</v>
      </c>
      <c r="G4" s="157"/>
      <c r="H4" s="157" t="s">
        <v>117</v>
      </c>
      <c r="I4" s="157"/>
      <c r="J4" s="157" t="s">
        <v>47</v>
      </c>
      <c r="K4" s="157"/>
      <c r="L4" s="157" t="s">
        <v>48</v>
      </c>
      <c r="M4" s="157"/>
      <c r="N4" s="157" t="s">
        <v>1</v>
      </c>
      <c r="O4" s="157"/>
      <c r="P4" s="157" t="s">
        <v>2</v>
      </c>
      <c r="Q4" s="157"/>
      <c r="R4" s="157" t="s">
        <v>3</v>
      </c>
      <c r="S4" s="157"/>
      <c r="T4" s="157" t="s">
        <v>4</v>
      </c>
      <c r="U4" s="157"/>
      <c r="V4" s="157" t="s">
        <v>5</v>
      </c>
      <c r="W4" s="157"/>
      <c r="X4" s="157" t="s">
        <v>6</v>
      </c>
      <c r="Y4" s="157"/>
      <c r="Z4" s="107" t="s">
        <v>46</v>
      </c>
      <c r="AA4" s="157" t="s">
        <v>402</v>
      </c>
    </row>
    <row r="5" spans="1:27" x14ac:dyDescent="0.3">
      <c r="A5" s="157"/>
      <c r="B5" s="157"/>
      <c r="C5" s="157"/>
      <c r="D5" s="107" t="s">
        <v>0</v>
      </c>
      <c r="E5" s="107"/>
      <c r="F5" s="107" t="s">
        <v>0</v>
      </c>
      <c r="G5" s="107"/>
      <c r="H5" s="107" t="s">
        <v>0</v>
      </c>
      <c r="I5" s="107"/>
      <c r="J5" s="107" t="s">
        <v>0</v>
      </c>
      <c r="K5" s="107"/>
      <c r="L5" s="107" t="s">
        <v>0</v>
      </c>
      <c r="M5" s="107"/>
      <c r="N5" s="107" t="s">
        <v>0</v>
      </c>
      <c r="O5" s="107"/>
      <c r="P5" s="107" t="s">
        <v>0</v>
      </c>
      <c r="Q5" s="107"/>
      <c r="R5" s="107" t="s">
        <v>0</v>
      </c>
      <c r="S5" s="107"/>
      <c r="T5" s="107" t="s">
        <v>0</v>
      </c>
      <c r="U5" s="107"/>
      <c r="V5" s="107" t="s">
        <v>0</v>
      </c>
      <c r="W5" s="107"/>
      <c r="X5" s="107" t="s">
        <v>0</v>
      </c>
      <c r="Y5" s="107"/>
      <c r="Z5" s="107" t="s">
        <v>0</v>
      </c>
      <c r="AA5" s="157"/>
    </row>
    <row r="6" spans="1:27" x14ac:dyDescent="0.3">
      <c r="A6" s="107" t="s">
        <v>7</v>
      </c>
      <c r="B6" s="107" t="s">
        <v>8</v>
      </c>
      <c r="C6" s="107" t="s">
        <v>9</v>
      </c>
      <c r="D6" s="107"/>
      <c r="E6" s="107" t="s">
        <v>10</v>
      </c>
      <c r="F6" s="107"/>
      <c r="G6" s="107" t="s">
        <v>10</v>
      </c>
      <c r="H6" s="107"/>
      <c r="I6" s="107" t="s">
        <v>10</v>
      </c>
      <c r="J6" s="107"/>
      <c r="K6" s="107" t="s">
        <v>10</v>
      </c>
      <c r="L6" s="107"/>
      <c r="M6" s="107" t="s">
        <v>10</v>
      </c>
      <c r="N6" s="107"/>
      <c r="O6" s="107" t="s">
        <v>10</v>
      </c>
      <c r="P6" s="107"/>
      <c r="Q6" s="107" t="s">
        <v>10</v>
      </c>
      <c r="R6" s="107"/>
      <c r="S6" s="107" t="s">
        <v>10</v>
      </c>
      <c r="T6" s="107"/>
      <c r="U6" s="107" t="s">
        <v>10</v>
      </c>
      <c r="V6" s="107"/>
      <c r="W6" s="107" t="s">
        <v>10</v>
      </c>
      <c r="X6" s="107"/>
      <c r="Y6" s="107" t="s">
        <v>10</v>
      </c>
      <c r="Z6" s="107"/>
      <c r="AA6" s="107" t="s">
        <v>10</v>
      </c>
    </row>
    <row r="7" spans="1:27" x14ac:dyDescent="0.3">
      <c r="A7" s="101" t="s">
        <v>387</v>
      </c>
      <c r="B7" s="101"/>
      <c r="C7" s="101"/>
      <c r="D7" s="101"/>
      <c r="E7" s="101"/>
      <c r="F7" s="101"/>
      <c r="G7" s="101"/>
      <c r="H7" s="101"/>
      <c r="I7" s="101"/>
      <c r="J7" s="101"/>
      <c r="K7" s="101"/>
      <c r="L7" s="101"/>
      <c r="M7" s="101"/>
      <c r="N7" s="101"/>
      <c r="O7" s="101"/>
      <c r="P7" s="101"/>
      <c r="Q7" s="101"/>
      <c r="R7" s="101"/>
      <c r="S7" s="101"/>
      <c r="T7" s="101"/>
      <c r="U7" s="101"/>
      <c r="V7" s="101"/>
      <c r="W7" s="101"/>
      <c r="X7" s="101"/>
      <c r="Y7" s="101"/>
      <c r="Z7" s="101"/>
      <c r="AA7" s="101"/>
    </row>
    <row r="8" spans="1:27" x14ac:dyDescent="0.3">
      <c r="A8" s="102" t="s">
        <v>11</v>
      </c>
      <c r="B8" s="103">
        <v>43986</v>
      </c>
      <c r="C8" s="104">
        <v>40.5229</v>
      </c>
      <c r="D8" s="104"/>
      <c r="E8" s="104"/>
      <c r="F8" s="104"/>
      <c r="G8" s="104"/>
      <c r="H8" s="104"/>
      <c r="I8" s="104"/>
      <c r="J8" s="104"/>
      <c r="K8" s="104"/>
      <c r="L8" s="104"/>
      <c r="M8" s="104"/>
      <c r="N8" s="104">
        <v>-43.880398663804598</v>
      </c>
      <c r="O8" s="105">
        <v>7</v>
      </c>
      <c r="P8" s="104">
        <v>-36.316361410470897</v>
      </c>
      <c r="Q8" s="105">
        <v>12</v>
      </c>
      <c r="R8" s="104">
        <v>-18.276309013011598</v>
      </c>
      <c r="S8" s="105">
        <v>13</v>
      </c>
      <c r="T8" s="104">
        <v>-26.7154956919527</v>
      </c>
      <c r="U8" s="105">
        <v>15</v>
      </c>
      <c r="V8" s="104">
        <v>-8.7668486042190903</v>
      </c>
      <c r="W8" s="105">
        <v>12</v>
      </c>
      <c r="X8" s="104">
        <v>2.1952333325193099</v>
      </c>
      <c r="Y8" s="105">
        <v>9</v>
      </c>
      <c r="Z8" s="104">
        <v>16.1270011598188</v>
      </c>
      <c r="AA8" s="105">
        <v>5</v>
      </c>
    </row>
    <row r="9" spans="1:27" x14ac:dyDescent="0.3">
      <c r="A9" s="102" t="s">
        <v>12</v>
      </c>
      <c r="B9" s="103">
        <v>43986</v>
      </c>
      <c r="C9" s="104">
        <v>244.49799999999999</v>
      </c>
      <c r="D9" s="104"/>
      <c r="E9" s="104"/>
      <c r="F9" s="104"/>
      <c r="G9" s="104"/>
      <c r="H9" s="104"/>
      <c r="I9" s="104"/>
      <c r="J9" s="104"/>
      <c r="K9" s="104"/>
      <c r="L9" s="104"/>
      <c r="M9" s="104"/>
      <c r="N9" s="104">
        <v>-51.715819012804403</v>
      </c>
      <c r="O9" s="105">
        <v>11</v>
      </c>
      <c r="P9" s="104">
        <v>-38.2335264051179</v>
      </c>
      <c r="Q9" s="105">
        <v>14</v>
      </c>
      <c r="R9" s="104">
        <v>-15.9990548047987</v>
      </c>
      <c r="S9" s="105">
        <v>12</v>
      </c>
      <c r="T9" s="104">
        <v>-23.677967019434501</v>
      </c>
      <c r="U9" s="105">
        <v>13</v>
      </c>
      <c r="V9" s="104">
        <v>-2.3953542635175999</v>
      </c>
      <c r="W9" s="105">
        <v>6</v>
      </c>
      <c r="X9" s="104">
        <v>4.8166015135018396</v>
      </c>
      <c r="Y9" s="105">
        <v>5</v>
      </c>
      <c r="Z9" s="104">
        <v>14.719288493958601</v>
      </c>
      <c r="AA9" s="105">
        <v>6</v>
      </c>
    </row>
    <row r="10" spans="1:27" x14ac:dyDescent="0.3">
      <c r="A10" s="102" t="s">
        <v>13</v>
      </c>
      <c r="B10" s="103">
        <v>43986</v>
      </c>
      <c r="C10" s="104">
        <v>140.80000000000001</v>
      </c>
      <c r="D10" s="104"/>
      <c r="E10" s="104"/>
      <c r="F10" s="104"/>
      <c r="G10" s="104"/>
      <c r="H10" s="104"/>
      <c r="I10" s="104"/>
      <c r="J10" s="104"/>
      <c r="K10" s="104"/>
      <c r="L10" s="104"/>
      <c r="M10" s="104"/>
      <c r="N10" s="104">
        <v>-2.2971761541909101</v>
      </c>
      <c r="O10" s="105">
        <v>1</v>
      </c>
      <c r="P10" s="104">
        <v>-13.9643834232049</v>
      </c>
      <c r="Q10" s="105">
        <v>1</v>
      </c>
      <c r="R10" s="104">
        <v>-2.6519936061523901</v>
      </c>
      <c r="S10" s="105">
        <v>1</v>
      </c>
      <c r="T10" s="104">
        <v>-10.050380154490799</v>
      </c>
      <c r="U10" s="105">
        <v>2</v>
      </c>
      <c r="V10" s="104">
        <v>2.1262193722470499E-2</v>
      </c>
      <c r="W10" s="105">
        <v>2</v>
      </c>
      <c r="X10" s="104">
        <v>4.4692895289585497</v>
      </c>
      <c r="Y10" s="105">
        <v>6</v>
      </c>
      <c r="Z10" s="104">
        <v>19.198019351438798</v>
      </c>
      <c r="AA10" s="105">
        <v>4</v>
      </c>
    </row>
    <row r="11" spans="1:27" x14ac:dyDescent="0.3">
      <c r="A11" s="102" t="s">
        <v>14</v>
      </c>
      <c r="B11" s="103">
        <v>43986</v>
      </c>
      <c r="C11" s="104">
        <v>9.02</v>
      </c>
      <c r="D11" s="104"/>
      <c r="E11" s="104"/>
      <c r="F11" s="104"/>
      <c r="G11" s="104"/>
      <c r="H11" s="104"/>
      <c r="I11" s="104"/>
      <c r="J11" s="104"/>
      <c r="K11" s="104"/>
      <c r="L11" s="104"/>
      <c r="M11" s="104"/>
      <c r="N11" s="104">
        <v>-50.647548566142497</v>
      </c>
      <c r="O11" s="105">
        <v>10</v>
      </c>
      <c r="P11" s="104">
        <v>-29.409030338715201</v>
      </c>
      <c r="Q11" s="105">
        <v>7</v>
      </c>
      <c r="R11" s="104">
        <v>-11.348662294014</v>
      </c>
      <c r="S11" s="105">
        <v>10</v>
      </c>
      <c r="T11" s="104">
        <v>-16.8202764976959</v>
      </c>
      <c r="U11" s="105">
        <v>9</v>
      </c>
      <c r="V11" s="104"/>
      <c r="W11" s="105"/>
      <c r="X11" s="104"/>
      <c r="Y11" s="105"/>
      <c r="Z11" s="104">
        <v>-5.4694189602446501</v>
      </c>
      <c r="AA11" s="105">
        <v>15</v>
      </c>
    </row>
    <row r="12" spans="1:27" x14ac:dyDescent="0.3">
      <c r="A12" s="102" t="s">
        <v>15</v>
      </c>
      <c r="B12" s="103">
        <v>43986</v>
      </c>
      <c r="C12" s="104">
        <v>37.869999999999997</v>
      </c>
      <c r="D12" s="104"/>
      <c r="E12" s="104"/>
      <c r="F12" s="104"/>
      <c r="G12" s="104"/>
      <c r="H12" s="104"/>
      <c r="I12" s="104"/>
      <c r="J12" s="104"/>
      <c r="K12" s="104"/>
      <c r="L12" s="104"/>
      <c r="M12" s="104"/>
      <c r="N12" s="104">
        <v>-88.859809337134706</v>
      </c>
      <c r="O12" s="105">
        <v>16</v>
      </c>
      <c r="P12" s="104">
        <v>-49.734899565116201</v>
      </c>
      <c r="Q12" s="105">
        <v>16</v>
      </c>
      <c r="R12" s="104">
        <v>-24.5359727275872</v>
      </c>
      <c r="S12" s="105">
        <v>16</v>
      </c>
      <c r="T12" s="104">
        <v>-31.494562668759698</v>
      </c>
      <c r="U12" s="105">
        <v>16</v>
      </c>
      <c r="V12" s="104">
        <v>-8.0283142970155801</v>
      </c>
      <c r="W12" s="105">
        <v>11</v>
      </c>
      <c r="X12" s="104">
        <v>1.1918216572395099</v>
      </c>
      <c r="Y12" s="105">
        <v>11</v>
      </c>
      <c r="Z12" s="104">
        <v>9.8273842899725103</v>
      </c>
      <c r="AA12" s="105">
        <v>10</v>
      </c>
    </row>
    <row r="13" spans="1:27" x14ac:dyDescent="0.3">
      <c r="A13" s="102" t="s">
        <v>16</v>
      </c>
      <c r="B13" s="103">
        <v>43986</v>
      </c>
      <c r="C13" s="104">
        <v>10.868399999999999</v>
      </c>
      <c r="D13" s="104"/>
      <c r="E13" s="104"/>
      <c r="F13" s="104"/>
      <c r="G13" s="104"/>
      <c r="H13" s="104"/>
      <c r="I13" s="104"/>
      <c r="J13" s="104"/>
      <c r="K13" s="104"/>
      <c r="L13" s="104"/>
      <c r="M13" s="104"/>
      <c r="N13" s="104">
        <v>-43.607025671063603</v>
      </c>
      <c r="O13" s="105">
        <v>6</v>
      </c>
      <c r="P13" s="104">
        <v>-28.746467383048799</v>
      </c>
      <c r="Q13" s="105">
        <v>6</v>
      </c>
      <c r="R13" s="104">
        <v>-7.1001825977868398</v>
      </c>
      <c r="S13" s="105">
        <v>7</v>
      </c>
      <c r="T13" s="104">
        <v>-16.512789744794102</v>
      </c>
      <c r="U13" s="105">
        <v>8</v>
      </c>
      <c r="V13" s="104">
        <v>-7.1868026559006504</v>
      </c>
      <c r="W13" s="105">
        <v>10</v>
      </c>
      <c r="X13" s="104"/>
      <c r="Y13" s="105"/>
      <c r="Z13" s="104">
        <v>1.8300577367205499</v>
      </c>
      <c r="AA13" s="105">
        <v>12</v>
      </c>
    </row>
    <row r="14" spans="1:27" x14ac:dyDescent="0.3">
      <c r="A14" s="102" t="s">
        <v>17</v>
      </c>
      <c r="B14" s="103">
        <v>43986</v>
      </c>
      <c r="C14" s="104">
        <v>29.3887</v>
      </c>
      <c r="D14" s="104"/>
      <c r="E14" s="104"/>
      <c r="F14" s="104"/>
      <c r="G14" s="104"/>
      <c r="H14" s="104"/>
      <c r="I14" s="104"/>
      <c r="J14" s="104"/>
      <c r="K14" s="104"/>
      <c r="L14" s="104"/>
      <c r="M14" s="104"/>
      <c r="N14" s="104">
        <v>-61.290799021118701</v>
      </c>
      <c r="O14" s="105">
        <v>15</v>
      </c>
      <c r="P14" s="104">
        <v>-34.721400945033302</v>
      </c>
      <c r="Q14" s="105">
        <v>11</v>
      </c>
      <c r="R14" s="104">
        <v>-7.9523380749960397</v>
      </c>
      <c r="S14" s="105">
        <v>8</v>
      </c>
      <c r="T14" s="104">
        <v>-16.1294029408973</v>
      </c>
      <c r="U14" s="105">
        <v>7</v>
      </c>
      <c r="V14" s="104">
        <v>-1.93337449330432</v>
      </c>
      <c r="W14" s="105">
        <v>5</v>
      </c>
      <c r="X14" s="104">
        <v>7.3619559911543</v>
      </c>
      <c r="Y14" s="105">
        <v>2</v>
      </c>
      <c r="Z14" s="104">
        <v>13.852466954836199</v>
      </c>
      <c r="AA14" s="105">
        <v>7</v>
      </c>
    </row>
    <row r="15" spans="1:27" x14ac:dyDescent="0.3">
      <c r="A15" s="102" t="s">
        <v>18</v>
      </c>
      <c r="B15" s="103">
        <v>43986</v>
      </c>
      <c r="C15" s="104">
        <v>31.248999999999999</v>
      </c>
      <c r="D15" s="104"/>
      <c r="E15" s="104"/>
      <c r="F15" s="104"/>
      <c r="G15" s="104"/>
      <c r="H15" s="104"/>
      <c r="I15" s="104"/>
      <c r="J15" s="104"/>
      <c r="K15" s="104"/>
      <c r="L15" s="104"/>
      <c r="M15" s="104"/>
      <c r="N15" s="104">
        <v>-57.8281906858277</v>
      </c>
      <c r="O15" s="105">
        <v>14</v>
      </c>
      <c r="P15" s="104">
        <v>-34.662582537182402</v>
      </c>
      <c r="Q15" s="105">
        <v>10</v>
      </c>
      <c r="R15" s="104">
        <v>-13.0196203974914</v>
      </c>
      <c r="S15" s="105">
        <v>11</v>
      </c>
      <c r="T15" s="104">
        <v>-19.528051836207901</v>
      </c>
      <c r="U15" s="105">
        <v>11</v>
      </c>
      <c r="V15" s="104">
        <v>-3.8323512140463101</v>
      </c>
      <c r="W15" s="105">
        <v>7</v>
      </c>
      <c r="X15" s="104">
        <v>6.4807130637851698</v>
      </c>
      <c r="Y15" s="105">
        <v>3</v>
      </c>
      <c r="Z15" s="104">
        <v>20.800208024610601</v>
      </c>
      <c r="AA15" s="105">
        <v>2</v>
      </c>
    </row>
    <row r="16" spans="1:27" x14ac:dyDescent="0.3">
      <c r="A16" s="102" t="s">
        <v>19</v>
      </c>
      <c r="B16" s="103">
        <v>43986</v>
      </c>
      <c r="C16" s="104">
        <v>64.911299999999997</v>
      </c>
      <c r="D16" s="104"/>
      <c r="E16" s="104"/>
      <c r="F16" s="104"/>
      <c r="G16" s="104"/>
      <c r="H16" s="104"/>
      <c r="I16" s="104"/>
      <c r="J16" s="104"/>
      <c r="K16" s="104"/>
      <c r="L16" s="104"/>
      <c r="M16" s="104"/>
      <c r="N16" s="104">
        <v>-53.943200969827103</v>
      </c>
      <c r="O16" s="105">
        <v>12</v>
      </c>
      <c r="P16" s="104">
        <v>-34.000432197521199</v>
      </c>
      <c r="Q16" s="105">
        <v>9</v>
      </c>
      <c r="R16" s="104">
        <v>-11.0068724620038</v>
      </c>
      <c r="S16" s="105">
        <v>9</v>
      </c>
      <c r="T16" s="104">
        <v>-19.1814619055592</v>
      </c>
      <c r="U16" s="105">
        <v>10</v>
      </c>
      <c r="V16" s="104">
        <v>-1.22806569077623</v>
      </c>
      <c r="W16" s="105">
        <v>4</v>
      </c>
      <c r="X16" s="104">
        <v>5.0309065915035402</v>
      </c>
      <c r="Y16" s="105">
        <v>4</v>
      </c>
      <c r="Z16" s="104">
        <v>11.995341485384699</v>
      </c>
      <c r="AA16" s="105">
        <v>8</v>
      </c>
    </row>
    <row r="17" spans="1:29" x14ac:dyDescent="0.3">
      <c r="A17" s="102" t="s">
        <v>20</v>
      </c>
      <c r="B17" s="103">
        <v>43986</v>
      </c>
      <c r="C17" s="104">
        <v>43.36</v>
      </c>
      <c r="D17" s="104"/>
      <c r="E17" s="104"/>
      <c r="F17" s="104"/>
      <c r="G17" s="104"/>
      <c r="H17" s="104"/>
      <c r="I17" s="104"/>
      <c r="J17" s="104"/>
      <c r="K17" s="104"/>
      <c r="L17" s="104"/>
      <c r="M17" s="104"/>
      <c r="N17" s="104">
        <v>-45.306879246791297</v>
      </c>
      <c r="O17" s="105">
        <v>8</v>
      </c>
      <c r="P17" s="104">
        <v>-37.651755637003099</v>
      </c>
      <c r="Q17" s="105">
        <v>13</v>
      </c>
      <c r="R17" s="104">
        <v>-19.799968756315</v>
      </c>
      <c r="S17" s="105">
        <v>15</v>
      </c>
      <c r="T17" s="104">
        <v>-23.543671561208701</v>
      </c>
      <c r="U17" s="105">
        <v>12</v>
      </c>
      <c r="V17" s="104">
        <v>-4.6263298223383797</v>
      </c>
      <c r="W17" s="105">
        <v>8</v>
      </c>
      <c r="X17" s="104">
        <v>2.8962187207727799</v>
      </c>
      <c r="Y17" s="105">
        <v>8</v>
      </c>
      <c r="Z17" s="104">
        <v>23.429670964017699</v>
      </c>
      <c r="AA17" s="105">
        <v>1</v>
      </c>
    </row>
    <row r="18" spans="1:29" x14ac:dyDescent="0.3">
      <c r="A18" s="102" t="s">
        <v>21</v>
      </c>
      <c r="B18" s="103">
        <v>43986</v>
      </c>
      <c r="C18" s="104">
        <v>125.4224</v>
      </c>
      <c r="D18" s="104"/>
      <c r="E18" s="104"/>
      <c r="F18" s="104"/>
      <c r="G18" s="104"/>
      <c r="H18" s="104"/>
      <c r="I18" s="104"/>
      <c r="J18" s="104"/>
      <c r="K18" s="104"/>
      <c r="L18" s="104"/>
      <c r="M18" s="104"/>
      <c r="N18" s="104">
        <v>-30.740441785797501</v>
      </c>
      <c r="O18" s="105">
        <v>3</v>
      </c>
      <c r="P18" s="104">
        <v>-27.904088558589599</v>
      </c>
      <c r="Q18" s="105">
        <v>5</v>
      </c>
      <c r="R18" s="104">
        <v>-7.0231401584677497</v>
      </c>
      <c r="S18" s="105">
        <v>6</v>
      </c>
      <c r="T18" s="104">
        <v>-13.3913094158438</v>
      </c>
      <c r="U18" s="105">
        <v>5</v>
      </c>
      <c r="V18" s="104">
        <v>-0.45790568139402099</v>
      </c>
      <c r="W18" s="105">
        <v>3</v>
      </c>
      <c r="X18" s="104">
        <v>8.6381136399434695</v>
      </c>
      <c r="Y18" s="105">
        <v>1</v>
      </c>
      <c r="Z18" s="104">
        <v>19.8227925572264</v>
      </c>
      <c r="AA18" s="105">
        <v>3</v>
      </c>
    </row>
    <row r="19" spans="1:29" x14ac:dyDescent="0.3">
      <c r="A19" s="102" t="s">
        <v>22</v>
      </c>
      <c r="B19" s="103">
        <v>43986</v>
      </c>
      <c r="C19" s="104">
        <v>9.0927000000000007</v>
      </c>
      <c r="D19" s="104"/>
      <c r="E19" s="104"/>
      <c r="F19" s="104"/>
      <c r="G19" s="104"/>
      <c r="H19" s="104"/>
      <c r="I19" s="104"/>
      <c r="J19" s="104"/>
      <c r="K19" s="104"/>
      <c r="L19" s="104"/>
      <c r="M19" s="104"/>
      <c r="N19" s="104">
        <v>-43.350165661284301</v>
      </c>
      <c r="O19" s="105">
        <v>5</v>
      </c>
      <c r="P19" s="104">
        <v>-29.511432899158098</v>
      </c>
      <c r="Q19" s="105">
        <v>8</v>
      </c>
      <c r="R19" s="104">
        <v>-5.2398001087371302</v>
      </c>
      <c r="S19" s="105">
        <v>5</v>
      </c>
      <c r="T19" s="104">
        <v>-10.6139232053476</v>
      </c>
      <c r="U19" s="105">
        <v>3</v>
      </c>
      <c r="V19" s="104"/>
      <c r="W19" s="105"/>
      <c r="X19" s="104"/>
      <c r="Y19" s="105"/>
      <c r="Z19" s="104">
        <v>-4.7856141618497103</v>
      </c>
      <c r="AA19" s="105">
        <v>14</v>
      </c>
    </row>
    <row r="20" spans="1:29" x14ac:dyDescent="0.3">
      <c r="A20" s="102" t="s">
        <v>23</v>
      </c>
      <c r="B20" s="103">
        <v>43986</v>
      </c>
      <c r="C20" s="104">
        <v>8.9274000000000004</v>
      </c>
      <c r="D20" s="104"/>
      <c r="E20" s="104"/>
      <c r="F20" s="104"/>
      <c r="G20" s="104"/>
      <c r="H20" s="104"/>
      <c r="I20" s="104"/>
      <c r="J20" s="104"/>
      <c r="K20" s="104"/>
      <c r="L20" s="104"/>
      <c r="M20" s="104"/>
      <c r="N20" s="104">
        <v>-39.661913674677898</v>
      </c>
      <c r="O20" s="105">
        <v>4</v>
      </c>
      <c r="P20" s="104">
        <v>-26.836018797267499</v>
      </c>
      <c r="Q20" s="105">
        <v>4</v>
      </c>
      <c r="R20" s="104">
        <v>-4.0397867540597998</v>
      </c>
      <c r="S20" s="105">
        <v>3</v>
      </c>
      <c r="T20" s="104">
        <v>-9.8591275055098198</v>
      </c>
      <c r="U20" s="105">
        <v>1</v>
      </c>
      <c r="V20" s="104"/>
      <c r="W20" s="105"/>
      <c r="X20" s="104"/>
      <c r="Y20" s="105"/>
      <c r="Z20" s="104">
        <v>-5.8345603576751097</v>
      </c>
      <c r="AA20" s="105">
        <v>16</v>
      </c>
    </row>
    <row r="21" spans="1:29" x14ac:dyDescent="0.3">
      <c r="A21" s="102" t="s">
        <v>24</v>
      </c>
      <c r="B21" s="103">
        <v>43986</v>
      </c>
      <c r="C21" s="104">
        <v>199.17670000000001</v>
      </c>
      <c r="D21" s="104"/>
      <c r="E21" s="104"/>
      <c r="F21" s="104"/>
      <c r="G21" s="104"/>
      <c r="H21" s="104"/>
      <c r="I21" s="104"/>
      <c r="J21" s="104"/>
      <c r="K21" s="104"/>
      <c r="L21" s="104"/>
      <c r="M21" s="104"/>
      <c r="N21" s="104">
        <v>-55.535354879451504</v>
      </c>
      <c r="O21" s="105">
        <v>13</v>
      </c>
      <c r="P21" s="104">
        <v>-43.3542782007206</v>
      </c>
      <c r="Q21" s="105">
        <v>15</v>
      </c>
      <c r="R21" s="104">
        <v>-18.648292555455299</v>
      </c>
      <c r="S21" s="105">
        <v>14</v>
      </c>
      <c r="T21" s="104">
        <v>-25.847604291890601</v>
      </c>
      <c r="U21" s="105">
        <v>14</v>
      </c>
      <c r="V21" s="104">
        <v>-6.8249511292589604</v>
      </c>
      <c r="W21" s="105">
        <v>9</v>
      </c>
      <c r="X21" s="104">
        <v>1.85903862522946</v>
      </c>
      <c r="Y21" s="105">
        <v>10</v>
      </c>
      <c r="Z21" s="104">
        <v>7.8315971572963203</v>
      </c>
      <c r="AA21" s="105">
        <v>11</v>
      </c>
    </row>
    <row r="22" spans="1:29" x14ac:dyDescent="0.3">
      <c r="A22" s="102" t="s">
        <v>25</v>
      </c>
      <c r="B22" s="103">
        <v>43986</v>
      </c>
      <c r="C22" s="104">
        <v>9.4</v>
      </c>
      <c r="D22" s="104"/>
      <c r="E22" s="104"/>
      <c r="F22" s="104"/>
      <c r="G22" s="104"/>
      <c r="H22" s="104"/>
      <c r="I22" s="104"/>
      <c r="J22" s="104"/>
      <c r="K22" s="104"/>
      <c r="L22" s="104"/>
      <c r="M22" s="104"/>
      <c r="N22" s="104">
        <v>-25.2901437727351</v>
      </c>
      <c r="O22" s="105">
        <v>2</v>
      </c>
      <c r="P22" s="104">
        <v>-25.694201775576399</v>
      </c>
      <c r="Q22" s="105">
        <v>2</v>
      </c>
      <c r="R22" s="104">
        <v>-4.3855696734853398</v>
      </c>
      <c r="S22" s="105">
        <v>4</v>
      </c>
      <c r="T22" s="104">
        <v>-13.8026976804756</v>
      </c>
      <c r="U22" s="105">
        <v>6</v>
      </c>
      <c r="V22" s="104"/>
      <c r="W22" s="105"/>
      <c r="X22" s="104"/>
      <c r="Y22" s="105"/>
      <c r="Z22" s="104">
        <v>-4.0036563071298001</v>
      </c>
      <c r="AA22" s="105">
        <v>13</v>
      </c>
    </row>
    <row r="23" spans="1:29" x14ac:dyDescent="0.3">
      <c r="A23" s="102" t="s">
        <v>26</v>
      </c>
      <c r="B23" s="103">
        <v>43986</v>
      </c>
      <c r="C23" s="104">
        <v>58.128100000000003</v>
      </c>
      <c r="D23" s="104"/>
      <c r="E23" s="104"/>
      <c r="F23" s="104"/>
      <c r="G23" s="104"/>
      <c r="H23" s="104"/>
      <c r="I23" s="104"/>
      <c r="J23" s="104"/>
      <c r="K23" s="104"/>
      <c r="L23" s="104"/>
      <c r="M23" s="104"/>
      <c r="N23" s="104">
        <v>-47.094937076836203</v>
      </c>
      <c r="O23" s="105">
        <v>9</v>
      </c>
      <c r="P23" s="104">
        <v>-26.190596468795601</v>
      </c>
      <c r="Q23" s="105">
        <v>3</v>
      </c>
      <c r="R23" s="104">
        <v>-3.8833150598107</v>
      </c>
      <c r="S23" s="105">
        <v>2</v>
      </c>
      <c r="T23" s="104">
        <v>-11.315304353473</v>
      </c>
      <c r="U23" s="105">
        <v>4</v>
      </c>
      <c r="V23" s="104">
        <v>1.4104774384547301</v>
      </c>
      <c r="W23" s="105">
        <v>1</v>
      </c>
      <c r="X23" s="104">
        <v>4.21612769124485</v>
      </c>
      <c r="Y23" s="105">
        <v>7</v>
      </c>
      <c r="Z23" s="104">
        <v>10.7285237258248</v>
      </c>
      <c r="AA23" s="105">
        <v>9</v>
      </c>
      <c r="AB23" s="99"/>
      <c r="AC23" s="99"/>
    </row>
    <row r="24" spans="1:29" x14ac:dyDescent="0.3">
      <c r="A24" s="157"/>
      <c r="B24" s="157"/>
      <c r="C24" s="157"/>
      <c r="D24" s="107"/>
      <c r="E24" s="107"/>
      <c r="F24" s="107"/>
      <c r="G24" s="107"/>
      <c r="H24" s="107"/>
      <c r="I24" s="107"/>
      <c r="J24" s="107"/>
      <c r="K24" s="107"/>
      <c r="L24" s="107"/>
      <c r="M24" s="107"/>
      <c r="N24" s="157" t="s">
        <v>1</v>
      </c>
      <c r="O24" s="157"/>
      <c r="P24" s="157" t="s">
        <v>2</v>
      </c>
      <c r="Q24" s="157"/>
      <c r="R24" s="157" t="s">
        <v>3</v>
      </c>
      <c r="S24" s="157"/>
      <c r="T24" s="157" t="s">
        <v>4</v>
      </c>
      <c r="U24" s="157"/>
      <c r="V24" s="157" t="s">
        <v>5</v>
      </c>
      <c r="W24" s="157"/>
      <c r="X24" s="157" t="s">
        <v>6</v>
      </c>
      <c r="Y24" s="157"/>
      <c r="Z24" s="107" t="s">
        <v>46</v>
      </c>
      <c r="AA24" s="157" t="s">
        <v>402</v>
      </c>
      <c r="AB24" s="99"/>
      <c r="AC24" s="99"/>
    </row>
    <row r="25" spans="1:29" x14ac:dyDescent="0.3">
      <c r="A25" s="157"/>
      <c r="B25" s="157"/>
      <c r="C25" s="157"/>
      <c r="D25" s="107"/>
      <c r="E25" s="107"/>
      <c r="F25" s="107"/>
      <c r="G25" s="107"/>
      <c r="H25" s="107"/>
      <c r="I25" s="107"/>
      <c r="J25" s="107"/>
      <c r="K25" s="107"/>
      <c r="L25" s="107"/>
      <c r="M25" s="107"/>
      <c r="N25" s="107" t="s">
        <v>0</v>
      </c>
      <c r="O25" s="107"/>
      <c r="P25" s="107" t="s">
        <v>0</v>
      </c>
      <c r="Q25" s="107"/>
      <c r="R25" s="107" t="s">
        <v>0</v>
      </c>
      <c r="S25" s="107"/>
      <c r="T25" s="107" t="s">
        <v>0</v>
      </c>
      <c r="U25" s="107"/>
      <c r="V25" s="107" t="s">
        <v>0</v>
      </c>
      <c r="W25" s="107"/>
      <c r="X25" s="107" t="s">
        <v>0</v>
      </c>
      <c r="Y25" s="107"/>
      <c r="Z25" s="107" t="s">
        <v>0</v>
      </c>
      <c r="AA25" s="157"/>
      <c r="AB25" s="99"/>
      <c r="AC25" s="99"/>
    </row>
    <row r="26" spans="1:29" x14ac:dyDescent="0.3">
      <c r="A26" s="107" t="s">
        <v>7</v>
      </c>
      <c r="B26" s="107" t="s">
        <v>8</v>
      </c>
      <c r="C26" s="107" t="s">
        <v>9</v>
      </c>
      <c r="D26" s="107"/>
      <c r="E26" s="107"/>
      <c r="F26" s="107"/>
      <c r="G26" s="107"/>
      <c r="H26" s="107"/>
      <c r="I26" s="107"/>
      <c r="J26" s="107"/>
      <c r="K26" s="107"/>
      <c r="L26" s="107"/>
      <c r="M26" s="107"/>
      <c r="N26" s="107"/>
      <c r="O26" s="107" t="s">
        <v>10</v>
      </c>
      <c r="P26" s="107"/>
      <c r="Q26" s="107" t="s">
        <v>10</v>
      </c>
      <c r="R26" s="107"/>
      <c r="S26" s="107" t="s">
        <v>10</v>
      </c>
      <c r="T26" s="107"/>
      <c r="U26" s="107" t="s">
        <v>10</v>
      </c>
      <c r="V26" s="107"/>
      <c r="W26" s="107" t="s">
        <v>10</v>
      </c>
      <c r="X26" s="107"/>
      <c r="Y26" s="107" t="s">
        <v>10</v>
      </c>
      <c r="Z26" s="107"/>
      <c r="AA26" s="107" t="s">
        <v>10</v>
      </c>
      <c r="AB26" s="99"/>
      <c r="AC26" s="99"/>
    </row>
    <row r="27" spans="1:29" x14ac:dyDescent="0.3">
      <c r="A27" s="101" t="s">
        <v>387</v>
      </c>
      <c r="B27" s="101"/>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99"/>
      <c r="AC27" s="99"/>
    </row>
    <row r="28" spans="1:29" x14ac:dyDescent="0.3">
      <c r="A28" s="102" t="s">
        <v>30</v>
      </c>
      <c r="B28" s="103">
        <v>43986</v>
      </c>
      <c r="C28" s="104">
        <v>37.709000000000003</v>
      </c>
      <c r="D28" s="104"/>
      <c r="E28" s="104"/>
      <c r="F28" s="104"/>
      <c r="G28" s="104"/>
      <c r="H28" s="104"/>
      <c r="I28" s="104"/>
      <c r="J28" s="104"/>
      <c r="K28" s="104"/>
      <c r="L28" s="104"/>
      <c r="M28" s="104"/>
      <c r="N28" s="104">
        <v>-44.768889722656198</v>
      </c>
      <c r="O28" s="105">
        <v>6</v>
      </c>
      <c r="P28" s="104">
        <v>-37.1391697515608</v>
      </c>
      <c r="Q28" s="105">
        <v>12</v>
      </c>
      <c r="R28" s="104">
        <v>-19.194206118745001</v>
      </c>
      <c r="S28" s="105">
        <v>13</v>
      </c>
      <c r="T28" s="104">
        <v>-27.518137746015299</v>
      </c>
      <c r="U28" s="105">
        <v>15</v>
      </c>
      <c r="V28" s="104">
        <v>-9.6263963701502604</v>
      </c>
      <c r="W28" s="105">
        <v>12</v>
      </c>
      <c r="X28" s="104">
        <v>1.01447340939486</v>
      </c>
      <c r="Y28" s="105">
        <v>10</v>
      </c>
      <c r="Z28" s="104">
        <v>22.717396675651401</v>
      </c>
      <c r="AA28" s="105">
        <v>8</v>
      </c>
      <c r="AB28" s="99"/>
      <c r="AC28" s="99"/>
    </row>
    <row r="29" spans="1:29" x14ac:dyDescent="0.3">
      <c r="A29" s="102" t="s">
        <v>31</v>
      </c>
      <c r="B29" s="103">
        <v>43986</v>
      </c>
      <c r="C29" s="104">
        <v>229.10300000000001</v>
      </c>
      <c r="D29" s="104"/>
      <c r="E29" s="104"/>
      <c r="F29" s="104"/>
      <c r="G29" s="104"/>
      <c r="H29" s="104"/>
      <c r="I29" s="104"/>
      <c r="J29" s="104"/>
      <c r="K29" s="104"/>
      <c r="L29" s="104"/>
      <c r="M29" s="104"/>
      <c r="N29" s="104">
        <v>-52.578780724062597</v>
      </c>
      <c r="O29" s="105">
        <v>11</v>
      </c>
      <c r="P29" s="104">
        <v>-38.9690045672385</v>
      </c>
      <c r="Q29" s="105">
        <v>14</v>
      </c>
      <c r="R29" s="104">
        <v>-16.7799726526254</v>
      </c>
      <c r="S29" s="105">
        <v>12</v>
      </c>
      <c r="T29" s="104">
        <v>-24.341717384578399</v>
      </c>
      <c r="U29" s="105">
        <v>13</v>
      </c>
      <c r="V29" s="104">
        <v>-3.4003211580864701</v>
      </c>
      <c r="W29" s="105">
        <v>6</v>
      </c>
      <c r="X29" s="104">
        <v>3.51282785575152</v>
      </c>
      <c r="Y29" s="105">
        <v>5</v>
      </c>
      <c r="Z29" s="104">
        <v>83.131595634095603</v>
      </c>
      <c r="AA29" s="105">
        <v>2</v>
      </c>
      <c r="AB29" s="99"/>
      <c r="AC29" s="99"/>
    </row>
    <row r="30" spans="1:29" x14ac:dyDescent="0.3">
      <c r="A30" s="102" t="s">
        <v>32</v>
      </c>
      <c r="B30" s="103">
        <v>43986</v>
      </c>
      <c r="C30" s="104">
        <v>131.72999999999999</v>
      </c>
      <c r="D30" s="104"/>
      <c r="E30" s="104"/>
      <c r="F30" s="104"/>
      <c r="G30" s="104"/>
      <c r="H30" s="104"/>
      <c r="I30" s="104"/>
      <c r="J30" s="104"/>
      <c r="K30" s="104"/>
      <c r="L30" s="104"/>
      <c r="M30" s="104"/>
      <c r="N30" s="104">
        <v>-2.84068566410199</v>
      </c>
      <c r="O30" s="105">
        <v>1</v>
      </c>
      <c r="P30" s="104">
        <v>-14.451324103508901</v>
      </c>
      <c r="Q30" s="105">
        <v>1</v>
      </c>
      <c r="R30" s="104">
        <v>-3.16888609049278</v>
      </c>
      <c r="S30" s="105">
        <v>1</v>
      </c>
      <c r="T30" s="104">
        <v>-10.5413842609596</v>
      </c>
      <c r="U30" s="105">
        <v>1</v>
      </c>
      <c r="V30" s="104">
        <v>-0.74743279694157705</v>
      </c>
      <c r="W30" s="105">
        <v>2</v>
      </c>
      <c r="X30" s="104">
        <v>3.32791513761868</v>
      </c>
      <c r="Y30" s="105">
        <v>7</v>
      </c>
      <c r="Z30" s="104">
        <v>76.990902789811102</v>
      </c>
      <c r="AA30" s="105">
        <v>3</v>
      </c>
      <c r="AB30" s="99"/>
      <c r="AC30" s="99"/>
    </row>
    <row r="31" spans="1:29" x14ac:dyDescent="0.3">
      <c r="A31" s="102" t="s">
        <v>33</v>
      </c>
      <c r="B31" s="103">
        <v>43986</v>
      </c>
      <c r="C31" s="104">
        <v>8.7799999999999994</v>
      </c>
      <c r="D31" s="104"/>
      <c r="E31" s="104"/>
      <c r="F31" s="104"/>
      <c r="G31" s="104"/>
      <c r="H31" s="104"/>
      <c r="I31" s="104"/>
      <c r="J31" s="104"/>
      <c r="K31" s="104"/>
      <c r="L31" s="104"/>
      <c r="M31" s="104"/>
      <c r="N31" s="104">
        <v>-50.823582746859003</v>
      </c>
      <c r="O31" s="105">
        <v>10</v>
      </c>
      <c r="P31" s="104">
        <v>-29.927686879427</v>
      </c>
      <c r="Q31" s="105">
        <v>6</v>
      </c>
      <c r="R31" s="104">
        <v>-12.0097575734655</v>
      </c>
      <c r="S31" s="105">
        <v>10</v>
      </c>
      <c r="T31" s="104">
        <v>-17.664817859173102</v>
      </c>
      <c r="U31" s="105">
        <v>8</v>
      </c>
      <c r="V31" s="104"/>
      <c r="W31" s="105"/>
      <c r="X31" s="104"/>
      <c r="Y31" s="105"/>
      <c r="Z31" s="104">
        <v>-6.8088685015290604</v>
      </c>
      <c r="AA31" s="105">
        <v>15</v>
      </c>
      <c r="AB31" s="99"/>
      <c r="AC31" s="99"/>
    </row>
    <row r="32" spans="1:29" x14ac:dyDescent="0.3">
      <c r="A32" s="102" t="s">
        <v>34</v>
      </c>
      <c r="B32" s="103">
        <v>43986</v>
      </c>
      <c r="C32" s="104">
        <v>35.299999999999997</v>
      </c>
      <c r="D32" s="104"/>
      <c r="E32" s="104"/>
      <c r="F32" s="104"/>
      <c r="G32" s="104"/>
      <c r="H32" s="104"/>
      <c r="I32" s="104"/>
      <c r="J32" s="104"/>
      <c r="K32" s="104"/>
      <c r="L32" s="104"/>
      <c r="M32" s="104"/>
      <c r="N32" s="104">
        <v>-89.748965937899101</v>
      </c>
      <c r="O32" s="105">
        <v>16</v>
      </c>
      <c r="P32" s="104">
        <v>-50.538357696966301</v>
      </c>
      <c r="Q32" s="105">
        <v>16</v>
      </c>
      <c r="R32" s="104">
        <v>-25.408554972104799</v>
      </c>
      <c r="S32" s="105">
        <v>16</v>
      </c>
      <c r="T32" s="104">
        <v>-32.209415172685603</v>
      </c>
      <c r="U32" s="105">
        <v>16</v>
      </c>
      <c r="V32" s="104">
        <v>-8.8668488039213695</v>
      </c>
      <c r="W32" s="105">
        <v>11</v>
      </c>
      <c r="X32" s="104">
        <v>0.15214592815268699</v>
      </c>
      <c r="Y32" s="105">
        <v>11</v>
      </c>
      <c r="Z32" s="104">
        <v>20.649597495527701</v>
      </c>
      <c r="AA32" s="105">
        <v>10</v>
      </c>
      <c r="AB32" s="99"/>
      <c r="AC32" s="99"/>
    </row>
    <row r="33" spans="1:29" x14ac:dyDescent="0.3">
      <c r="A33" s="102" t="s">
        <v>35</v>
      </c>
      <c r="B33" s="103">
        <v>43986</v>
      </c>
      <c r="C33" s="104">
        <v>9.9497</v>
      </c>
      <c r="D33" s="104"/>
      <c r="E33" s="104"/>
      <c r="F33" s="104"/>
      <c r="G33" s="104"/>
      <c r="H33" s="104"/>
      <c r="I33" s="104"/>
      <c r="J33" s="104"/>
      <c r="K33" s="104"/>
      <c r="L33" s="104"/>
      <c r="M33" s="104"/>
      <c r="N33" s="104">
        <v>-45.190391392243697</v>
      </c>
      <c r="O33" s="105">
        <v>7</v>
      </c>
      <c r="P33" s="104">
        <v>-30.140358773433899</v>
      </c>
      <c r="Q33" s="105">
        <v>7</v>
      </c>
      <c r="R33" s="104">
        <v>-8.5522692146387005</v>
      </c>
      <c r="S33" s="105">
        <v>7</v>
      </c>
      <c r="T33" s="104">
        <v>-17.793618553019201</v>
      </c>
      <c r="U33" s="105">
        <v>9</v>
      </c>
      <c r="V33" s="104">
        <v>-8.3956574733762395</v>
      </c>
      <c r="W33" s="105">
        <v>10</v>
      </c>
      <c r="X33" s="104"/>
      <c r="Y33" s="105"/>
      <c r="Z33" s="104">
        <v>-0.10600173210161599</v>
      </c>
      <c r="AA33" s="105">
        <v>12</v>
      </c>
      <c r="AB33" s="99"/>
      <c r="AC33" s="99"/>
    </row>
    <row r="34" spans="1:29" x14ac:dyDescent="0.3">
      <c r="A34" s="102" t="s">
        <v>36</v>
      </c>
      <c r="B34" s="103">
        <v>43986</v>
      </c>
      <c r="C34" s="104">
        <v>27.3508</v>
      </c>
      <c r="D34" s="104"/>
      <c r="E34" s="104"/>
      <c r="F34" s="104"/>
      <c r="G34" s="104"/>
      <c r="H34" s="104"/>
      <c r="I34" s="104"/>
      <c r="J34" s="104"/>
      <c r="K34" s="104"/>
      <c r="L34" s="104"/>
      <c r="M34" s="104"/>
      <c r="N34" s="104">
        <v>-61.840033836642803</v>
      </c>
      <c r="O34" s="105">
        <v>15</v>
      </c>
      <c r="P34" s="104">
        <v>-35.256589282080498</v>
      </c>
      <c r="Q34" s="105">
        <v>10</v>
      </c>
      <c r="R34" s="104">
        <v>-8.5607822834096599</v>
      </c>
      <c r="S34" s="105">
        <v>8</v>
      </c>
      <c r="T34" s="104">
        <v>-16.671335655647901</v>
      </c>
      <c r="U34" s="105">
        <v>7</v>
      </c>
      <c r="V34" s="104">
        <v>-2.5390320545749199</v>
      </c>
      <c r="W34" s="105">
        <v>5</v>
      </c>
      <c r="X34" s="104">
        <v>5.8738452658011804</v>
      </c>
      <c r="Y34" s="105">
        <v>2</v>
      </c>
      <c r="Z34" s="104">
        <v>91.472809140329304</v>
      </c>
      <c r="AA34" s="105">
        <v>1</v>
      </c>
      <c r="AB34" s="99"/>
      <c r="AC34" s="99"/>
    </row>
    <row r="35" spans="1:29" x14ac:dyDescent="0.3">
      <c r="A35" s="102" t="s">
        <v>37</v>
      </c>
      <c r="B35" s="103">
        <v>43986</v>
      </c>
      <c r="C35" s="104">
        <v>29.405999999999999</v>
      </c>
      <c r="D35" s="104"/>
      <c r="E35" s="104"/>
      <c r="F35" s="104"/>
      <c r="G35" s="104"/>
      <c r="H35" s="104"/>
      <c r="I35" s="104"/>
      <c r="J35" s="104"/>
      <c r="K35" s="104"/>
      <c r="L35" s="104"/>
      <c r="M35" s="104"/>
      <c r="N35" s="104">
        <v>-58.687179764989899</v>
      </c>
      <c r="O35" s="105">
        <v>14</v>
      </c>
      <c r="P35" s="104">
        <v>-35.481085599811898</v>
      </c>
      <c r="Q35" s="105">
        <v>11</v>
      </c>
      <c r="R35" s="104">
        <v>-13.8969266851452</v>
      </c>
      <c r="S35" s="105">
        <v>11</v>
      </c>
      <c r="T35" s="104">
        <v>-20.307261433048101</v>
      </c>
      <c r="U35" s="105">
        <v>11</v>
      </c>
      <c r="V35" s="104">
        <v>-4.6396761988088704</v>
      </c>
      <c r="W35" s="105">
        <v>7</v>
      </c>
      <c r="X35" s="104">
        <v>5.3321428553742596</v>
      </c>
      <c r="Y35" s="105">
        <v>3</v>
      </c>
      <c r="Z35" s="104">
        <v>18.639973684210499</v>
      </c>
      <c r="AA35" s="105">
        <v>11</v>
      </c>
      <c r="AB35" s="99"/>
      <c r="AC35" s="99"/>
    </row>
    <row r="36" spans="1:29" x14ac:dyDescent="0.3">
      <c r="A36" s="102" t="s">
        <v>38</v>
      </c>
      <c r="B36" s="103">
        <v>43986</v>
      </c>
      <c r="C36" s="104">
        <v>61.42</v>
      </c>
      <c r="D36" s="104"/>
      <c r="E36" s="104"/>
      <c r="F36" s="104"/>
      <c r="G36" s="104"/>
      <c r="H36" s="104"/>
      <c r="I36" s="104"/>
      <c r="J36" s="104"/>
      <c r="K36" s="104"/>
      <c r="L36" s="104"/>
      <c r="M36" s="104"/>
      <c r="N36" s="104">
        <v>-54.567034307231197</v>
      </c>
      <c r="O36" s="105">
        <v>12</v>
      </c>
      <c r="P36" s="104">
        <v>-34.596163154095997</v>
      </c>
      <c r="Q36" s="105">
        <v>9</v>
      </c>
      <c r="R36" s="104">
        <v>-11.629127548455299</v>
      </c>
      <c r="S36" s="105">
        <v>9</v>
      </c>
      <c r="T36" s="104">
        <v>-19.712216056779202</v>
      </c>
      <c r="U36" s="105">
        <v>10</v>
      </c>
      <c r="V36" s="104">
        <v>-1.90469334189984</v>
      </c>
      <c r="W36" s="105">
        <v>4</v>
      </c>
      <c r="X36" s="104">
        <v>4.1152012408379504</v>
      </c>
      <c r="Y36" s="105">
        <v>4</v>
      </c>
      <c r="Z36" s="104">
        <v>34.28</v>
      </c>
      <c r="AA36" s="105">
        <v>6</v>
      </c>
      <c r="AB36" s="99"/>
      <c r="AC36" s="99"/>
    </row>
    <row r="37" spans="1:29" x14ac:dyDescent="0.3">
      <c r="A37" s="102" t="s">
        <v>39</v>
      </c>
      <c r="B37" s="103">
        <v>43986</v>
      </c>
      <c r="C37" s="104">
        <v>42.94</v>
      </c>
      <c r="D37" s="104"/>
      <c r="E37" s="104"/>
      <c r="F37" s="104"/>
      <c r="G37" s="104"/>
      <c r="H37" s="104"/>
      <c r="I37" s="104"/>
      <c r="J37" s="104"/>
      <c r="K37" s="104"/>
      <c r="L37" s="104"/>
      <c r="M37" s="104"/>
      <c r="N37" s="104">
        <v>-45.771304706114201</v>
      </c>
      <c r="O37" s="105">
        <v>8</v>
      </c>
      <c r="P37" s="104">
        <v>-38.102091491963897</v>
      </c>
      <c r="Q37" s="105">
        <v>13</v>
      </c>
      <c r="R37" s="104">
        <v>-20.255330312150502</v>
      </c>
      <c r="S37" s="105">
        <v>15</v>
      </c>
      <c r="T37" s="104">
        <v>-23.934426229508201</v>
      </c>
      <c r="U37" s="105">
        <v>12</v>
      </c>
      <c r="V37" s="104">
        <v>-4.9035136348037298</v>
      </c>
      <c r="W37" s="105">
        <v>8</v>
      </c>
      <c r="X37" s="104">
        <v>2.5734153603184402</v>
      </c>
      <c r="Y37" s="105">
        <v>8</v>
      </c>
      <c r="Z37" s="104">
        <v>22.313269628017999</v>
      </c>
      <c r="AA37" s="105">
        <v>9</v>
      </c>
      <c r="AB37" s="99"/>
      <c r="AC37" s="99"/>
    </row>
    <row r="38" spans="1:29" x14ac:dyDescent="0.3">
      <c r="A38" s="102" t="s">
        <v>40</v>
      </c>
      <c r="B38" s="103">
        <v>43986</v>
      </c>
      <c r="C38" s="104">
        <v>117.4397</v>
      </c>
      <c r="D38" s="104"/>
      <c r="E38" s="104"/>
      <c r="F38" s="104"/>
      <c r="G38" s="104"/>
      <c r="H38" s="104"/>
      <c r="I38" s="104"/>
      <c r="J38" s="104"/>
      <c r="K38" s="104"/>
      <c r="L38" s="104"/>
      <c r="M38" s="104"/>
      <c r="N38" s="104">
        <v>-32.012427708531703</v>
      </c>
      <c r="O38" s="105">
        <v>3</v>
      </c>
      <c r="P38" s="104">
        <v>-29.1905276452907</v>
      </c>
      <c r="Q38" s="105">
        <v>5</v>
      </c>
      <c r="R38" s="104">
        <v>-8.4394637463625095</v>
      </c>
      <c r="S38" s="105">
        <v>6</v>
      </c>
      <c r="T38" s="104">
        <v>-14.6768678166735</v>
      </c>
      <c r="U38" s="105">
        <v>6</v>
      </c>
      <c r="V38" s="104">
        <v>-1.69198958779579</v>
      </c>
      <c r="W38" s="105">
        <v>3</v>
      </c>
      <c r="X38" s="104">
        <v>7.1830031348516501</v>
      </c>
      <c r="Y38" s="105">
        <v>1</v>
      </c>
      <c r="Z38" s="104">
        <v>67.392147276164295</v>
      </c>
      <c r="AA38" s="105">
        <v>4</v>
      </c>
      <c r="AB38" s="99"/>
      <c r="AC38" s="99"/>
    </row>
    <row r="39" spans="1:29" x14ac:dyDescent="0.3">
      <c r="A39" s="102" t="s">
        <v>41</v>
      </c>
      <c r="B39" s="103">
        <v>43986</v>
      </c>
      <c r="C39" s="104">
        <v>8.8213000000000008</v>
      </c>
      <c r="D39" s="104"/>
      <c r="E39" s="104"/>
      <c r="F39" s="104"/>
      <c r="G39" s="104"/>
      <c r="H39" s="104"/>
      <c r="I39" s="104"/>
      <c r="J39" s="104"/>
      <c r="K39" s="104"/>
      <c r="L39" s="104"/>
      <c r="M39" s="104"/>
      <c r="N39" s="104">
        <v>-44.4810086753467</v>
      </c>
      <c r="O39" s="105">
        <v>5</v>
      </c>
      <c r="P39" s="104">
        <v>-30.520319316664398</v>
      </c>
      <c r="Q39" s="105">
        <v>8</v>
      </c>
      <c r="R39" s="104">
        <v>-6.3603270378087604</v>
      </c>
      <c r="S39" s="105">
        <v>5</v>
      </c>
      <c r="T39" s="104">
        <v>-11.687885525239601</v>
      </c>
      <c r="U39" s="105">
        <v>3</v>
      </c>
      <c r="V39" s="104"/>
      <c r="W39" s="105"/>
      <c r="X39" s="104"/>
      <c r="Y39" s="105"/>
      <c r="Z39" s="104">
        <v>-6.2171315028901697</v>
      </c>
      <c r="AA39" s="105">
        <v>14</v>
      </c>
      <c r="AB39" s="99"/>
      <c r="AC39" s="99"/>
    </row>
    <row r="40" spans="1:29" x14ac:dyDescent="0.3">
      <c r="A40" s="102" t="s">
        <v>42</v>
      </c>
      <c r="B40" s="103">
        <v>43986</v>
      </c>
      <c r="C40" s="104">
        <v>8.6499000000000006</v>
      </c>
      <c r="D40" s="104"/>
      <c r="E40" s="104"/>
      <c r="F40" s="104"/>
      <c r="G40" s="104"/>
      <c r="H40" s="104"/>
      <c r="I40" s="104"/>
      <c r="J40" s="104"/>
      <c r="K40" s="104"/>
      <c r="L40" s="104"/>
      <c r="M40" s="104"/>
      <c r="N40" s="104">
        <v>-40.796072512321302</v>
      </c>
      <c r="O40" s="105">
        <v>4</v>
      </c>
      <c r="P40" s="104">
        <v>-27.8599771546513</v>
      </c>
      <c r="Q40" s="105">
        <v>4</v>
      </c>
      <c r="R40" s="104">
        <v>-5.1549000977254096</v>
      </c>
      <c r="S40" s="105">
        <v>4</v>
      </c>
      <c r="T40" s="104">
        <v>-10.9810053605904</v>
      </c>
      <c r="U40" s="105">
        <v>2</v>
      </c>
      <c r="V40" s="104"/>
      <c r="W40" s="105"/>
      <c r="X40" s="104"/>
      <c r="Y40" s="105"/>
      <c r="Z40" s="104">
        <v>-7.3440611028315903</v>
      </c>
      <c r="AA40" s="105">
        <v>16</v>
      </c>
      <c r="AB40" s="99"/>
      <c r="AC40" s="99"/>
    </row>
    <row r="41" spans="1:29" x14ac:dyDescent="0.3">
      <c r="A41" s="102" t="s">
        <v>43</v>
      </c>
      <c r="B41" s="103">
        <v>43986</v>
      </c>
      <c r="C41" s="104">
        <v>188.696</v>
      </c>
      <c r="D41" s="104"/>
      <c r="E41" s="104"/>
      <c r="F41" s="104"/>
      <c r="G41" s="104"/>
      <c r="H41" s="104"/>
      <c r="I41" s="104"/>
      <c r="J41" s="104"/>
      <c r="K41" s="104"/>
      <c r="L41" s="104"/>
      <c r="M41" s="104"/>
      <c r="N41" s="104">
        <v>-56.4310249421574</v>
      </c>
      <c r="O41" s="105">
        <v>13</v>
      </c>
      <c r="P41" s="104">
        <v>-44.151428452313397</v>
      </c>
      <c r="Q41" s="105">
        <v>15</v>
      </c>
      <c r="R41" s="104">
        <v>-19.485447140871099</v>
      </c>
      <c r="S41" s="105">
        <v>14</v>
      </c>
      <c r="T41" s="104">
        <v>-26.533580613415001</v>
      </c>
      <c r="U41" s="105">
        <v>14</v>
      </c>
      <c r="V41" s="104">
        <v>-7.4752952020640704</v>
      </c>
      <c r="W41" s="105">
        <v>9</v>
      </c>
      <c r="X41" s="104">
        <v>1.02076485178286</v>
      </c>
      <c r="Y41" s="105">
        <v>9</v>
      </c>
      <c r="Z41" s="104">
        <v>48.717080234758498</v>
      </c>
      <c r="AA41" s="105">
        <v>5</v>
      </c>
      <c r="AB41" s="99"/>
      <c r="AC41" s="99"/>
    </row>
    <row r="42" spans="1:29" x14ac:dyDescent="0.3">
      <c r="A42" s="102" t="s">
        <v>44</v>
      </c>
      <c r="B42" s="103">
        <v>43986</v>
      </c>
      <c r="C42" s="104">
        <v>9.2799999999999994</v>
      </c>
      <c r="D42" s="104"/>
      <c r="E42" s="104"/>
      <c r="F42" s="104"/>
      <c r="G42" s="104"/>
      <c r="H42" s="104"/>
      <c r="I42" s="104"/>
      <c r="J42" s="104"/>
      <c r="K42" s="104"/>
      <c r="L42" s="104"/>
      <c r="M42" s="104"/>
      <c r="N42" s="104">
        <v>-25.5960729312763</v>
      </c>
      <c r="O42" s="105">
        <v>2</v>
      </c>
      <c r="P42" s="104">
        <v>-26.3077182597494</v>
      </c>
      <c r="Q42" s="105">
        <v>2</v>
      </c>
      <c r="R42" s="104">
        <v>-5.1075980484853201</v>
      </c>
      <c r="S42" s="105">
        <v>3</v>
      </c>
      <c r="T42" s="104">
        <v>-14.430510437913901</v>
      </c>
      <c r="U42" s="105">
        <v>5</v>
      </c>
      <c r="V42" s="104"/>
      <c r="W42" s="105"/>
      <c r="X42" s="104"/>
      <c r="Y42" s="105"/>
      <c r="Z42" s="104">
        <v>-4.80438756855576</v>
      </c>
      <c r="AA42" s="105">
        <v>13</v>
      </c>
      <c r="AB42" s="99"/>
      <c r="AC42" s="99"/>
    </row>
    <row r="43" spans="1:29" x14ac:dyDescent="0.3">
      <c r="A43" s="102" t="s">
        <v>45</v>
      </c>
      <c r="B43" s="103">
        <v>43986</v>
      </c>
      <c r="C43" s="104">
        <v>55.063200000000002</v>
      </c>
      <c r="D43" s="104"/>
      <c r="E43" s="104"/>
      <c r="F43" s="104"/>
      <c r="G43" s="104"/>
      <c r="H43" s="104"/>
      <c r="I43" s="104"/>
      <c r="J43" s="104"/>
      <c r="K43" s="104"/>
      <c r="L43" s="104"/>
      <c r="M43" s="104"/>
      <c r="N43" s="104">
        <v>-47.658246281097497</v>
      </c>
      <c r="O43" s="105">
        <v>9</v>
      </c>
      <c r="P43" s="104">
        <v>-26.745866166415901</v>
      </c>
      <c r="Q43" s="105">
        <v>3</v>
      </c>
      <c r="R43" s="104">
        <v>-4.4877754528817304</v>
      </c>
      <c r="S43" s="105">
        <v>2</v>
      </c>
      <c r="T43" s="104">
        <v>-11.8688997057431</v>
      </c>
      <c r="U43" s="105">
        <v>4</v>
      </c>
      <c r="V43" s="104">
        <v>0.67925327720225204</v>
      </c>
      <c r="W43" s="105">
        <v>1</v>
      </c>
      <c r="X43" s="104">
        <v>3.3643186773064002</v>
      </c>
      <c r="Y43" s="105">
        <v>6</v>
      </c>
      <c r="Z43" s="104">
        <v>30.274375115037699</v>
      </c>
      <c r="AA43" s="105">
        <v>7</v>
      </c>
      <c r="AB43" s="99"/>
      <c r="AC43" s="99"/>
    </row>
    <row r="44" spans="1:29" x14ac:dyDescent="0.3">
      <c r="A44" s="157"/>
      <c r="B44" s="157"/>
      <c r="C44" s="157"/>
      <c r="D44" s="107"/>
      <c r="E44" s="107"/>
      <c r="F44" s="107"/>
      <c r="G44" s="107"/>
      <c r="H44" s="107"/>
      <c r="I44" s="107"/>
      <c r="J44" s="157" t="s">
        <v>47</v>
      </c>
      <c r="K44" s="157"/>
      <c r="L44" s="157" t="s">
        <v>48</v>
      </c>
      <c r="M44" s="157"/>
      <c r="N44" s="157" t="s">
        <v>1</v>
      </c>
      <c r="O44" s="157"/>
      <c r="P44" s="157" t="s">
        <v>2</v>
      </c>
      <c r="Q44" s="157"/>
      <c r="R44" s="157" t="s">
        <v>3</v>
      </c>
      <c r="S44" s="157"/>
      <c r="V44" s="102"/>
      <c r="W44" s="102"/>
      <c r="X44" s="102"/>
      <c r="Y44" s="102"/>
      <c r="Z44" s="107" t="s">
        <v>46</v>
      </c>
      <c r="AA44" s="157" t="s">
        <v>402</v>
      </c>
    </row>
    <row r="45" spans="1:29" x14ac:dyDescent="0.3">
      <c r="A45" s="157"/>
      <c r="B45" s="157"/>
      <c r="C45" s="157"/>
      <c r="D45" s="107"/>
      <c r="E45" s="107"/>
      <c r="F45" s="107"/>
      <c r="G45" s="107"/>
      <c r="H45" s="107"/>
      <c r="I45" s="107"/>
      <c r="J45" s="107" t="s">
        <v>0</v>
      </c>
      <c r="K45" s="107"/>
      <c r="L45" s="107" t="s">
        <v>0</v>
      </c>
      <c r="M45" s="107"/>
      <c r="N45" s="107" t="s">
        <v>0</v>
      </c>
      <c r="O45" s="107"/>
      <c r="P45" s="107" t="s">
        <v>0</v>
      </c>
      <c r="Q45" s="107"/>
      <c r="R45" s="107" t="s">
        <v>0</v>
      </c>
      <c r="S45" s="107"/>
      <c r="V45" s="102"/>
      <c r="W45" s="102"/>
      <c r="X45" s="102"/>
      <c r="Y45" s="102"/>
      <c r="Z45" s="107" t="s">
        <v>0</v>
      </c>
      <c r="AA45" s="157"/>
    </row>
    <row r="46" spans="1:29" x14ac:dyDescent="0.3">
      <c r="A46" s="107" t="s">
        <v>7</v>
      </c>
      <c r="B46" s="107" t="s">
        <v>8</v>
      </c>
      <c r="C46" s="107" t="s">
        <v>9</v>
      </c>
      <c r="D46" s="107"/>
      <c r="E46" s="107"/>
      <c r="F46" s="107"/>
      <c r="G46" s="107"/>
      <c r="H46" s="107"/>
      <c r="I46" s="107"/>
      <c r="J46" s="107"/>
      <c r="K46" s="107" t="s">
        <v>10</v>
      </c>
      <c r="L46" s="107"/>
      <c r="M46" s="107" t="s">
        <v>10</v>
      </c>
      <c r="N46" s="107"/>
      <c r="O46" s="107" t="s">
        <v>10</v>
      </c>
      <c r="P46" s="107"/>
      <c r="Q46" s="107" t="s">
        <v>10</v>
      </c>
      <c r="R46" s="107"/>
      <c r="S46" s="107" t="s">
        <v>10</v>
      </c>
      <c r="V46" s="102"/>
      <c r="W46" s="102"/>
      <c r="X46" s="102"/>
      <c r="Y46" s="102"/>
      <c r="Z46" s="107"/>
      <c r="AA46" s="107" t="s">
        <v>10</v>
      </c>
    </row>
    <row r="47" spans="1:29" x14ac:dyDescent="0.3">
      <c r="A47" s="101" t="s">
        <v>386</v>
      </c>
      <c r="B47" s="101"/>
      <c r="C47" s="101"/>
      <c r="D47" s="101"/>
      <c r="E47" s="101"/>
      <c r="F47" s="101"/>
      <c r="G47" s="101"/>
      <c r="H47" s="101"/>
      <c r="I47" s="101"/>
      <c r="J47" s="101"/>
      <c r="K47" s="101"/>
      <c r="L47" s="101"/>
      <c r="M47" s="101"/>
      <c r="N47" s="101"/>
      <c r="O47" s="101"/>
      <c r="P47" s="101"/>
      <c r="Q47" s="101"/>
      <c r="R47" s="101"/>
      <c r="S47" s="101"/>
      <c r="V47" s="102"/>
      <c r="W47" s="102"/>
      <c r="X47" s="102"/>
      <c r="Y47" s="102"/>
      <c r="Z47" s="101"/>
      <c r="AA47" s="101"/>
    </row>
    <row r="48" spans="1:29" x14ac:dyDescent="0.3">
      <c r="A48" s="102" t="s">
        <v>377</v>
      </c>
      <c r="B48" s="103">
        <v>43986</v>
      </c>
      <c r="C48" s="104">
        <v>9.93</v>
      </c>
      <c r="D48" s="104"/>
      <c r="E48" s="104"/>
      <c r="F48" s="104"/>
      <c r="G48" s="104"/>
      <c r="H48" s="104"/>
      <c r="I48" s="104"/>
      <c r="J48" s="104">
        <v>158.76831501831501</v>
      </c>
      <c r="K48" s="105">
        <v>3</v>
      </c>
      <c r="L48" s="104">
        <v>63.745633860694298</v>
      </c>
      <c r="M48" s="105">
        <v>3</v>
      </c>
      <c r="N48" s="104">
        <v>-3.5635251236657202</v>
      </c>
      <c r="O48" s="105">
        <v>1</v>
      </c>
      <c r="P48" s="104"/>
      <c r="Q48" s="105"/>
      <c r="R48" s="104"/>
      <c r="S48" s="105"/>
      <c r="V48" s="102"/>
      <c r="W48" s="102"/>
      <c r="X48" s="102"/>
      <c r="Y48" s="102"/>
      <c r="Z48" s="104">
        <v>-2.26106194690266</v>
      </c>
      <c r="AA48" s="105">
        <v>2</v>
      </c>
    </row>
    <row r="49" spans="1:27" x14ac:dyDescent="0.3">
      <c r="A49" s="102" t="s">
        <v>49</v>
      </c>
      <c r="B49" s="103">
        <v>43986</v>
      </c>
      <c r="C49" s="104">
        <v>9.3800000000000008</v>
      </c>
      <c r="D49" s="104"/>
      <c r="E49" s="104"/>
      <c r="F49" s="104"/>
      <c r="G49" s="104"/>
      <c r="H49" s="104"/>
      <c r="I49" s="104"/>
      <c r="J49" s="104">
        <v>226.576725707664</v>
      </c>
      <c r="K49" s="105">
        <v>2</v>
      </c>
      <c r="L49" s="104">
        <v>102.32497290023601</v>
      </c>
      <c r="M49" s="105">
        <v>1</v>
      </c>
      <c r="N49" s="104">
        <v>-30.0974512743628</v>
      </c>
      <c r="O49" s="105">
        <v>2</v>
      </c>
      <c r="P49" s="104">
        <v>-21.275045537340599</v>
      </c>
      <c r="Q49" s="105">
        <v>1</v>
      </c>
      <c r="R49" s="104">
        <v>-3.9949727881400001</v>
      </c>
      <c r="S49" s="105">
        <v>1</v>
      </c>
      <c r="V49" s="102"/>
      <c r="W49" s="102"/>
      <c r="X49" s="102"/>
      <c r="Y49" s="102"/>
      <c r="Z49" s="104">
        <v>-6.8993902439024302</v>
      </c>
      <c r="AA49" s="105">
        <v>3</v>
      </c>
    </row>
    <row r="50" spans="1:27" x14ac:dyDescent="0.3">
      <c r="A50" s="102" t="s">
        <v>50</v>
      </c>
      <c r="B50" s="103">
        <v>43986</v>
      </c>
      <c r="C50" s="104">
        <v>98.597800000000007</v>
      </c>
      <c r="D50" s="104"/>
      <c r="E50" s="104"/>
      <c r="F50" s="104"/>
      <c r="G50" s="104"/>
      <c r="H50" s="104"/>
      <c r="I50" s="104"/>
      <c r="J50" s="104">
        <v>246.53933061108501</v>
      </c>
      <c r="K50" s="105">
        <v>1</v>
      </c>
      <c r="L50" s="104">
        <v>93.471882603459306</v>
      </c>
      <c r="M50" s="105">
        <v>2</v>
      </c>
      <c r="N50" s="104">
        <v>-50.107955159263</v>
      </c>
      <c r="O50" s="105">
        <v>3</v>
      </c>
      <c r="P50" s="104">
        <v>-32.930852003214603</v>
      </c>
      <c r="Q50" s="105">
        <v>2</v>
      </c>
      <c r="R50" s="104">
        <v>-8.7042249318840206</v>
      </c>
      <c r="S50" s="105">
        <v>2</v>
      </c>
      <c r="V50" s="102"/>
      <c r="W50" s="102"/>
      <c r="X50" s="102"/>
      <c r="Y50" s="102"/>
      <c r="Z50" s="104">
        <v>14.0604450288268</v>
      </c>
      <c r="AA50" s="105">
        <v>1</v>
      </c>
    </row>
    <row r="51" spans="1:27" x14ac:dyDescent="0.3">
      <c r="A51" s="157"/>
      <c r="B51" s="157"/>
      <c r="C51" s="157"/>
      <c r="D51" s="107"/>
      <c r="E51" s="107"/>
      <c r="F51" s="107"/>
      <c r="G51" s="107"/>
      <c r="H51" s="107"/>
      <c r="I51" s="107"/>
      <c r="J51" s="157" t="s">
        <v>47</v>
      </c>
      <c r="K51" s="157"/>
      <c r="L51" s="157" t="s">
        <v>48</v>
      </c>
      <c r="M51" s="157"/>
      <c r="N51" s="157" t="s">
        <v>1</v>
      </c>
      <c r="O51" s="157"/>
      <c r="P51" s="157" t="s">
        <v>2</v>
      </c>
      <c r="Q51" s="157"/>
      <c r="R51" s="157" t="s">
        <v>3</v>
      </c>
      <c r="S51" s="157"/>
      <c r="Z51" s="107" t="s">
        <v>46</v>
      </c>
      <c r="AA51" s="157" t="s">
        <v>402</v>
      </c>
    </row>
    <row r="52" spans="1:27" x14ac:dyDescent="0.3">
      <c r="A52" s="157"/>
      <c r="B52" s="157"/>
      <c r="C52" s="157"/>
      <c r="D52" s="107"/>
      <c r="E52" s="107"/>
      <c r="F52" s="107"/>
      <c r="G52" s="107"/>
      <c r="H52" s="107"/>
      <c r="I52" s="107"/>
      <c r="J52" s="107" t="s">
        <v>0</v>
      </c>
      <c r="K52" s="107"/>
      <c r="L52" s="107" t="s">
        <v>0</v>
      </c>
      <c r="M52" s="107"/>
      <c r="N52" s="107" t="s">
        <v>0</v>
      </c>
      <c r="O52" s="107"/>
      <c r="P52" s="107" t="s">
        <v>0</v>
      </c>
      <c r="Q52" s="107"/>
      <c r="R52" s="107" t="s">
        <v>0</v>
      </c>
      <c r="S52" s="107"/>
      <c r="Z52" s="107" t="s">
        <v>0</v>
      </c>
      <c r="AA52" s="157"/>
    </row>
    <row r="53" spans="1:27" x14ac:dyDescent="0.3">
      <c r="A53" s="107" t="s">
        <v>7</v>
      </c>
      <c r="B53" s="107" t="s">
        <v>8</v>
      </c>
      <c r="C53" s="107" t="s">
        <v>9</v>
      </c>
      <c r="D53" s="107"/>
      <c r="E53" s="107"/>
      <c r="F53" s="107"/>
      <c r="G53" s="107"/>
      <c r="H53" s="107"/>
      <c r="I53" s="107"/>
      <c r="J53" s="107"/>
      <c r="K53" s="107" t="s">
        <v>10</v>
      </c>
      <c r="L53" s="107"/>
      <c r="M53" s="107" t="s">
        <v>10</v>
      </c>
      <c r="N53" s="107"/>
      <c r="O53" s="107" t="s">
        <v>10</v>
      </c>
      <c r="P53" s="107"/>
      <c r="Q53" s="107" t="s">
        <v>10</v>
      </c>
      <c r="R53" s="107"/>
      <c r="S53" s="107" t="s">
        <v>10</v>
      </c>
      <c r="Z53" s="107"/>
      <c r="AA53" s="107" t="s">
        <v>10</v>
      </c>
    </row>
    <row r="54" spans="1:27" x14ac:dyDescent="0.3">
      <c r="A54" s="101" t="s">
        <v>386</v>
      </c>
      <c r="B54" s="101"/>
      <c r="C54" s="101"/>
      <c r="D54" s="101"/>
      <c r="E54" s="101"/>
      <c r="F54" s="101"/>
      <c r="G54" s="101"/>
      <c r="H54" s="101"/>
      <c r="I54" s="101"/>
      <c r="J54" s="101"/>
      <c r="K54" s="101"/>
      <c r="L54" s="101"/>
      <c r="M54" s="101"/>
      <c r="N54" s="101"/>
      <c r="O54" s="101"/>
      <c r="P54" s="101"/>
      <c r="Q54" s="101"/>
      <c r="R54" s="101"/>
      <c r="S54" s="101"/>
      <c r="Z54" s="101"/>
      <c r="AA54" s="101"/>
    </row>
    <row r="55" spans="1:27" x14ac:dyDescent="0.3">
      <c r="A55" s="102" t="s">
        <v>379</v>
      </c>
      <c r="B55" s="103">
        <v>43986</v>
      </c>
      <c r="C55" s="104">
        <v>9.8800000000000008</v>
      </c>
      <c r="D55" s="104"/>
      <c r="E55" s="104"/>
      <c r="F55" s="104"/>
      <c r="G55" s="104"/>
      <c r="H55" s="104"/>
      <c r="I55" s="104"/>
      <c r="J55" s="104">
        <v>156.652360515022</v>
      </c>
      <c r="K55" s="105">
        <v>3</v>
      </c>
      <c r="L55" s="104">
        <v>61.441478580507798</v>
      </c>
      <c r="M55" s="105">
        <v>3</v>
      </c>
      <c r="N55" s="104">
        <v>-5.5432613034799703</v>
      </c>
      <c r="O55" s="105">
        <v>1</v>
      </c>
      <c r="P55" s="104"/>
      <c r="Q55" s="105"/>
      <c r="R55" s="104"/>
      <c r="S55" s="105"/>
      <c r="Z55" s="104">
        <v>-3.8761061946902302</v>
      </c>
      <c r="AA55" s="105">
        <v>2</v>
      </c>
    </row>
    <row r="56" spans="1:27" x14ac:dyDescent="0.3">
      <c r="A56" s="102" t="s">
        <v>51</v>
      </c>
      <c r="B56" s="103">
        <v>43986</v>
      </c>
      <c r="C56" s="104">
        <v>9.33</v>
      </c>
      <c r="D56" s="104"/>
      <c r="E56" s="104"/>
      <c r="F56" s="104"/>
      <c r="G56" s="104"/>
      <c r="H56" s="104"/>
      <c r="I56" s="104"/>
      <c r="J56" s="104">
        <v>221.30398671096401</v>
      </c>
      <c r="K56" s="105">
        <v>2</v>
      </c>
      <c r="L56" s="104">
        <v>99.943735933983604</v>
      </c>
      <c r="M56" s="105">
        <v>1</v>
      </c>
      <c r="N56" s="104">
        <v>-30.970742395600599</v>
      </c>
      <c r="O56" s="105">
        <v>2</v>
      </c>
      <c r="P56" s="104">
        <v>-21.8866015934593</v>
      </c>
      <c r="Q56" s="105">
        <v>1</v>
      </c>
      <c r="R56" s="104">
        <v>-4.6837611998882798</v>
      </c>
      <c r="S56" s="105">
        <v>1</v>
      </c>
      <c r="Z56" s="104">
        <v>-7.4557926829268197</v>
      </c>
      <c r="AA56" s="105">
        <v>3</v>
      </c>
    </row>
    <row r="57" spans="1:27" x14ac:dyDescent="0.3">
      <c r="A57" s="102" t="s">
        <v>52</v>
      </c>
      <c r="B57" s="103">
        <v>43986</v>
      </c>
      <c r="C57" s="104">
        <v>93.166499999999999</v>
      </c>
      <c r="D57" s="104"/>
      <c r="E57" s="104"/>
      <c r="F57" s="104"/>
      <c r="G57" s="104"/>
      <c r="H57" s="104"/>
      <c r="I57" s="104"/>
      <c r="J57" s="104">
        <v>245.5717027211</v>
      </c>
      <c r="K57" s="105">
        <v>1</v>
      </c>
      <c r="L57" s="104">
        <v>92.514996592486895</v>
      </c>
      <c r="M57" s="105">
        <v>2</v>
      </c>
      <c r="N57" s="104">
        <v>-50.842771751183399</v>
      </c>
      <c r="O57" s="105">
        <v>3</v>
      </c>
      <c r="P57" s="104">
        <v>-33.627308471479701</v>
      </c>
      <c r="Q57" s="105">
        <v>2</v>
      </c>
      <c r="R57" s="104">
        <v>-9.4606605159264792</v>
      </c>
      <c r="S57" s="105">
        <v>2</v>
      </c>
      <c r="Z57" s="104">
        <v>136.235620663476</v>
      </c>
      <c r="AA57" s="105">
        <v>1</v>
      </c>
    </row>
    <row r="58" spans="1:27" x14ac:dyDescent="0.3">
      <c r="A58" s="157"/>
      <c r="B58" s="157"/>
      <c r="C58" s="157"/>
      <c r="D58" s="107"/>
      <c r="E58" s="107"/>
      <c r="F58" s="107"/>
      <c r="G58" s="107"/>
      <c r="H58" s="107"/>
      <c r="I58" s="107"/>
      <c r="J58" s="107"/>
      <c r="K58" s="107"/>
      <c r="L58" s="157" t="s">
        <v>48</v>
      </c>
      <c r="M58" s="157"/>
      <c r="N58" s="157" t="s">
        <v>1</v>
      </c>
      <c r="O58" s="157"/>
      <c r="P58" s="157" t="s">
        <v>2</v>
      </c>
      <c r="Q58" s="157"/>
      <c r="R58" s="157" t="s">
        <v>3</v>
      </c>
      <c r="S58" s="157"/>
      <c r="T58" s="157" t="s">
        <v>4</v>
      </c>
      <c r="U58" s="157"/>
      <c r="V58" s="157" t="s">
        <v>5</v>
      </c>
      <c r="W58" s="157"/>
      <c r="Z58" s="107" t="s">
        <v>46</v>
      </c>
      <c r="AA58" s="157" t="s">
        <v>402</v>
      </c>
    </row>
    <row r="59" spans="1:27" x14ac:dyDescent="0.3">
      <c r="A59" s="157"/>
      <c r="B59" s="157"/>
      <c r="C59" s="157"/>
      <c r="D59" s="107"/>
      <c r="E59" s="107"/>
      <c r="F59" s="107"/>
      <c r="G59" s="107"/>
      <c r="H59" s="107"/>
      <c r="I59" s="107"/>
      <c r="J59" s="107"/>
      <c r="K59" s="107"/>
      <c r="L59" s="107" t="s">
        <v>0</v>
      </c>
      <c r="M59" s="107"/>
      <c r="N59" s="107" t="s">
        <v>0</v>
      </c>
      <c r="O59" s="107"/>
      <c r="P59" s="107" t="s">
        <v>0</v>
      </c>
      <c r="Q59" s="107"/>
      <c r="R59" s="107" t="s">
        <v>0</v>
      </c>
      <c r="S59" s="107"/>
      <c r="T59" s="107" t="s">
        <v>0</v>
      </c>
      <c r="U59" s="107"/>
      <c r="V59" s="107" t="s">
        <v>0</v>
      </c>
      <c r="W59" s="107"/>
      <c r="Z59" s="107" t="s">
        <v>0</v>
      </c>
      <c r="AA59" s="157"/>
    </row>
    <row r="60" spans="1:27" x14ac:dyDescent="0.3">
      <c r="A60" s="107" t="s">
        <v>7</v>
      </c>
      <c r="B60" s="107" t="s">
        <v>8</v>
      </c>
      <c r="C60" s="107" t="s">
        <v>9</v>
      </c>
      <c r="D60" s="107"/>
      <c r="E60" s="107"/>
      <c r="F60" s="107"/>
      <c r="G60" s="107"/>
      <c r="H60" s="107"/>
      <c r="I60" s="107"/>
      <c r="J60" s="107"/>
      <c r="K60" s="107"/>
      <c r="L60" s="107"/>
      <c r="M60" s="107" t="s">
        <v>10</v>
      </c>
      <c r="N60" s="107"/>
      <c r="O60" s="107" t="s">
        <v>10</v>
      </c>
      <c r="P60" s="107"/>
      <c r="Q60" s="107" t="s">
        <v>10</v>
      </c>
      <c r="R60" s="107"/>
      <c r="S60" s="107" t="s">
        <v>10</v>
      </c>
      <c r="T60" s="107"/>
      <c r="U60" s="107" t="s">
        <v>10</v>
      </c>
      <c r="V60" s="107"/>
      <c r="W60" s="107" t="s">
        <v>10</v>
      </c>
      <c r="Z60" s="107"/>
      <c r="AA60" s="107" t="s">
        <v>10</v>
      </c>
    </row>
    <row r="61" spans="1:27" x14ac:dyDescent="0.3">
      <c r="A61" s="101" t="s">
        <v>383</v>
      </c>
      <c r="B61" s="101"/>
      <c r="C61" s="101"/>
      <c r="D61" s="101"/>
      <c r="E61" s="101"/>
      <c r="F61" s="101"/>
      <c r="G61" s="101"/>
      <c r="H61" s="101"/>
      <c r="I61" s="101"/>
      <c r="J61" s="101"/>
      <c r="K61" s="101"/>
      <c r="L61" s="101"/>
      <c r="M61" s="101"/>
      <c r="N61" s="101"/>
      <c r="O61" s="101"/>
      <c r="P61" s="101"/>
      <c r="Q61" s="101"/>
      <c r="R61" s="101"/>
      <c r="S61" s="101"/>
      <c r="T61" s="101"/>
      <c r="U61" s="101"/>
      <c r="V61" s="101"/>
      <c r="W61" s="101"/>
      <c r="Z61" s="101"/>
      <c r="AA61" s="101"/>
    </row>
    <row r="62" spans="1:27" x14ac:dyDescent="0.3">
      <c r="A62" s="102" t="s">
        <v>53</v>
      </c>
      <c r="B62" s="103">
        <v>43986</v>
      </c>
      <c r="C62" s="104">
        <v>33.460299999999997</v>
      </c>
      <c r="D62" s="104"/>
      <c r="E62" s="104"/>
      <c r="F62" s="104"/>
      <c r="G62" s="104"/>
      <c r="H62" s="104"/>
      <c r="I62" s="104"/>
      <c r="J62" s="104"/>
      <c r="K62" s="104"/>
      <c r="L62" s="104">
        <v>29.346582156557002</v>
      </c>
      <c r="M62" s="105">
        <v>1</v>
      </c>
      <c r="N62" s="104">
        <v>2.3772619192342699</v>
      </c>
      <c r="O62" s="105">
        <v>26</v>
      </c>
      <c r="P62" s="104">
        <v>5.7469106206420797</v>
      </c>
      <c r="Q62" s="105">
        <v>24</v>
      </c>
      <c r="R62" s="104">
        <v>-3.2361518436502799</v>
      </c>
      <c r="S62" s="105">
        <v>27</v>
      </c>
      <c r="T62" s="104">
        <v>0.98240230314364196</v>
      </c>
      <c r="U62" s="105">
        <v>27</v>
      </c>
      <c r="V62" s="104">
        <v>3.4873010134872402</v>
      </c>
      <c r="W62" s="105">
        <v>25</v>
      </c>
      <c r="Z62" s="104">
        <v>9.7194172889240296</v>
      </c>
      <c r="AA62" s="105">
        <v>22</v>
      </c>
    </row>
    <row r="63" spans="1:27" x14ac:dyDescent="0.3">
      <c r="A63" s="102" t="s">
        <v>54</v>
      </c>
      <c r="B63" s="103">
        <v>43986</v>
      </c>
      <c r="C63" s="104">
        <v>1.4522999999999999</v>
      </c>
      <c r="D63" s="104"/>
      <c r="E63" s="104"/>
      <c r="F63" s="104"/>
      <c r="G63" s="104"/>
      <c r="H63" s="104"/>
      <c r="I63" s="104"/>
      <c r="J63" s="104"/>
      <c r="K63" s="104"/>
      <c r="L63" s="104">
        <v>0</v>
      </c>
      <c r="M63" s="105">
        <v>29</v>
      </c>
      <c r="N63" s="104">
        <v>-102.51238318950099</v>
      </c>
      <c r="O63" s="105">
        <v>30</v>
      </c>
      <c r="P63" s="104">
        <v>-48.0968827503659</v>
      </c>
      <c r="Q63" s="105">
        <v>29</v>
      </c>
      <c r="R63" s="104"/>
      <c r="S63" s="105"/>
      <c r="T63" s="104"/>
      <c r="U63" s="105"/>
      <c r="V63" s="104"/>
      <c r="W63" s="105"/>
      <c r="Z63" s="104">
        <v>-45.509906035054598</v>
      </c>
      <c r="AA63" s="105">
        <v>30</v>
      </c>
    </row>
    <row r="64" spans="1:27" x14ac:dyDescent="0.3">
      <c r="A64" s="102" t="s">
        <v>55</v>
      </c>
      <c r="B64" s="103">
        <v>43986</v>
      </c>
      <c r="C64" s="104">
        <v>23.505700000000001</v>
      </c>
      <c r="D64" s="104"/>
      <c r="E64" s="104"/>
      <c r="F64" s="104"/>
      <c r="G64" s="104"/>
      <c r="H64" s="104"/>
      <c r="I64" s="104"/>
      <c r="J64" s="104"/>
      <c r="K64" s="104"/>
      <c r="L64" s="104">
        <v>21.000399772149301</v>
      </c>
      <c r="M64" s="105">
        <v>6</v>
      </c>
      <c r="N64" s="104">
        <v>9.3481072380211803</v>
      </c>
      <c r="O64" s="105">
        <v>13</v>
      </c>
      <c r="P64" s="104">
        <v>13.019158991891</v>
      </c>
      <c r="Q64" s="105">
        <v>9</v>
      </c>
      <c r="R64" s="104">
        <v>11.9632162298984</v>
      </c>
      <c r="S64" s="105">
        <v>6</v>
      </c>
      <c r="T64" s="104">
        <v>12.7573974808711</v>
      </c>
      <c r="U64" s="105">
        <v>5</v>
      </c>
      <c r="V64" s="104">
        <v>10.024622076079901</v>
      </c>
      <c r="W64" s="105">
        <v>5</v>
      </c>
      <c r="Z64" s="104">
        <v>13.6920659667151</v>
      </c>
      <c r="AA64" s="105">
        <v>4</v>
      </c>
    </row>
    <row r="65" spans="1:27" x14ac:dyDescent="0.3">
      <c r="A65" s="102" t="s">
        <v>56</v>
      </c>
      <c r="B65" s="103">
        <v>43986</v>
      </c>
      <c r="C65" s="104">
        <v>18.144500000000001</v>
      </c>
      <c r="D65" s="104"/>
      <c r="E65" s="104"/>
      <c r="F65" s="104"/>
      <c r="G65" s="104"/>
      <c r="H65" s="104"/>
      <c r="I65" s="104"/>
      <c r="J65" s="104"/>
      <c r="K65" s="104"/>
      <c r="L65" s="104">
        <v>-11.9282263256019</v>
      </c>
      <c r="M65" s="105">
        <v>30</v>
      </c>
      <c r="N65" s="104">
        <v>3.56299669494621</v>
      </c>
      <c r="O65" s="105">
        <v>25</v>
      </c>
      <c r="P65" s="104">
        <v>7.2924261317971997</v>
      </c>
      <c r="Q65" s="105">
        <v>20</v>
      </c>
      <c r="R65" s="104">
        <v>5.8188304297996103</v>
      </c>
      <c r="S65" s="105">
        <v>24</v>
      </c>
      <c r="T65" s="104">
        <v>8.0439764075231803</v>
      </c>
      <c r="U65" s="105">
        <v>21</v>
      </c>
      <c r="V65" s="104">
        <v>3.60547042970774</v>
      </c>
      <c r="W65" s="105">
        <v>24</v>
      </c>
      <c r="Z65" s="104">
        <v>9.7350246363356092</v>
      </c>
      <c r="AA65" s="105">
        <v>21</v>
      </c>
    </row>
    <row r="66" spans="1:27" x14ac:dyDescent="0.3">
      <c r="A66" s="102" t="s">
        <v>57</v>
      </c>
      <c r="B66" s="103">
        <v>43986</v>
      </c>
      <c r="C66" s="104">
        <v>37.215000000000003</v>
      </c>
      <c r="D66" s="104"/>
      <c r="E66" s="104"/>
      <c r="F66" s="104"/>
      <c r="G66" s="104"/>
      <c r="H66" s="104"/>
      <c r="I66" s="104"/>
      <c r="J66" s="104"/>
      <c r="K66" s="104"/>
      <c r="L66" s="104">
        <v>15.381570987613999</v>
      </c>
      <c r="M66" s="105">
        <v>17</v>
      </c>
      <c r="N66" s="104">
        <v>11.0226619132645</v>
      </c>
      <c r="O66" s="105">
        <v>10</v>
      </c>
      <c r="P66" s="104">
        <v>13.085896497142899</v>
      </c>
      <c r="Q66" s="105">
        <v>8</v>
      </c>
      <c r="R66" s="104">
        <v>10.5381798888207</v>
      </c>
      <c r="S66" s="105">
        <v>8</v>
      </c>
      <c r="T66" s="104">
        <v>11.049002022861499</v>
      </c>
      <c r="U66" s="105">
        <v>14</v>
      </c>
      <c r="V66" s="104">
        <v>8.4718333716065093</v>
      </c>
      <c r="W66" s="105">
        <v>12</v>
      </c>
      <c r="Z66" s="104">
        <v>12.648385507193</v>
      </c>
      <c r="AA66" s="105">
        <v>10</v>
      </c>
    </row>
    <row r="67" spans="1:27" x14ac:dyDescent="0.3">
      <c r="A67" s="102" t="s">
        <v>58</v>
      </c>
      <c r="B67" s="103">
        <v>43986</v>
      </c>
      <c r="C67" s="104">
        <v>24.359200000000001</v>
      </c>
      <c r="D67" s="104"/>
      <c r="E67" s="104"/>
      <c r="F67" s="104"/>
      <c r="G67" s="104"/>
      <c r="H67" s="104"/>
      <c r="I67" s="104"/>
      <c r="J67" s="104"/>
      <c r="K67" s="104"/>
      <c r="L67" s="104">
        <v>18.264723202699798</v>
      </c>
      <c r="M67" s="105">
        <v>9</v>
      </c>
      <c r="N67" s="104">
        <v>13.3554480063955</v>
      </c>
      <c r="O67" s="105">
        <v>7</v>
      </c>
      <c r="P67" s="104">
        <v>13.1326005022242</v>
      </c>
      <c r="Q67" s="105">
        <v>7</v>
      </c>
      <c r="R67" s="104">
        <v>9.9948001104404796</v>
      </c>
      <c r="S67" s="105">
        <v>13</v>
      </c>
      <c r="T67" s="104">
        <v>11.462045079609901</v>
      </c>
      <c r="U67" s="105">
        <v>13</v>
      </c>
      <c r="V67" s="104">
        <v>7.8887720154509804</v>
      </c>
      <c r="W67" s="105">
        <v>17</v>
      </c>
      <c r="Z67" s="104">
        <v>12.6383610472034</v>
      </c>
      <c r="AA67" s="105">
        <v>11</v>
      </c>
    </row>
    <row r="68" spans="1:27" x14ac:dyDescent="0.3">
      <c r="A68" s="102" t="s">
        <v>59</v>
      </c>
      <c r="B68" s="103">
        <v>43986</v>
      </c>
      <c r="C68" s="104">
        <v>2612.8388</v>
      </c>
      <c r="D68" s="104"/>
      <c r="E68" s="104"/>
      <c r="F68" s="104"/>
      <c r="G68" s="104"/>
      <c r="H68" s="104"/>
      <c r="I68" s="104"/>
      <c r="J68" s="104"/>
      <c r="K68" s="104"/>
      <c r="L68" s="104">
        <v>17.889613681828301</v>
      </c>
      <c r="M68" s="105">
        <v>11</v>
      </c>
      <c r="N68" s="104">
        <v>16.1560376435419</v>
      </c>
      <c r="O68" s="105">
        <v>3</v>
      </c>
      <c r="P68" s="104">
        <v>17.1738326909549</v>
      </c>
      <c r="Q68" s="105">
        <v>1</v>
      </c>
      <c r="R68" s="104">
        <v>17.190842730547899</v>
      </c>
      <c r="S68" s="105">
        <v>1</v>
      </c>
      <c r="T68" s="104">
        <v>20.9963329400166</v>
      </c>
      <c r="U68" s="105">
        <v>1</v>
      </c>
      <c r="V68" s="104">
        <v>9.8095824478089604</v>
      </c>
      <c r="W68" s="105">
        <v>7</v>
      </c>
      <c r="Z68" s="104">
        <v>12.9039998251904</v>
      </c>
      <c r="AA68" s="105">
        <v>9</v>
      </c>
    </row>
    <row r="69" spans="1:27" x14ac:dyDescent="0.3">
      <c r="A69" s="102" t="s">
        <v>60</v>
      </c>
      <c r="B69" s="103">
        <v>43986</v>
      </c>
      <c r="C69" s="104">
        <v>23.603200000000001</v>
      </c>
      <c r="D69" s="104"/>
      <c r="E69" s="104"/>
      <c r="F69" s="104"/>
      <c r="G69" s="104"/>
      <c r="H69" s="104"/>
      <c r="I69" s="104"/>
      <c r="J69" s="104"/>
      <c r="K69" s="104"/>
      <c r="L69" s="104">
        <v>8.0358951326693706</v>
      </c>
      <c r="M69" s="105">
        <v>24</v>
      </c>
      <c r="N69" s="104">
        <v>9.8551287833294996</v>
      </c>
      <c r="O69" s="105">
        <v>12</v>
      </c>
      <c r="P69" s="104">
        <v>9.3525368172610506</v>
      </c>
      <c r="Q69" s="105">
        <v>17</v>
      </c>
      <c r="R69" s="104">
        <v>8.2173506576329896</v>
      </c>
      <c r="S69" s="105">
        <v>18</v>
      </c>
      <c r="T69" s="104">
        <v>10.655599329247</v>
      </c>
      <c r="U69" s="105">
        <v>16</v>
      </c>
      <c r="V69" s="104">
        <v>9.4355882332193506</v>
      </c>
      <c r="W69" s="105">
        <v>10</v>
      </c>
      <c r="Z69" s="104">
        <v>11.566106292107699</v>
      </c>
      <c r="AA69" s="105">
        <v>13</v>
      </c>
    </row>
    <row r="70" spans="1:27" x14ac:dyDescent="0.3">
      <c r="A70" s="102" t="s">
        <v>61</v>
      </c>
      <c r="B70" s="103">
        <v>43986</v>
      </c>
      <c r="C70" s="104">
        <v>69.945499999999996</v>
      </c>
      <c r="D70" s="104"/>
      <c r="E70" s="104"/>
      <c r="F70" s="104"/>
      <c r="G70" s="104"/>
      <c r="H70" s="104"/>
      <c r="I70" s="104"/>
      <c r="J70" s="104"/>
      <c r="K70" s="104"/>
      <c r="L70" s="104">
        <v>14.0739832574657</v>
      </c>
      <c r="M70" s="105">
        <v>19</v>
      </c>
      <c r="N70" s="104">
        <v>-12.018147662916499</v>
      </c>
      <c r="O70" s="105">
        <v>29</v>
      </c>
      <c r="P70" s="104">
        <v>-9.3407258241823499</v>
      </c>
      <c r="Q70" s="105">
        <v>28</v>
      </c>
      <c r="R70" s="104">
        <v>-3.7628629775400402</v>
      </c>
      <c r="S70" s="105">
        <v>28</v>
      </c>
      <c r="T70" s="104">
        <v>-1.5584435919024</v>
      </c>
      <c r="U70" s="105">
        <v>28</v>
      </c>
      <c r="V70" s="104">
        <v>5.7637856886958403</v>
      </c>
      <c r="W70" s="105">
        <v>21</v>
      </c>
      <c r="Z70" s="104">
        <v>10.697446945162699</v>
      </c>
      <c r="AA70" s="105">
        <v>18</v>
      </c>
    </row>
    <row r="71" spans="1:27" x14ac:dyDescent="0.3">
      <c r="A71" s="102" t="s">
        <v>62</v>
      </c>
      <c r="B71" s="103">
        <v>43986</v>
      </c>
      <c r="C71" s="104">
        <v>68.483999999999995</v>
      </c>
      <c r="D71" s="104"/>
      <c r="E71" s="104"/>
      <c r="F71" s="104"/>
      <c r="G71" s="104"/>
      <c r="H71" s="104"/>
      <c r="I71" s="104"/>
      <c r="J71" s="104"/>
      <c r="K71" s="104"/>
      <c r="L71" s="104">
        <v>17.188934766914599</v>
      </c>
      <c r="M71" s="105">
        <v>14</v>
      </c>
      <c r="N71" s="104">
        <v>5.9040695850107303</v>
      </c>
      <c r="O71" s="105">
        <v>20</v>
      </c>
      <c r="P71" s="104">
        <v>7.9472760459181604</v>
      </c>
      <c r="Q71" s="105">
        <v>19</v>
      </c>
      <c r="R71" s="104">
        <v>8.7040573986646592</v>
      </c>
      <c r="S71" s="105">
        <v>16</v>
      </c>
      <c r="T71" s="104">
        <v>8.9602869019207194</v>
      </c>
      <c r="U71" s="105">
        <v>18</v>
      </c>
      <c r="V71" s="104">
        <v>4.9650409229634702</v>
      </c>
      <c r="W71" s="105">
        <v>22</v>
      </c>
      <c r="Z71" s="104">
        <v>10.5033152370747</v>
      </c>
      <c r="AA71" s="105">
        <v>19</v>
      </c>
    </row>
    <row r="72" spans="1:27" x14ac:dyDescent="0.3">
      <c r="A72" s="102" t="s">
        <v>63</v>
      </c>
      <c r="B72" s="103">
        <v>43986</v>
      </c>
      <c r="C72" s="104">
        <v>28.927399999999999</v>
      </c>
      <c r="D72" s="104"/>
      <c r="E72" s="104"/>
      <c r="F72" s="104"/>
      <c r="G72" s="104"/>
      <c r="H72" s="104"/>
      <c r="I72" s="104"/>
      <c r="J72" s="104"/>
      <c r="K72" s="104"/>
      <c r="L72" s="104">
        <v>17.598456397274798</v>
      </c>
      <c r="M72" s="105">
        <v>13</v>
      </c>
      <c r="N72" s="104">
        <v>7.8591146777354002</v>
      </c>
      <c r="O72" s="105">
        <v>18</v>
      </c>
      <c r="P72" s="104">
        <v>9.8367315919416001</v>
      </c>
      <c r="Q72" s="105">
        <v>15</v>
      </c>
      <c r="R72" s="104">
        <v>8.25707986857614</v>
      </c>
      <c r="S72" s="105">
        <v>17</v>
      </c>
      <c r="T72" s="104">
        <v>10.929695371048</v>
      </c>
      <c r="U72" s="105">
        <v>15</v>
      </c>
      <c r="V72" s="104">
        <v>8.0171373504197998</v>
      </c>
      <c r="W72" s="105">
        <v>15</v>
      </c>
      <c r="Z72" s="104">
        <v>10.758569631576201</v>
      </c>
      <c r="AA72" s="105">
        <v>17</v>
      </c>
    </row>
    <row r="73" spans="1:27" x14ac:dyDescent="0.3">
      <c r="A73" s="102" t="s">
        <v>64</v>
      </c>
      <c r="B73" s="103">
        <v>43986</v>
      </c>
      <c r="C73" s="104">
        <v>27.4344</v>
      </c>
      <c r="D73" s="104"/>
      <c r="E73" s="104"/>
      <c r="F73" s="104"/>
      <c r="G73" s="104"/>
      <c r="H73" s="104"/>
      <c r="I73" s="104"/>
      <c r="J73" s="104"/>
      <c r="K73" s="104"/>
      <c r="L73" s="104">
        <v>23.051647717709301</v>
      </c>
      <c r="M73" s="105">
        <v>3</v>
      </c>
      <c r="N73" s="104">
        <v>11.204379716674</v>
      </c>
      <c r="O73" s="105">
        <v>9</v>
      </c>
      <c r="P73" s="104">
        <v>13.529182767899099</v>
      </c>
      <c r="Q73" s="105">
        <v>5</v>
      </c>
      <c r="R73" s="104">
        <v>12.118243136158499</v>
      </c>
      <c r="S73" s="105">
        <v>5</v>
      </c>
      <c r="T73" s="104">
        <v>12.504199041258</v>
      </c>
      <c r="U73" s="105">
        <v>6</v>
      </c>
      <c r="V73" s="104">
        <v>9.7131233978903193</v>
      </c>
      <c r="W73" s="105">
        <v>8</v>
      </c>
      <c r="Z73" s="104">
        <v>16.027259196542101</v>
      </c>
      <c r="AA73" s="105">
        <v>1</v>
      </c>
    </row>
    <row r="74" spans="1:27" x14ac:dyDescent="0.3">
      <c r="A74" s="102" t="s">
        <v>65</v>
      </c>
      <c r="B74" s="103">
        <v>43986</v>
      </c>
      <c r="C74" s="104">
        <v>17.311800000000002</v>
      </c>
      <c r="D74" s="104"/>
      <c r="E74" s="104"/>
      <c r="F74" s="104"/>
      <c r="G74" s="104"/>
      <c r="H74" s="104"/>
      <c r="I74" s="104"/>
      <c r="J74" s="104"/>
      <c r="K74" s="104"/>
      <c r="L74" s="104">
        <v>22.364529363324401</v>
      </c>
      <c r="M74" s="105">
        <v>4</v>
      </c>
      <c r="N74" s="104">
        <v>4.9915239172777799</v>
      </c>
      <c r="O74" s="105">
        <v>24</v>
      </c>
      <c r="P74" s="104">
        <v>9.1455974760547605</v>
      </c>
      <c r="Q74" s="105">
        <v>18</v>
      </c>
      <c r="R74" s="104">
        <v>7.99345113554382</v>
      </c>
      <c r="S74" s="105">
        <v>19</v>
      </c>
      <c r="T74" s="104">
        <v>8.5403974141740395</v>
      </c>
      <c r="U74" s="105">
        <v>19</v>
      </c>
      <c r="V74" s="104">
        <v>6.0021091122640504</v>
      </c>
      <c r="W74" s="105">
        <v>20</v>
      </c>
      <c r="Z74" s="104">
        <v>8.0368179703346705</v>
      </c>
      <c r="AA74" s="105">
        <v>29</v>
      </c>
    </row>
    <row r="75" spans="1:27" x14ac:dyDescent="0.3">
      <c r="A75" s="102" t="s">
        <v>66</v>
      </c>
      <c r="B75" s="103">
        <v>43986</v>
      </c>
      <c r="C75" s="104">
        <v>27.851600000000001</v>
      </c>
      <c r="D75" s="104"/>
      <c r="E75" s="104"/>
      <c r="F75" s="104"/>
      <c r="G75" s="104"/>
      <c r="H75" s="104"/>
      <c r="I75" s="104"/>
      <c r="J75" s="104"/>
      <c r="K75" s="104"/>
      <c r="L75" s="104">
        <v>21.313406168798998</v>
      </c>
      <c r="M75" s="105">
        <v>5</v>
      </c>
      <c r="N75" s="104">
        <v>16.976983236694998</v>
      </c>
      <c r="O75" s="105">
        <v>2</v>
      </c>
      <c r="P75" s="104">
        <v>17.139834854539998</v>
      </c>
      <c r="Q75" s="105">
        <v>2</v>
      </c>
      <c r="R75" s="104">
        <v>13.392017879539999</v>
      </c>
      <c r="S75" s="105">
        <v>2</v>
      </c>
      <c r="T75" s="104">
        <v>15.469303641585901</v>
      </c>
      <c r="U75" s="105">
        <v>3</v>
      </c>
      <c r="V75" s="104">
        <v>10.318957640117601</v>
      </c>
      <c r="W75" s="105">
        <v>3</v>
      </c>
      <c r="Z75" s="104">
        <v>13.9986832390579</v>
      </c>
      <c r="AA75" s="105">
        <v>2</v>
      </c>
    </row>
    <row r="76" spans="1:27" x14ac:dyDescent="0.3">
      <c r="A76" s="102" t="s">
        <v>67</v>
      </c>
      <c r="B76" s="103">
        <v>43986</v>
      </c>
      <c r="C76" s="104">
        <v>16.495699999999999</v>
      </c>
      <c r="D76" s="104"/>
      <c r="E76" s="104"/>
      <c r="F76" s="104"/>
      <c r="G76" s="104"/>
      <c r="H76" s="104"/>
      <c r="I76" s="104"/>
      <c r="J76" s="104"/>
      <c r="K76" s="104"/>
      <c r="L76" s="104">
        <v>2.58237373385021</v>
      </c>
      <c r="M76" s="105">
        <v>28</v>
      </c>
      <c r="N76" s="104">
        <v>1.6422421196859001</v>
      </c>
      <c r="O76" s="105">
        <v>27</v>
      </c>
      <c r="P76" s="104">
        <v>5.48636725351097</v>
      </c>
      <c r="Q76" s="105">
        <v>25</v>
      </c>
      <c r="R76" s="104">
        <v>6.5830835565331203</v>
      </c>
      <c r="S76" s="105">
        <v>22</v>
      </c>
      <c r="T76" s="104">
        <v>6.9687078611325797</v>
      </c>
      <c r="U76" s="105">
        <v>22</v>
      </c>
      <c r="V76" s="104">
        <v>7.4048827684024303</v>
      </c>
      <c r="W76" s="105">
        <v>19</v>
      </c>
      <c r="Z76" s="104">
        <v>9.3454099329917195</v>
      </c>
      <c r="AA76" s="105">
        <v>25</v>
      </c>
    </row>
    <row r="77" spans="1:27" x14ac:dyDescent="0.3">
      <c r="A77" s="102" t="s">
        <v>68</v>
      </c>
      <c r="B77" s="103">
        <v>43986</v>
      </c>
      <c r="C77" s="104">
        <v>1144.4413999999999</v>
      </c>
      <c r="D77" s="104"/>
      <c r="E77" s="104"/>
      <c r="F77" s="104"/>
      <c r="G77" s="104"/>
      <c r="H77" s="104"/>
      <c r="I77" s="104"/>
      <c r="J77" s="104"/>
      <c r="K77" s="104"/>
      <c r="L77" s="104">
        <v>5.2605858527049003</v>
      </c>
      <c r="M77" s="105">
        <v>27</v>
      </c>
      <c r="N77" s="104">
        <v>5.4762432658664402</v>
      </c>
      <c r="O77" s="105">
        <v>23</v>
      </c>
      <c r="P77" s="104">
        <v>7.0620213185480596</v>
      </c>
      <c r="Q77" s="105">
        <v>22</v>
      </c>
      <c r="R77" s="104">
        <v>7.2440321077915204</v>
      </c>
      <c r="S77" s="105">
        <v>20</v>
      </c>
      <c r="T77" s="104">
        <v>8.4676878650071608</v>
      </c>
      <c r="U77" s="105">
        <v>20</v>
      </c>
      <c r="V77" s="104"/>
      <c r="W77" s="105"/>
      <c r="Z77" s="104">
        <v>9.6206406934306496</v>
      </c>
      <c r="AA77" s="105">
        <v>23</v>
      </c>
    </row>
    <row r="78" spans="1:27" x14ac:dyDescent="0.3">
      <c r="A78" s="102" t="s">
        <v>69</v>
      </c>
      <c r="B78" s="103">
        <v>43986</v>
      </c>
      <c r="C78" s="104">
        <v>32.177599999999998</v>
      </c>
      <c r="D78" s="104"/>
      <c r="E78" s="104"/>
      <c r="F78" s="104"/>
      <c r="G78" s="104"/>
      <c r="H78" s="104"/>
      <c r="I78" s="104"/>
      <c r="J78" s="104"/>
      <c r="K78" s="104"/>
      <c r="L78" s="104">
        <v>14.3631990703449</v>
      </c>
      <c r="M78" s="105">
        <v>18</v>
      </c>
      <c r="N78" s="104">
        <v>5.7818229026579404</v>
      </c>
      <c r="O78" s="105">
        <v>21</v>
      </c>
      <c r="P78" s="104">
        <v>7.1288440555864501</v>
      </c>
      <c r="Q78" s="105">
        <v>21</v>
      </c>
      <c r="R78" s="104">
        <v>6.6160208585813596</v>
      </c>
      <c r="S78" s="105">
        <v>21</v>
      </c>
      <c r="T78" s="104">
        <v>6.7041959949783001</v>
      </c>
      <c r="U78" s="105">
        <v>23</v>
      </c>
      <c r="V78" s="104">
        <v>8.0493928116686195</v>
      </c>
      <c r="W78" s="105">
        <v>14</v>
      </c>
      <c r="Z78" s="104">
        <v>11.0967455234862</v>
      </c>
      <c r="AA78" s="105">
        <v>15</v>
      </c>
    </row>
    <row r="79" spans="1:27" x14ac:dyDescent="0.3">
      <c r="A79" s="102" t="s">
        <v>70</v>
      </c>
      <c r="B79" s="103">
        <v>43986</v>
      </c>
      <c r="C79" s="104">
        <v>28.802700000000002</v>
      </c>
      <c r="D79" s="104"/>
      <c r="E79" s="104"/>
      <c r="F79" s="104"/>
      <c r="G79" s="104"/>
      <c r="H79" s="104"/>
      <c r="I79" s="104"/>
      <c r="J79" s="104"/>
      <c r="K79" s="104"/>
      <c r="L79" s="104">
        <v>24.328949588458102</v>
      </c>
      <c r="M79" s="105">
        <v>2</v>
      </c>
      <c r="N79" s="104">
        <v>8.9050262748811893</v>
      </c>
      <c r="O79" s="105">
        <v>15</v>
      </c>
      <c r="P79" s="104">
        <v>10.5080294388392</v>
      </c>
      <c r="Q79" s="105">
        <v>14</v>
      </c>
      <c r="R79" s="104">
        <v>10.3456235923158</v>
      </c>
      <c r="S79" s="105">
        <v>9</v>
      </c>
      <c r="T79" s="104">
        <v>11.580256483180399</v>
      </c>
      <c r="U79" s="105">
        <v>11</v>
      </c>
      <c r="V79" s="104">
        <v>10.424449209949699</v>
      </c>
      <c r="W79" s="105">
        <v>2</v>
      </c>
      <c r="Z79" s="104">
        <v>13.856258804210899</v>
      </c>
      <c r="AA79" s="105">
        <v>3</v>
      </c>
    </row>
    <row r="80" spans="1:27" x14ac:dyDescent="0.3">
      <c r="A80" s="102" t="s">
        <v>71</v>
      </c>
      <c r="B80" s="103">
        <v>43986</v>
      </c>
      <c r="C80" s="104">
        <v>23.766400000000001</v>
      </c>
      <c r="D80" s="104"/>
      <c r="E80" s="104"/>
      <c r="F80" s="104"/>
      <c r="G80" s="104"/>
      <c r="H80" s="104"/>
      <c r="I80" s="104"/>
      <c r="J80" s="104"/>
      <c r="K80" s="104"/>
      <c r="L80" s="104">
        <v>17.619052867077301</v>
      </c>
      <c r="M80" s="105">
        <v>12</v>
      </c>
      <c r="N80" s="104">
        <v>11.8486041935613</v>
      </c>
      <c r="O80" s="105">
        <v>8</v>
      </c>
      <c r="P80" s="104">
        <v>12.570838160242999</v>
      </c>
      <c r="Q80" s="105">
        <v>11</v>
      </c>
      <c r="R80" s="104">
        <v>10.620501791449099</v>
      </c>
      <c r="S80" s="105">
        <v>7</v>
      </c>
      <c r="T80" s="104">
        <v>11.931958000828001</v>
      </c>
      <c r="U80" s="105">
        <v>8</v>
      </c>
      <c r="V80" s="104">
        <v>9.5472740516653207</v>
      </c>
      <c r="W80" s="105">
        <v>9</v>
      </c>
      <c r="Z80" s="104">
        <v>13.0526405766671</v>
      </c>
      <c r="AA80" s="105">
        <v>6</v>
      </c>
    </row>
    <row r="81" spans="1:27" x14ac:dyDescent="0.3">
      <c r="A81" s="102" t="s">
        <v>72</v>
      </c>
      <c r="B81" s="103">
        <v>43986</v>
      </c>
      <c r="C81" s="104">
        <v>13.456200000000001</v>
      </c>
      <c r="D81" s="104"/>
      <c r="E81" s="104"/>
      <c r="F81" s="104"/>
      <c r="G81" s="104"/>
      <c r="H81" s="104"/>
      <c r="I81" s="104"/>
      <c r="J81" s="104"/>
      <c r="K81" s="104"/>
      <c r="L81" s="104">
        <v>11.503827104907799</v>
      </c>
      <c r="M81" s="105">
        <v>22</v>
      </c>
      <c r="N81" s="104">
        <v>17.957811885217598</v>
      </c>
      <c r="O81" s="105">
        <v>1</v>
      </c>
      <c r="P81" s="104">
        <v>16.609086774731601</v>
      </c>
      <c r="Q81" s="105">
        <v>3</v>
      </c>
      <c r="R81" s="104">
        <v>13.2518338531137</v>
      </c>
      <c r="S81" s="105">
        <v>3</v>
      </c>
      <c r="T81" s="104">
        <v>15.7648537856088</v>
      </c>
      <c r="U81" s="105">
        <v>2</v>
      </c>
      <c r="V81" s="104">
        <v>10.5760165795103</v>
      </c>
      <c r="W81" s="105">
        <v>1</v>
      </c>
      <c r="Z81" s="104">
        <v>10.800625</v>
      </c>
      <c r="AA81" s="105">
        <v>16</v>
      </c>
    </row>
    <row r="82" spans="1:27" x14ac:dyDescent="0.3">
      <c r="A82" s="102" t="s">
        <v>73</v>
      </c>
      <c r="B82" s="103">
        <v>43986</v>
      </c>
      <c r="C82" s="104">
        <v>29.314</v>
      </c>
      <c r="D82" s="104"/>
      <c r="E82" s="104"/>
      <c r="F82" s="104"/>
      <c r="G82" s="104"/>
      <c r="H82" s="104"/>
      <c r="I82" s="104"/>
      <c r="J82" s="104"/>
      <c r="K82" s="104"/>
      <c r="L82" s="104">
        <v>12.7650259024708</v>
      </c>
      <c r="M82" s="105">
        <v>20</v>
      </c>
      <c r="N82" s="104">
        <v>15.3511136855922</v>
      </c>
      <c r="O82" s="105">
        <v>4</v>
      </c>
      <c r="P82" s="104">
        <v>13.4252959705798</v>
      </c>
      <c r="Q82" s="105">
        <v>6</v>
      </c>
      <c r="R82" s="104">
        <v>10.1766903927229</v>
      </c>
      <c r="S82" s="105">
        <v>11</v>
      </c>
      <c r="T82" s="104">
        <v>11.5518901869585</v>
      </c>
      <c r="U82" s="105">
        <v>12</v>
      </c>
      <c r="V82" s="104">
        <v>8.3593486997542392</v>
      </c>
      <c r="W82" s="105">
        <v>13</v>
      </c>
      <c r="Z82" s="104">
        <v>12.178996588210399</v>
      </c>
      <c r="AA82" s="105">
        <v>12</v>
      </c>
    </row>
    <row r="83" spans="1:27" x14ac:dyDescent="0.3">
      <c r="A83" s="102" t="s">
        <v>74</v>
      </c>
      <c r="B83" s="103">
        <v>43986</v>
      </c>
      <c r="C83" s="104">
        <v>2155.6743000000001</v>
      </c>
      <c r="D83" s="104"/>
      <c r="E83" s="104"/>
      <c r="F83" s="104"/>
      <c r="G83" s="104"/>
      <c r="H83" s="104"/>
      <c r="I83" s="104"/>
      <c r="J83" s="104"/>
      <c r="K83" s="104"/>
      <c r="L83" s="104">
        <v>17.925901062898799</v>
      </c>
      <c r="M83" s="105">
        <v>10</v>
      </c>
      <c r="N83" s="104">
        <v>7.6780522111143501</v>
      </c>
      <c r="O83" s="105">
        <v>19</v>
      </c>
      <c r="P83" s="104">
        <v>11.905114674612699</v>
      </c>
      <c r="Q83" s="105">
        <v>13</v>
      </c>
      <c r="R83" s="104">
        <v>9.9634314198399103</v>
      </c>
      <c r="S83" s="105">
        <v>14</v>
      </c>
      <c r="T83" s="104">
        <v>11.662256000246201</v>
      </c>
      <c r="U83" s="105">
        <v>10</v>
      </c>
      <c r="V83" s="104">
        <v>9.8931136259950208</v>
      </c>
      <c r="W83" s="105">
        <v>6</v>
      </c>
      <c r="Z83" s="104">
        <v>13.0564511075514</v>
      </c>
      <c r="AA83" s="105">
        <v>5</v>
      </c>
    </row>
    <row r="84" spans="1:27" x14ac:dyDescent="0.3">
      <c r="A84" s="102" t="s">
        <v>75</v>
      </c>
      <c r="B84" s="103">
        <v>43986</v>
      </c>
      <c r="C84" s="104">
        <v>31.864599999999999</v>
      </c>
      <c r="D84" s="104"/>
      <c r="E84" s="104"/>
      <c r="F84" s="104"/>
      <c r="G84" s="104"/>
      <c r="H84" s="104"/>
      <c r="I84" s="104"/>
      <c r="J84" s="104"/>
      <c r="K84" s="104"/>
      <c r="L84" s="104">
        <v>12.5968144556337</v>
      </c>
      <c r="M84" s="105">
        <v>21</v>
      </c>
      <c r="N84" s="104">
        <v>-4.9732089912910702</v>
      </c>
      <c r="O84" s="105">
        <v>28</v>
      </c>
      <c r="P84" s="104">
        <v>2.1000037813238799</v>
      </c>
      <c r="Q84" s="105">
        <v>27</v>
      </c>
      <c r="R84" s="104">
        <v>2.7979100798950398</v>
      </c>
      <c r="S84" s="105">
        <v>26</v>
      </c>
      <c r="T84" s="104">
        <v>5.5735694985707802</v>
      </c>
      <c r="U84" s="105">
        <v>25</v>
      </c>
      <c r="V84" s="104">
        <v>2.5194565254910501</v>
      </c>
      <c r="W84" s="105">
        <v>26</v>
      </c>
      <c r="Z84" s="104">
        <v>8.1830620309692907</v>
      </c>
      <c r="AA84" s="105">
        <v>28</v>
      </c>
    </row>
    <row r="85" spans="1:27" x14ac:dyDescent="0.3">
      <c r="A85" s="102" t="s">
        <v>76</v>
      </c>
      <c r="B85" s="103">
        <v>43986</v>
      </c>
      <c r="C85" s="104">
        <v>63.873600000000003</v>
      </c>
      <c r="D85" s="104"/>
      <c r="E85" s="104"/>
      <c r="F85" s="104"/>
      <c r="G85" s="104"/>
      <c r="H85" s="104"/>
      <c r="I85" s="104"/>
      <c r="J85" s="104"/>
      <c r="K85" s="104"/>
      <c r="L85" s="104">
        <v>6.2674229768987697</v>
      </c>
      <c r="M85" s="105">
        <v>25</v>
      </c>
      <c r="N85" s="104">
        <v>5.7614774458503</v>
      </c>
      <c r="O85" s="105">
        <v>22</v>
      </c>
      <c r="P85" s="104">
        <v>6.2712410830414003</v>
      </c>
      <c r="Q85" s="105">
        <v>23</v>
      </c>
      <c r="R85" s="104">
        <v>6.1207258441866399</v>
      </c>
      <c r="S85" s="105">
        <v>23</v>
      </c>
      <c r="T85" s="104">
        <v>6.2192290021486798</v>
      </c>
      <c r="U85" s="105">
        <v>24</v>
      </c>
      <c r="V85" s="104">
        <v>4.4374884387521201</v>
      </c>
      <c r="W85" s="105">
        <v>23</v>
      </c>
      <c r="Z85" s="104">
        <v>9.1912330593407798</v>
      </c>
      <c r="AA85" s="105">
        <v>26</v>
      </c>
    </row>
    <row r="86" spans="1:27" x14ac:dyDescent="0.3">
      <c r="A86" s="102" t="s">
        <v>77</v>
      </c>
      <c r="B86" s="103">
        <v>43986</v>
      </c>
      <c r="C86" s="104">
        <v>15.774800000000001</v>
      </c>
      <c r="D86" s="104"/>
      <c r="E86" s="104"/>
      <c r="F86" s="104"/>
      <c r="G86" s="104"/>
      <c r="H86" s="104"/>
      <c r="I86" s="104"/>
      <c r="J86" s="104"/>
      <c r="K86" s="104"/>
      <c r="L86" s="104">
        <v>5.9111012462595696</v>
      </c>
      <c r="M86" s="105">
        <v>26</v>
      </c>
      <c r="N86" s="104">
        <v>9.0207151823107594</v>
      </c>
      <c r="O86" s="105">
        <v>14</v>
      </c>
      <c r="P86" s="104">
        <v>12.6082595649225</v>
      </c>
      <c r="Q86" s="105">
        <v>10</v>
      </c>
      <c r="R86" s="104">
        <v>10.0702837374058</v>
      </c>
      <c r="S86" s="105">
        <v>12</v>
      </c>
      <c r="T86" s="104">
        <v>11.845560593729401</v>
      </c>
      <c r="U86" s="105">
        <v>9</v>
      </c>
      <c r="V86" s="104">
        <v>8.4779766679784601</v>
      </c>
      <c r="W86" s="105">
        <v>11</v>
      </c>
      <c r="Z86" s="104">
        <v>11.4367986977754</v>
      </c>
      <c r="AA86" s="105">
        <v>14</v>
      </c>
    </row>
    <row r="87" spans="1:27" x14ac:dyDescent="0.3">
      <c r="A87" s="102" t="s">
        <v>78</v>
      </c>
      <c r="B87" s="103">
        <v>43986</v>
      </c>
      <c r="C87" s="104">
        <v>28.229099999999999</v>
      </c>
      <c r="D87" s="104"/>
      <c r="E87" s="104"/>
      <c r="F87" s="104"/>
      <c r="G87" s="104"/>
      <c r="H87" s="104"/>
      <c r="I87" s="104"/>
      <c r="J87" s="104"/>
      <c r="K87" s="104"/>
      <c r="L87" s="104">
        <v>18.647027891054499</v>
      </c>
      <c r="M87" s="105">
        <v>8</v>
      </c>
      <c r="N87" s="104">
        <v>13.6029164029586</v>
      </c>
      <c r="O87" s="105">
        <v>6</v>
      </c>
      <c r="P87" s="104">
        <v>15.2273951452154</v>
      </c>
      <c r="Q87" s="105">
        <v>4</v>
      </c>
      <c r="R87" s="104">
        <v>12.299515801621901</v>
      </c>
      <c r="S87" s="105">
        <v>4</v>
      </c>
      <c r="T87" s="104">
        <v>14.704689117025699</v>
      </c>
      <c r="U87" s="105">
        <v>4</v>
      </c>
      <c r="V87" s="104">
        <v>10.228505733521001</v>
      </c>
      <c r="W87" s="105">
        <v>4</v>
      </c>
      <c r="Z87" s="104">
        <v>12.993274685558401</v>
      </c>
      <c r="AA87" s="105">
        <v>7</v>
      </c>
    </row>
    <row r="88" spans="1:27" x14ac:dyDescent="0.3">
      <c r="A88" s="102" t="s">
        <v>79</v>
      </c>
      <c r="B88" s="103">
        <v>43986</v>
      </c>
      <c r="C88" s="104">
        <v>33.166899999999998</v>
      </c>
      <c r="D88" s="104"/>
      <c r="E88" s="104"/>
      <c r="F88" s="104"/>
      <c r="G88" s="104"/>
      <c r="H88" s="104"/>
      <c r="I88" s="104"/>
      <c r="J88" s="104"/>
      <c r="K88" s="104"/>
      <c r="L88" s="104">
        <v>16.3734429113514</v>
      </c>
      <c r="M88" s="105">
        <v>16</v>
      </c>
      <c r="N88" s="104">
        <v>8.4041184196240994</v>
      </c>
      <c r="O88" s="105">
        <v>17</v>
      </c>
      <c r="P88" s="104">
        <v>9.8224416252442204</v>
      </c>
      <c r="Q88" s="105">
        <v>16</v>
      </c>
      <c r="R88" s="104">
        <v>9.0050422546038895</v>
      </c>
      <c r="S88" s="105">
        <v>15</v>
      </c>
      <c r="T88" s="104">
        <v>9.3275300125217697</v>
      </c>
      <c r="U88" s="105">
        <v>17</v>
      </c>
      <c r="V88" s="104">
        <v>7.5737586912892798</v>
      </c>
      <c r="W88" s="105">
        <v>18</v>
      </c>
      <c r="Z88" s="104">
        <v>12.9907604308922</v>
      </c>
      <c r="AA88" s="105">
        <v>8</v>
      </c>
    </row>
    <row r="89" spans="1:27" x14ac:dyDescent="0.3">
      <c r="A89" s="102" t="s">
        <v>80</v>
      </c>
      <c r="B89" s="103">
        <v>43986</v>
      </c>
      <c r="C89" s="104">
        <v>18.951499999999999</v>
      </c>
      <c r="D89" s="104"/>
      <c r="E89" s="104"/>
      <c r="F89" s="104"/>
      <c r="G89" s="104"/>
      <c r="H89" s="104"/>
      <c r="I89" s="104"/>
      <c r="J89" s="104"/>
      <c r="K89" s="104"/>
      <c r="L89" s="104">
        <v>16.735751590512699</v>
      </c>
      <c r="M89" s="105">
        <v>15</v>
      </c>
      <c r="N89" s="104">
        <v>10.806082337442501</v>
      </c>
      <c r="O89" s="105">
        <v>11</v>
      </c>
      <c r="P89" s="104">
        <v>12.1574581290848</v>
      </c>
      <c r="Q89" s="105">
        <v>12</v>
      </c>
      <c r="R89" s="104">
        <v>10.2268495672208</v>
      </c>
      <c r="S89" s="105">
        <v>10</v>
      </c>
      <c r="T89" s="104">
        <v>12.176074028648401</v>
      </c>
      <c r="U89" s="105">
        <v>7</v>
      </c>
      <c r="V89" s="104">
        <v>7.99073509382597</v>
      </c>
      <c r="W89" s="105">
        <v>16</v>
      </c>
      <c r="Z89" s="104">
        <v>10.0988999684128</v>
      </c>
      <c r="AA89" s="105">
        <v>20</v>
      </c>
    </row>
    <row r="90" spans="1:27" x14ac:dyDescent="0.3">
      <c r="A90" s="102" t="s">
        <v>363</v>
      </c>
      <c r="B90" s="103">
        <v>43986</v>
      </c>
      <c r="C90" s="104">
        <v>0.38340000000000002</v>
      </c>
      <c r="D90" s="104"/>
      <c r="E90" s="104"/>
      <c r="F90" s="104"/>
      <c r="G90" s="104"/>
      <c r="H90" s="104"/>
      <c r="I90" s="104"/>
      <c r="J90" s="104"/>
      <c r="K90" s="104"/>
      <c r="L90" s="104">
        <v>8.9737611801111701</v>
      </c>
      <c r="M90" s="105">
        <v>23</v>
      </c>
      <c r="N90" s="104">
        <v>8.8869565217391209</v>
      </c>
      <c r="O90" s="105">
        <v>16</v>
      </c>
      <c r="P90" s="104"/>
      <c r="Q90" s="105"/>
      <c r="R90" s="104"/>
      <c r="S90" s="105"/>
      <c r="T90" s="104"/>
      <c r="U90" s="105"/>
      <c r="V90" s="104"/>
      <c r="W90" s="105"/>
      <c r="Z90" s="104">
        <v>8.8651954952811796</v>
      </c>
      <c r="AA90" s="105">
        <v>27</v>
      </c>
    </row>
    <row r="91" spans="1:27" x14ac:dyDescent="0.3">
      <c r="A91" s="102" t="s">
        <v>81</v>
      </c>
      <c r="B91" s="103">
        <v>43986</v>
      </c>
      <c r="C91" s="104">
        <v>21.400400000000001</v>
      </c>
      <c r="D91" s="104"/>
      <c r="E91" s="104"/>
      <c r="F91" s="104"/>
      <c r="G91" s="104"/>
      <c r="H91" s="104"/>
      <c r="I91" s="104"/>
      <c r="J91" s="104"/>
      <c r="K91" s="104"/>
      <c r="L91" s="104">
        <v>19.502754125902399</v>
      </c>
      <c r="M91" s="105">
        <v>7</v>
      </c>
      <c r="N91" s="104">
        <v>14.686067004537099</v>
      </c>
      <c r="O91" s="105">
        <v>5</v>
      </c>
      <c r="P91" s="104">
        <v>4.8996096904022801</v>
      </c>
      <c r="Q91" s="105">
        <v>26</v>
      </c>
      <c r="R91" s="104">
        <v>3.6629262216737102</v>
      </c>
      <c r="S91" s="105">
        <v>25</v>
      </c>
      <c r="T91" s="104">
        <v>5.52045852928208</v>
      </c>
      <c r="U91" s="105">
        <v>26</v>
      </c>
      <c r="V91" s="104">
        <v>2.31375610506438</v>
      </c>
      <c r="W91" s="105">
        <v>27</v>
      </c>
      <c r="Z91" s="104">
        <v>9.5341264484294204</v>
      </c>
      <c r="AA91" s="105">
        <v>24</v>
      </c>
    </row>
    <row r="92" spans="1:27" x14ac:dyDescent="0.3">
      <c r="A92" s="157"/>
      <c r="B92" s="157"/>
      <c r="C92" s="157"/>
      <c r="D92" s="107"/>
      <c r="E92" s="107"/>
      <c r="F92" s="107"/>
      <c r="G92" s="107"/>
      <c r="H92" s="107"/>
      <c r="I92" s="107"/>
      <c r="J92" s="107"/>
      <c r="K92" s="107"/>
      <c r="L92" s="157" t="s">
        <v>48</v>
      </c>
      <c r="M92" s="157"/>
      <c r="N92" s="157" t="s">
        <v>1</v>
      </c>
      <c r="O92" s="157"/>
      <c r="P92" s="157" t="s">
        <v>2</v>
      </c>
      <c r="Q92" s="157"/>
      <c r="R92" s="157" t="s">
        <v>3</v>
      </c>
      <c r="S92" s="157"/>
      <c r="T92" s="157" t="s">
        <v>4</v>
      </c>
      <c r="U92" s="157"/>
      <c r="V92" s="157" t="s">
        <v>5</v>
      </c>
      <c r="W92" s="157"/>
      <c r="Z92" s="107" t="s">
        <v>46</v>
      </c>
      <c r="AA92" s="157" t="s">
        <v>402</v>
      </c>
    </row>
    <row r="93" spans="1:27" x14ac:dyDescent="0.3">
      <c r="A93" s="157"/>
      <c r="B93" s="157"/>
      <c r="C93" s="157"/>
      <c r="D93" s="107"/>
      <c r="E93" s="107"/>
      <c r="F93" s="107"/>
      <c r="G93" s="107"/>
      <c r="H93" s="107"/>
      <c r="I93" s="107"/>
      <c r="J93" s="107"/>
      <c r="K93" s="107"/>
      <c r="L93" s="107" t="s">
        <v>0</v>
      </c>
      <c r="M93" s="107"/>
      <c r="N93" s="107" t="s">
        <v>0</v>
      </c>
      <c r="O93" s="107"/>
      <c r="P93" s="107" t="s">
        <v>0</v>
      </c>
      <c r="Q93" s="107"/>
      <c r="R93" s="107" t="s">
        <v>0</v>
      </c>
      <c r="S93" s="107"/>
      <c r="T93" s="107" t="s">
        <v>0</v>
      </c>
      <c r="U93" s="107"/>
      <c r="V93" s="107" t="s">
        <v>0</v>
      </c>
      <c r="W93" s="107"/>
      <c r="Z93" s="107" t="s">
        <v>0</v>
      </c>
      <c r="AA93" s="157"/>
    </row>
    <row r="94" spans="1:27" x14ac:dyDescent="0.3">
      <c r="A94" s="107" t="s">
        <v>7</v>
      </c>
      <c r="B94" s="107" t="s">
        <v>8</v>
      </c>
      <c r="C94" s="107" t="s">
        <v>9</v>
      </c>
      <c r="D94" s="107"/>
      <c r="E94" s="107"/>
      <c r="F94" s="107"/>
      <c r="G94" s="107"/>
      <c r="H94" s="107"/>
      <c r="I94" s="107"/>
      <c r="J94" s="107"/>
      <c r="K94" s="107"/>
      <c r="L94" s="107"/>
      <c r="M94" s="107" t="s">
        <v>10</v>
      </c>
      <c r="N94" s="107"/>
      <c r="O94" s="107" t="s">
        <v>10</v>
      </c>
      <c r="P94" s="107"/>
      <c r="Q94" s="107" t="s">
        <v>10</v>
      </c>
      <c r="R94" s="107"/>
      <c r="S94" s="107" t="s">
        <v>10</v>
      </c>
      <c r="T94" s="107"/>
      <c r="U94" s="107" t="s">
        <v>10</v>
      </c>
      <c r="V94" s="107"/>
      <c r="W94" s="107" t="s">
        <v>10</v>
      </c>
      <c r="Z94" s="107"/>
      <c r="AA94" s="107" t="s">
        <v>10</v>
      </c>
    </row>
    <row r="95" spans="1:27" x14ac:dyDescent="0.3">
      <c r="A95" s="101" t="s">
        <v>383</v>
      </c>
      <c r="B95" s="101"/>
      <c r="C95" s="101"/>
      <c r="D95" s="101"/>
      <c r="E95" s="101"/>
      <c r="F95" s="101"/>
      <c r="G95" s="101"/>
      <c r="H95" s="101"/>
      <c r="I95" s="101"/>
      <c r="J95" s="101"/>
      <c r="K95" s="101"/>
      <c r="L95" s="101"/>
      <c r="M95" s="101"/>
      <c r="N95" s="101"/>
      <c r="O95" s="101"/>
      <c r="P95" s="101"/>
      <c r="Q95" s="101"/>
      <c r="R95" s="101"/>
      <c r="S95" s="101"/>
      <c r="T95" s="101"/>
      <c r="U95" s="101"/>
      <c r="V95" s="101"/>
      <c r="W95" s="101"/>
      <c r="Z95" s="101"/>
      <c r="AA95" s="101"/>
    </row>
    <row r="96" spans="1:27" x14ac:dyDescent="0.3">
      <c r="A96" s="102" t="s">
        <v>82</v>
      </c>
      <c r="B96" s="103">
        <v>43986</v>
      </c>
      <c r="C96" s="104">
        <v>22.2212</v>
      </c>
      <c r="D96" s="104"/>
      <c r="E96" s="104"/>
      <c r="F96" s="104"/>
      <c r="G96" s="104"/>
      <c r="H96" s="104"/>
      <c r="I96" s="104"/>
      <c r="J96" s="104"/>
      <c r="K96" s="104"/>
      <c r="L96" s="104">
        <v>28.780035126803099</v>
      </c>
      <c r="M96" s="105">
        <v>2</v>
      </c>
      <c r="N96" s="104">
        <v>1.8150994575044801</v>
      </c>
      <c r="O96" s="105">
        <v>29</v>
      </c>
      <c r="P96" s="104">
        <v>5.1705780504303904</v>
      </c>
      <c r="Q96" s="105">
        <v>27</v>
      </c>
      <c r="R96" s="104">
        <v>-3.7943665924496801</v>
      </c>
      <c r="S96" s="105">
        <v>30</v>
      </c>
      <c r="T96" s="104">
        <v>0.40329240176251602</v>
      </c>
      <c r="U96" s="105">
        <v>30</v>
      </c>
      <c r="V96" s="104">
        <v>2.8941735060114402</v>
      </c>
      <c r="W96" s="105">
        <v>28</v>
      </c>
      <c r="Z96" s="104">
        <v>10.946596319018401</v>
      </c>
      <c r="AA96" s="105">
        <v>21</v>
      </c>
    </row>
    <row r="97" spans="1:27" x14ac:dyDescent="0.3">
      <c r="A97" s="102" t="s">
        <v>83</v>
      </c>
      <c r="B97" s="103">
        <v>43986</v>
      </c>
      <c r="C97" s="104">
        <v>32.125100000000003</v>
      </c>
      <c r="D97" s="104"/>
      <c r="E97" s="104"/>
      <c r="F97" s="104"/>
      <c r="G97" s="104"/>
      <c r="H97" s="104"/>
      <c r="I97" s="104"/>
      <c r="J97" s="104"/>
      <c r="K97" s="104"/>
      <c r="L97" s="104">
        <v>28.7835731115761</v>
      </c>
      <c r="M97" s="105">
        <v>1</v>
      </c>
      <c r="N97" s="104">
        <v>1.8324932472689699</v>
      </c>
      <c r="O97" s="105">
        <v>28</v>
      </c>
      <c r="P97" s="104">
        <v>5.1799995661490099</v>
      </c>
      <c r="Q97" s="105">
        <v>26</v>
      </c>
      <c r="R97" s="104">
        <v>-3.7882179440091002</v>
      </c>
      <c r="S97" s="105">
        <v>29</v>
      </c>
      <c r="T97" s="104">
        <v>0.40833177524210501</v>
      </c>
      <c r="U97" s="105">
        <v>29</v>
      </c>
      <c r="V97" s="104">
        <v>2.89624605761944</v>
      </c>
      <c r="W97" s="105">
        <v>27</v>
      </c>
      <c r="Z97" s="104">
        <v>14.0961101413859</v>
      </c>
      <c r="AA97" s="105">
        <v>9</v>
      </c>
    </row>
    <row r="98" spans="1:27" x14ac:dyDescent="0.3">
      <c r="A98" s="102" t="s">
        <v>84</v>
      </c>
      <c r="B98" s="103">
        <v>43986</v>
      </c>
      <c r="C98" s="104">
        <v>0.96740000000000004</v>
      </c>
      <c r="D98" s="104"/>
      <c r="E98" s="104"/>
      <c r="F98" s="104"/>
      <c r="G98" s="104"/>
      <c r="H98" s="104"/>
      <c r="I98" s="104"/>
      <c r="J98" s="104"/>
      <c r="K98" s="104"/>
      <c r="L98" s="104">
        <v>0</v>
      </c>
      <c r="M98" s="105">
        <v>32</v>
      </c>
      <c r="N98" s="104">
        <v>-102.500066664</v>
      </c>
      <c r="O98" s="105">
        <v>33</v>
      </c>
      <c r="P98" s="104">
        <v>-48.095404657925499</v>
      </c>
      <c r="Q98" s="105">
        <v>33</v>
      </c>
      <c r="R98" s="104"/>
      <c r="S98" s="105"/>
      <c r="T98" s="104"/>
      <c r="U98" s="105"/>
      <c r="V98" s="104"/>
      <c r="W98" s="105"/>
      <c r="Z98" s="104">
        <v>-45.500635582114597</v>
      </c>
      <c r="AA98" s="105">
        <v>33</v>
      </c>
    </row>
    <row r="99" spans="1:27" x14ac:dyDescent="0.3">
      <c r="A99" s="102" t="s">
        <v>85</v>
      </c>
      <c r="B99" s="103">
        <v>43986</v>
      </c>
      <c r="C99" s="104">
        <v>1.3985000000000001</v>
      </c>
      <c r="D99" s="104"/>
      <c r="E99" s="104"/>
      <c r="F99" s="104"/>
      <c r="G99" s="104"/>
      <c r="H99" s="104"/>
      <c r="I99" s="104"/>
      <c r="J99" s="104"/>
      <c r="K99" s="104"/>
      <c r="L99" s="104">
        <v>0</v>
      </c>
      <c r="M99" s="105">
        <v>32</v>
      </c>
      <c r="N99" s="104">
        <v>-102.50374097037</v>
      </c>
      <c r="O99" s="105">
        <v>34</v>
      </c>
      <c r="P99" s="104">
        <v>-48.088350941368603</v>
      </c>
      <c r="Q99" s="105">
        <v>32</v>
      </c>
      <c r="R99" s="104"/>
      <c r="S99" s="105"/>
      <c r="T99" s="104"/>
      <c r="U99" s="105"/>
      <c r="V99" s="104"/>
      <c r="W99" s="105"/>
      <c r="Z99" s="104">
        <v>-45.504646878059397</v>
      </c>
      <c r="AA99" s="105">
        <v>34</v>
      </c>
    </row>
    <row r="100" spans="1:27" x14ac:dyDescent="0.3">
      <c r="A100" s="102" t="s">
        <v>86</v>
      </c>
      <c r="B100" s="103">
        <v>43986</v>
      </c>
      <c r="C100" s="104">
        <v>21.8018</v>
      </c>
      <c r="D100" s="104"/>
      <c r="E100" s="104"/>
      <c r="F100" s="104"/>
      <c r="G100" s="104"/>
      <c r="H100" s="104"/>
      <c r="I100" s="104"/>
      <c r="J100" s="104"/>
      <c r="K100" s="104"/>
      <c r="L100" s="104">
        <v>20.561813855991399</v>
      </c>
      <c r="M100" s="105">
        <v>6</v>
      </c>
      <c r="N100" s="104">
        <v>8.9048242208527295</v>
      </c>
      <c r="O100" s="105">
        <v>13</v>
      </c>
      <c r="P100" s="104">
        <v>12.565465824767299</v>
      </c>
      <c r="Q100" s="105">
        <v>7</v>
      </c>
      <c r="R100" s="104">
        <v>11.3857779673039</v>
      </c>
      <c r="S100" s="105">
        <v>6</v>
      </c>
      <c r="T100" s="104">
        <v>12.0895238927082</v>
      </c>
      <c r="U100" s="105">
        <v>5</v>
      </c>
      <c r="V100" s="104">
        <v>9.0391311629814304</v>
      </c>
      <c r="W100" s="105">
        <v>5</v>
      </c>
      <c r="Z100" s="104">
        <v>12.9514642212868</v>
      </c>
      <c r="AA100" s="105">
        <v>12</v>
      </c>
    </row>
    <row r="101" spans="1:27" x14ac:dyDescent="0.3">
      <c r="A101" s="102" t="s">
        <v>87</v>
      </c>
      <c r="B101" s="103">
        <v>43986</v>
      </c>
      <c r="C101" s="104">
        <v>17.220400000000001</v>
      </c>
      <c r="D101" s="104"/>
      <c r="E101" s="104"/>
      <c r="F101" s="104"/>
      <c r="G101" s="104"/>
      <c r="H101" s="104"/>
      <c r="I101" s="104"/>
      <c r="J101" s="104"/>
      <c r="K101" s="104"/>
      <c r="L101" s="104">
        <v>-12.2937517181371</v>
      </c>
      <c r="M101" s="105">
        <v>34</v>
      </c>
      <c r="N101" s="104">
        <v>3.2003706797510101</v>
      </c>
      <c r="O101" s="105">
        <v>27</v>
      </c>
      <c r="P101" s="104">
        <v>6.9333357237707904</v>
      </c>
      <c r="Q101" s="105">
        <v>22</v>
      </c>
      <c r="R101" s="104">
        <v>5.4069675969431596</v>
      </c>
      <c r="S101" s="105">
        <v>26</v>
      </c>
      <c r="T101" s="104">
        <v>7.6086723757217998</v>
      </c>
      <c r="U101" s="105">
        <v>23</v>
      </c>
      <c r="V101" s="104">
        <v>3.08730858104179</v>
      </c>
      <c r="W101" s="105">
        <v>26</v>
      </c>
      <c r="Z101" s="104">
        <v>9.1002969613259701</v>
      </c>
      <c r="AA101" s="105">
        <v>27</v>
      </c>
    </row>
    <row r="102" spans="1:27" x14ac:dyDescent="0.3">
      <c r="A102" s="102" t="s">
        <v>88</v>
      </c>
      <c r="B102" s="103">
        <v>43986</v>
      </c>
      <c r="C102" s="104">
        <v>35.263500000000001</v>
      </c>
      <c r="D102" s="104"/>
      <c r="E102" s="104"/>
      <c r="F102" s="104"/>
      <c r="G102" s="104"/>
      <c r="H102" s="104"/>
      <c r="I102" s="104"/>
      <c r="J102" s="104"/>
      <c r="K102" s="104"/>
      <c r="L102" s="104">
        <v>14.363512372991</v>
      </c>
      <c r="M102" s="105">
        <v>20</v>
      </c>
      <c r="N102" s="104">
        <v>10.2664646686954</v>
      </c>
      <c r="O102" s="105">
        <v>11</v>
      </c>
      <c r="P102" s="104">
        <v>12.4242011659585</v>
      </c>
      <c r="Q102" s="105">
        <v>9</v>
      </c>
      <c r="R102" s="104">
        <v>9.7383667078011307</v>
      </c>
      <c r="S102" s="105">
        <v>10</v>
      </c>
      <c r="T102" s="104">
        <v>10.106389160801401</v>
      </c>
      <c r="U102" s="105">
        <v>14</v>
      </c>
      <c r="V102" s="104">
        <v>7.3250977724103903</v>
      </c>
      <c r="W102" s="105">
        <v>15</v>
      </c>
      <c r="Z102" s="104">
        <v>16.084384266527099</v>
      </c>
      <c r="AA102" s="105">
        <v>6</v>
      </c>
    </row>
    <row r="103" spans="1:27" x14ac:dyDescent="0.3">
      <c r="A103" s="102" t="s">
        <v>89</v>
      </c>
      <c r="B103" s="103">
        <v>43986</v>
      </c>
      <c r="C103" s="104">
        <v>23.301200000000001</v>
      </c>
      <c r="D103" s="104"/>
      <c r="E103" s="104"/>
      <c r="F103" s="104"/>
      <c r="G103" s="104"/>
      <c r="H103" s="104"/>
      <c r="I103" s="104"/>
      <c r="J103" s="104"/>
      <c r="K103" s="104"/>
      <c r="L103" s="104">
        <v>17.398315779476999</v>
      </c>
      <c r="M103" s="105">
        <v>10</v>
      </c>
      <c r="N103" s="104">
        <v>12.5756816813707</v>
      </c>
      <c r="O103" s="105">
        <v>7</v>
      </c>
      <c r="P103" s="104">
        <v>12.283766821663001</v>
      </c>
      <c r="Q103" s="105">
        <v>10</v>
      </c>
      <c r="R103" s="104">
        <v>9.1203891060768303</v>
      </c>
      <c r="S103" s="105">
        <v>13</v>
      </c>
      <c r="T103" s="104">
        <v>10.561577607231801</v>
      </c>
      <c r="U103" s="105">
        <v>13</v>
      </c>
      <c r="V103" s="104">
        <v>6.9606031110425501</v>
      </c>
      <c r="W103" s="105">
        <v>17</v>
      </c>
      <c r="Z103" s="104">
        <v>12.064955268389699</v>
      </c>
      <c r="AA103" s="105">
        <v>16</v>
      </c>
    </row>
    <row r="104" spans="1:27" x14ac:dyDescent="0.3">
      <c r="A104" s="102" t="s">
        <v>90</v>
      </c>
      <c r="B104" s="103">
        <v>43986</v>
      </c>
      <c r="C104" s="104">
        <v>2533.5868</v>
      </c>
      <c r="D104" s="104"/>
      <c r="E104" s="104"/>
      <c r="F104" s="104"/>
      <c r="G104" s="104"/>
      <c r="H104" s="104"/>
      <c r="I104" s="104"/>
      <c r="J104" s="104"/>
      <c r="K104" s="104"/>
      <c r="L104" s="104">
        <v>17.270420883433601</v>
      </c>
      <c r="M104" s="105">
        <v>11</v>
      </c>
      <c r="N104" s="104">
        <v>15.498818576774701</v>
      </c>
      <c r="O104" s="105">
        <v>3</v>
      </c>
      <c r="P104" s="104">
        <v>16.458265723078</v>
      </c>
      <c r="Q104" s="105">
        <v>1</v>
      </c>
      <c r="R104" s="104">
        <v>16.464554110789599</v>
      </c>
      <c r="S104" s="105">
        <v>1</v>
      </c>
      <c r="T104" s="104">
        <v>20.229276017553602</v>
      </c>
      <c r="U104" s="105">
        <v>1</v>
      </c>
      <c r="V104" s="104">
        <v>9.1689273645218492</v>
      </c>
      <c r="W104" s="105">
        <v>4</v>
      </c>
      <c r="Z104" s="104">
        <v>11.722705382199001</v>
      </c>
      <c r="AA104" s="105">
        <v>18</v>
      </c>
    </row>
    <row r="105" spans="1:27" x14ac:dyDescent="0.3">
      <c r="A105" s="102" t="s">
        <v>91</v>
      </c>
      <c r="B105" s="103">
        <v>43986</v>
      </c>
      <c r="C105" s="104">
        <v>22.211200000000002</v>
      </c>
      <c r="D105" s="104"/>
      <c r="E105" s="104"/>
      <c r="F105" s="104"/>
      <c r="G105" s="104"/>
      <c r="H105" s="104"/>
      <c r="I105" s="104"/>
      <c r="J105" s="104"/>
      <c r="K105" s="104"/>
      <c r="L105" s="104">
        <v>7.28063085502788</v>
      </c>
      <c r="M105" s="105">
        <v>27</v>
      </c>
      <c r="N105" s="104">
        <v>9.0937465271555897</v>
      </c>
      <c r="O105" s="105">
        <v>12</v>
      </c>
      <c r="P105" s="104">
        <v>8.5754649848395008</v>
      </c>
      <c r="Q105" s="105">
        <v>17</v>
      </c>
      <c r="R105" s="104">
        <v>7.3999102468295499</v>
      </c>
      <c r="S105" s="105">
        <v>20</v>
      </c>
      <c r="T105" s="104">
        <v>9.7698658680022206</v>
      </c>
      <c r="U105" s="105">
        <v>16</v>
      </c>
      <c r="V105" s="104">
        <v>8.5989254565617408</v>
      </c>
      <c r="W105" s="105">
        <v>9</v>
      </c>
      <c r="Z105" s="104">
        <v>10.222678899082601</v>
      </c>
      <c r="AA105" s="105">
        <v>24</v>
      </c>
    </row>
    <row r="106" spans="1:27" x14ac:dyDescent="0.3">
      <c r="A106" s="102" t="s">
        <v>92</v>
      </c>
      <c r="B106" s="103">
        <v>43986</v>
      </c>
      <c r="C106" s="104">
        <v>65.836200000000005</v>
      </c>
      <c r="D106" s="104"/>
      <c r="E106" s="104"/>
      <c r="F106" s="104"/>
      <c r="G106" s="104"/>
      <c r="H106" s="104"/>
      <c r="I106" s="104"/>
      <c r="J106" s="104"/>
      <c r="K106" s="104"/>
      <c r="L106" s="104">
        <v>13.2639357268614</v>
      </c>
      <c r="M106" s="105">
        <v>22</v>
      </c>
      <c r="N106" s="104">
        <v>-12.8198196850988</v>
      </c>
      <c r="O106" s="105">
        <v>32</v>
      </c>
      <c r="P106" s="104">
        <v>-10.1478759642391</v>
      </c>
      <c r="Q106" s="105">
        <v>31</v>
      </c>
      <c r="R106" s="104">
        <v>-4.5940855100414497</v>
      </c>
      <c r="S106" s="105">
        <v>31</v>
      </c>
      <c r="T106" s="104">
        <v>-2.3980266813525901</v>
      </c>
      <c r="U106" s="105">
        <v>31</v>
      </c>
      <c r="V106" s="104">
        <v>4.7213308440940596</v>
      </c>
      <c r="W106" s="105">
        <v>20</v>
      </c>
      <c r="Z106" s="104">
        <v>23.999308761186999</v>
      </c>
      <c r="AA106" s="105">
        <v>2</v>
      </c>
    </row>
    <row r="107" spans="1:27" x14ac:dyDescent="0.3">
      <c r="A107" s="102" t="s">
        <v>93</v>
      </c>
      <c r="B107" s="103">
        <v>43986</v>
      </c>
      <c r="C107" s="104">
        <v>64.8035</v>
      </c>
      <c r="D107" s="104"/>
      <c r="E107" s="104"/>
      <c r="F107" s="104"/>
      <c r="G107" s="104"/>
      <c r="H107" s="104"/>
      <c r="I107" s="104"/>
      <c r="J107" s="104"/>
      <c r="K107" s="104"/>
      <c r="L107" s="104">
        <v>16.556305263885299</v>
      </c>
      <c r="M107" s="105">
        <v>15</v>
      </c>
      <c r="N107" s="104">
        <v>5.0305292439970097</v>
      </c>
      <c r="O107" s="105">
        <v>22</v>
      </c>
      <c r="P107" s="104">
        <v>6.9969561977787604</v>
      </c>
      <c r="Q107" s="105">
        <v>19</v>
      </c>
      <c r="R107" s="104">
        <v>7.8182509059544802</v>
      </c>
      <c r="S107" s="105">
        <v>16</v>
      </c>
      <c r="T107" s="104">
        <v>8.1185864324821608</v>
      </c>
      <c r="U107" s="105">
        <v>18</v>
      </c>
      <c r="V107" s="104">
        <v>4.20983923106464</v>
      </c>
      <c r="W107" s="105">
        <v>23</v>
      </c>
      <c r="Z107" s="104">
        <v>23.706183337283701</v>
      </c>
      <c r="AA107" s="105">
        <v>3</v>
      </c>
    </row>
    <row r="108" spans="1:27" x14ac:dyDescent="0.3">
      <c r="A108" s="102" t="s">
        <v>94</v>
      </c>
      <c r="B108" s="103">
        <v>43986</v>
      </c>
      <c r="C108" s="104">
        <v>64.8035</v>
      </c>
      <c r="D108" s="104"/>
      <c r="E108" s="104"/>
      <c r="F108" s="104"/>
      <c r="G108" s="104"/>
      <c r="H108" s="104"/>
      <c r="I108" s="104"/>
      <c r="J108" s="104"/>
      <c r="K108" s="104"/>
      <c r="L108" s="104">
        <v>16.556305263885299</v>
      </c>
      <c r="M108" s="105">
        <v>15</v>
      </c>
      <c r="N108" s="104">
        <v>5.0305292439970097</v>
      </c>
      <c r="O108" s="105">
        <v>22</v>
      </c>
      <c r="P108" s="104">
        <v>6.9969561977787604</v>
      </c>
      <c r="Q108" s="105">
        <v>19</v>
      </c>
      <c r="R108" s="104">
        <v>7.8182509059544802</v>
      </c>
      <c r="S108" s="105">
        <v>16</v>
      </c>
      <c r="T108" s="104">
        <v>8.1185864324821608</v>
      </c>
      <c r="U108" s="105">
        <v>18</v>
      </c>
      <c r="V108" s="104">
        <v>4.20983923106464</v>
      </c>
      <c r="W108" s="105">
        <v>23</v>
      </c>
      <c r="Z108" s="104">
        <v>23.706183337283701</v>
      </c>
      <c r="AA108" s="105">
        <v>3</v>
      </c>
    </row>
    <row r="109" spans="1:27" x14ac:dyDescent="0.3">
      <c r="A109" s="102" t="s">
        <v>95</v>
      </c>
      <c r="B109" s="103">
        <v>43986</v>
      </c>
      <c r="C109" s="104">
        <v>64.8035</v>
      </c>
      <c r="D109" s="104"/>
      <c r="E109" s="104"/>
      <c r="F109" s="104"/>
      <c r="G109" s="104"/>
      <c r="H109" s="104"/>
      <c r="I109" s="104"/>
      <c r="J109" s="104"/>
      <c r="K109" s="104"/>
      <c r="L109" s="104">
        <v>16.556305263885299</v>
      </c>
      <c r="M109" s="105">
        <v>15</v>
      </c>
      <c r="N109" s="104">
        <v>5.0305292439970097</v>
      </c>
      <c r="O109" s="105">
        <v>22</v>
      </c>
      <c r="P109" s="104">
        <v>6.9969561977787604</v>
      </c>
      <c r="Q109" s="105">
        <v>19</v>
      </c>
      <c r="R109" s="104">
        <v>7.8182509059544802</v>
      </c>
      <c r="S109" s="105">
        <v>16</v>
      </c>
      <c r="T109" s="104">
        <v>8.1185864324821608</v>
      </c>
      <c r="U109" s="105">
        <v>18</v>
      </c>
      <c r="V109" s="104">
        <v>4.20983923106464</v>
      </c>
      <c r="W109" s="105">
        <v>23</v>
      </c>
      <c r="Z109" s="104">
        <v>23.706183337283701</v>
      </c>
      <c r="AA109" s="105">
        <v>3</v>
      </c>
    </row>
    <row r="110" spans="1:27" x14ac:dyDescent="0.3">
      <c r="A110" s="102" t="s">
        <v>96</v>
      </c>
      <c r="B110" s="103">
        <v>43986</v>
      </c>
      <c r="C110" s="104">
        <v>27.333300000000001</v>
      </c>
      <c r="D110" s="104"/>
      <c r="E110" s="104"/>
      <c r="F110" s="104"/>
      <c r="G110" s="104"/>
      <c r="H110" s="104"/>
      <c r="I110" s="104"/>
      <c r="J110" s="104"/>
      <c r="K110" s="104"/>
      <c r="L110" s="104">
        <v>16.812474450968899</v>
      </c>
      <c r="M110" s="105">
        <v>14</v>
      </c>
      <c r="N110" s="104">
        <v>7.0585897310323702</v>
      </c>
      <c r="O110" s="105">
        <v>18</v>
      </c>
      <c r="P110" s="104">
        <v>9.0165992662273702</v>
      </c>
      <c r="Q110" s="105">
        <v>15</v>
      </c>
      <c r="R110" s="104">
        <v>7.4316361287506796</v>
      </c>
      <c r="S110" s="105">
        <v>19</v>
      </c>
      <c r="T110" s="104">
        <v>10.0718982258596</v>
      </c>
      <c r="U110" s="105">
        <v>15</v>
      </c>
      <c r="V110" s="104">
        <v>7.0876449158755896</v>
      </c>
      <c r="W110" s="105">
        <v>16</v>
      </c>
      <c r="Z110" s="104">
        <v>13.676295936013799</v>
      </c>
      <c r="AA110" s="105">
        <v>11</v>
      </c>
    </row>
    <row r="111" spans="1:27" x14ac:dyDescent="0.3">
      <c r="A111" s="102" t="s">
        <v>97</v>
      </c>
      <c r="B111" s="103">
        <v>43986</v>
      </c>
      <c r="C111" s="104">
        <v>26.363499999999998</v>
      </c>
      <c r="D111" s="104"/>
      <c r="E111" s="104"/>
      <c r="F111" s="104"/>
      <c r="G111" s="104"/>
      <c r="H111" s="104"/>
      <c r="I111" s="104"/>
      <c r="J111" s="104"/>
      <c r="K111" s="104"/>
      <c r="L111" s="104">
        <v>22.469904501923899</v>
      </c>
      <c r="M111" s="105">
        <v>4</v>
      </c>
      <c r="N111" s="104">
        <v>10.6072131885921</v>
      </c>
      <c r="O111" s="105">
        <v>9</v>
      </c>
      <c r="P111" s="104">
        <v>12.8629312054991</v>
      </c>
      <c r="Q111" s="105">
        <v>5</v>
      </c>
      <c r="R111" s="104">
        <v>11.422736600704701</v>
      </c>
      <c r="S111" s="105">
        <v>5</v>
      </c>
      <c r="T111" s="104">
        <v>11.7788629672947</v>
      </c>
      <c r="U111" s="105">
        <v>7</v>
      </c>
      <c r="V111" s="104">
        <v>8.8259757315816305</v>
      </c>
      <c r="W111" s="105">
        <v>7</v>
      </c>
      <c r="Z111" s="104">
        <v>15.7673640443506</v>
      </c>
      <c r="AA111" s="105">
        <v>7</v>
      </c>
    </row>
    <row r="112" spans="1:27" x14ac:dyDescent="0.3">
      <c r="A112" s="102" t="s">
        <v>98</v>
      </c>
      <c r="B112" s="103">
        <v>43986</v>
      </c>
      <c r="C112" s="104">
        <v>16.2927</v>
      </c>
      <c r="D112" s="104"/>
      <c r="E112" s="104"/>
      <c r="F112" s="104"/>
      <c r="G112" s="104"/>
      <c r="H112" s="104"/>
      <c r="I112" s="104"/>
      <c r="J112" s="104"/>
      <c r="K112" s="104"/>
      <c r="L112" s="104">
        <v>21.569390041202599</v>
      </c>
      <c r="M112" s="105">
        <v>5</v>
      </c>
      <c r="N112" s="104">
        <v>4.2031673362482804</v>
      </c>
      <c r="O112" s="105">
        <v>26</v>
      </c>
      <c r="P112" s="104">
        <v>8.3330424520069197</v>
      </c>
      <c r="Q112" s="105">
        <v>18</v>
      </c>
      <c r="R112" s="104">
        <v>7.1677271305778403</v>
      </c>
      <c r="S112" s="105">
        <v>21</v>
      </c>
      <c r="T112" s="104">
        <v>7.6914245463537201</v>
      </c>
      <c r="U112" s="105">
        <v>22</v>
      </c>
      <c r="V112" s="104">
        <v>4.6752526222848996</v>
      </c>
      <c r="W112" s="105">
        <v>21</v>
      </c>
      <c r="Z112" s="104">
        <v>7.5903354263053497</v>
      </c>
      <c r="AA112" s="105">
        <v>32</v>
      </c>
    </row>
    <row r="113" spans="1:27" x14ac:dyDescent="0.3">
      <c r="A113" s="102" t="s">
        <v>99</v>
      </c>
      <c r="B113" s="103">
        <v>43986</v>
      </c>
      <c r="C113" s="104">
        <v>26.180199999999999</v>
      </c>
      <c r="D113" s="104"/>
      <c r="E113" s="104"/>
      <c r="F113" s="104"/>
      <c r="G113" s="104"/>
      <c r="H113" s="104"/>
      <c r="I113" s="104"/>
      <c r="J113" s="104"/>
      <c r="K113" s="104"/>
      <c r="L113" s="104">
        <v>20.536224474828899</v>
      </c>
      <c r="M113" s="105">
        <v>7</v>
      </c>
      <c r="N113" s="104">
        <v>16.1577391656934</v>
      </c>
      <c r="O113" s="105">
        <v>2</v>
      </c>
      <c r="P113" s="104">
        <v>16.286698782835799</v>
      </c>
      <c r="Q113" s="105">
        <v>2</v>
      </c>
      <c r="R113" s="104">
        <v>12.542076033041299</v>
      </c>
      <c r="S113" s="105">
        <v>2</v>
      </c>
      <c r="T113" s="104">
        <v>14.591393278726301</v>
      </c>
      <c r="U113" s="105">
        <v>2</v>
      </c>
      <c r="V113" s="104">
        <v>9.3648715092969592</v>
      </c>
      <c r="W113" s="105">
        <v>2</v>
      </c>
      <c r="Z113" s="104">
        <v>14.0513276231263</v>
      </c>
      <c r="AA113" s="105">
        <v>10</v>
      </c>
    </row>
    <row r="114" spans="1:27" x14ac:dyDescent="0.3">
      <c r="A114" s="102" t="s">
        <v>100</v>
      </c>
      <c r="B114" s="103">
        <v>43986</v>
      </c>
      <c r="C114" s="104">
        <v>15.87</v>
      </c>
      <c r="D114" s="104"/>
      <c r="E114" s="104"/>
      <c r="F114" s="104"/>
      <c r="G114" s="104"/>
      <c r="H114" s="104"/>
      <c r="I114" s="104"/>
      <c r="J114" s="104"/>
      <c r="K114" s="104"/>
      <c r="L114" s="104">
        <v>1.9321448640371399</v>
      </c>
      <c r="M114" s="105">
        <v>31</v>
      </c>
      <c r="N114" s="104">
        <v>0.99244931051757002</v>
      </c>
      <c r="O114" s="105">
        <v>30</v>
      </c>
      <c r="P114" s="104">
        <v>4.8204546604663898</v>
      </c>
      <c r="Q114" s="105">
        <v>28</v>
      </c>
      <c r="R114" s="104">
        <v>5.9038637642503602</v>
      </c>
      <c r="S114" s="105">
        <v>25</v>
      </c>
      <c r="T114" s="104">
        <v>6.2767158976122399</v>
      </c>
      <c r="U114" s="105">
        <v>24</v>
      </c>
      <c r="V114" s="104">
        <v>6.6436262169376299</v>
      </c>
      <c r="W114" s="105">
        <v>18</v>
      </c>
      <c r="Z114" s="104">
        <v>8.4452108789909293</v>
      </c>
      <c r="AA114" s="105">
        <v>31</v>
      </c>
    </row>
    <row r="115" spans="1:27" x14ac:dyDescent="0.3">
      <c r="A115" s="102" t="s">
        <v>101</v>
      </c>
      <c r="B115" s="103">
        <v>43986</v>
      </c>
      <c r="C115" s="104">
        <v>1135.6229000000001</v>
      </c>
      <c r="D115" s="104"/>
      <c r="E115" s="104"/>
      <c r="F115" s="104"/>
      <c r="G115" s="104"/>
      <c r="H115" s="104"/>
      <c r="I115" s="104"/>
      <c r="J115" s="104"/>
      <c r="K115" s="104"/>
      <c r="L115" s="104">
        <v>4.7350805273029701</v>
      </c>
      <c r="M115" s="105">
        <v>30</v>
      </c>
      <c r="N115" s="104">
        <v>4.9428954831641603</v>
      </c>
      <c r="O115" s="105">
        <v>25</v>
      </c>
      <c r="P115" s="104">
        <v>6.5218109961662902</v>
      </c>
      <c r="Q115" s="105">
        <v>23</v>
      </c>
      <c r="R115" s="104">
        <v>6.6945039773086501</v>
      </c>
      <c r="S115" s="105">
        <v>22</v>
      </c>
      <c r="T115" s="104">
        <v>7.91185826069903</v>
      </c>
      <c r="U115" s="105">
        <v>21</v>
      </c>
      <c r="V115" s="104"/>
      <c r="W115" s="105"/>
      <c r="Z115" s="104">
        <v>9.0332770985401396</v>
      </c>
      <c r="AA115" s="105">
        <v>29</v>
      </c>
    </row>
    <row r="116" spans="1:27" x14ac:dyDescent="0.3">
      <c r="A116" s="102" t="s">
        <v>102</v>
      </c>
      <c r="B116" s="103">
        <v>43986</v>
      </c>
      <c r="C116" s="104">
        <v>30.932200000000002</v>
      </c>
      <c r="D116" s="104"/>
      <c r="E116" s="104"/>
      <c r="F116" s="104"/>
      <c r="G116" s="104"/>
      <c r="H116" s="104"/>
      <c r="I116" s="104"/>
      <c r="J116" s="104"/>
      <c r="K116" s="104"/>
      <c r="L116" s="104">
        <v>13.6230465865429</v>
      </c>
      <c r="M116" s="105">
        <v>21</v>
      </c>
      <c r="N116" s="104">
        <v>5.0436848060603401</v>
      </c>
      <c r="O116" s="105">
        <v>21</v>
      </c>
      <c r="P116" s="104">
        <v>6.4660686085090102</v>
      </c>
      <c r="Q116" s="105">
        <v>24</v>
      </c>
      <c r="R116" s="104">
        <v>5.9940147578401701</v>
      </c>
      <c r="S116" s="105">
        <v>24</v>
      </c>
      <c r="T116" s="104">
        <v>6.0979150959691504</v>
      </c>
      <c r="U116" s="105">
        <v>26</v>
      </c>
      <c r="V116" s="104">
        <v>7.4046164325318697</v>
      </c>
      <c r="W116" s="105">
        <v>14</v>
      </c>
      <c r="Z116" s="104">
        <v>12.344890935530801</v>
      </c>
      <c r="AA116" s="105">
        <v>14</v>
      </c>
    </row>
    <row r="117" spans="1:27" x14ac:dyDescent="0.3">
      <c r="A117" s="102" t="s">
        <v>103</v>
      </c>
      <c r="B117" s="103">
        <v>43986</v>
      </c>
      <c r="C117" s="104">
        <v>27.5182</v>
      </c>
      <c r="D117" s="104"/>
      <c r="E117" s="104"/>
      <c r="F117" s="104"/>
      <c r="G117" s="104"/>
      <c r="H117" s="104"/>
      <c r="I117" s="104"/>
      <c r="J117" s="104"/>
      <c r="K117" s="104"/>
      <c r="L117" s="104">
        <v>23.674265751693</v>
      </c>
      <c r="M117" s="105">
        <v>3</v>
      </c>
      <c r="N117" s="104">
        <v>8.2444269185238799</v>
      </c>
      <c r="O117" s="105">
        <v>16</v>
      </c>
      <c r="P117" s="104">
        <v>9.8274185839022596</v>
      </c>
      <c r="Q117" s="105">
        <v>14</v>
      </c>
      <c r="R117" s="104">
        <v>9.6444582677708492</v>
      </c>
      <c r="S117" s="105">
        <v>11</v>
      </c>
      <c r="T117" s="104">
        <v>10.850279653362801</v>
      </c>
      <c r="U117" s="105">
        <v>10</v>
      </c>
      <c r="V117" s="104">
        <v>9.6345024162102497</v>
      </c>
      <c r="W117" s="105">
        <v>1</v>
      </c>
      <c r="Z117" s="104">
        <v>14.559756227981399</v>
      </c>
      <c r="AA117" s="105">
        <v>8</v>
      </c>
    </row>
    <row r="118" spans="1:27" x14ac:dyDescent="0.3">
      <c r="A118" s="102" t="s">
        <v>104</v>
      </c>
      <c r="B118" s="103">
        <v>43986</v>
      </c>
      <c r="C118" s="104">
        <v>22.643699999999999</v>
      </c>
      <c r="D118" s="104"/>
      <c r="E118" s="104"/>
      <c r="F118" s="104"/>
      <c r="G118" s="104"/>
      <c r="H118" s="104"/>
      <c r="I118" s="104"/>
      <c r="J118" s="104"/>
      <c r="K118" s="104"/>
      <c r="L118" s="104">
        <v>16.952669780675102</v>
      </c>
      <c r="M118" s="105">
        <v>13</v>
      </c>
      <c r="N118" s="104">
        <v>11.1725024948647</v>
      </c>
      <c r="O118" s="105">
        <v>8</v>
      </c>
      <c r="P118" s="104">
        <v>11.8740351169488</v>
      </c>
      <c r="Q118" s="105">
        <v>11</v>
      </c>
      <c r="R118" s="104">
        <v>9.9161790448270004</v>
      </c>
      <c r="S118" s="105">
        <v>8</v>
      </c>
      <c r="T118" s="104">
        <v>11.1701589950888</v>
      </c>
      <c r="U118" s="105">
        <v>9</v>
      </c>
      <c r="V118" s="104">
        <v>8.5441445987886198</v>
      </c>
      <c r="W118" s="105">
        <v>10</v>
      </c>
      <c r="Z118" s="104">
        <v>9.1803272329421102</v>
      </c>
      <c r="AA118" s="105">
        <v>26</v>
      </c>
    </row>
    <row r="119" spans="1:27" x14ac:dyDescent="0.3">
      <c r="A119" s="102" t="s">
        <v>105</v>
      </c>
      <c r="B119" s="103">
        <v>43986</v>
      </c>
      <c r="C119" s="104">
        <v>12.8995</v>
      </c>
      <c r="D119" s="104"/>
      <c r="E119" s="104"/>
      <c r="F119" s="104"/>
      <c r="G119" s="104"/>
      <c r="H119" s="104"/>
      <c r="I119" s="104"/>
      <c r="J119" s="104"/>
      <c r="K119" s="104"/>
      <c r="L119" s="104">
        <v>10.544741191164</v>
      </c>
      <c r="M119" s="105">
        <v>25</v>
      </c>
      <c r="N119" s="104">
        <v>17.049389377917802</v>
      </c>
      <c r="O119" s="105">
        <v>1</v>
      </c>
      <c r="P119" s="104">
        <v>15.6120325008508</v>
      </c>
      <c r="Q119" s="105">
        <v>3</v>
      </c>
      <c r="R119" s="104">
        <v>12.1659904652513</v>
      </c>
      <c r="S119" s="105">
        <v>3</v>
      </c>
      <c r="T119" s="104">
        <v>14.5317703002851</v>
      </c>
      <c r="U119" s="105">
        <v>3</v>
      </c>
      <c r="V119" s="104">
        <v>8.8613600941197408</v>
      </c>
      <c r="W119" s="105">
        <v>6</v>
      </c>
      <c r="Z119" s="104">
        <v>9.0609374999999996</v>
      </c>
      <c r="AA119" s="105">
        <v>28</v>
      </c>
    </row>
    <row r="120" spans="1:27" x14ac:dyDescent="0.3">
      <c r="A120" s="102" t="s">
        <v>106</v>
      </c>
      <c r="B120" s="103">
        <v>43986</v>
      </c>
      <c r="C120" s="104">
        <v>27.895099999999999</v>
      </c>
      <c r="D120" s="104"/>
      <c r="E120" s="104"/>
      <c r="F120" s="104"/>
      <c r="G120" s="104"/>
      <c r="H120" s="104"/>
      <c r="I120" s="104"/>
      <c r="J120" s="104"/>
      <c r="K120" s="104"/>
      <c r="L120" s="104">
        <v>12.287264683922</v>
      </c>
      <c r="M120" s="105">
        <v>23</v>
      </c>
      <c r="N120" s="104">
        <v>14.774304634947899</v>
      </c>
      <c r="O120" s="105">
        <v>4</v>
      </c>
      <c r="P120" s="104">
        <v>12.7577363179398</v>
      </c>
      <c r="Q120" s="105">
        <v>6</v>
      </c>
      <c r="R120" s="104">
        <v>9.4779980073891199</v>
      </c>
      <c r="S120" s="105">
        <v>12</v>
      </c>
      <c r="T120" s="104">
        <v>10.815202990550301</v>
      </c>
      <c r="U120" s="105">
        <v>12</v>
      </c>
      <c r="V120" s="104">
        <v>7.52123601236433</v>
      </c>
      <c r="W120" s="105">
        <v>13</v>
      </c>
      <c r="Z120" s="104">
        <v>11.499492077464801</v>
      </c>
      <c r="AA120" s="105">
        <v>19</v>
      </c>
    </row>
    <row r="121" spans="1:27" x14ac:dyDescent="0.3">
      <c r="A121" s="102" t="s">
        <v>107</v>
      </c>
      <c r="B121" s="103">
        <v>43986</v>
      </c>
      <c r="C121" s="104">
        <v>2017.8752999999999</v>
      </c>
      <c r="D121" s="104"/>
      <c r="E121" s="104"/>
      <c r="F121" s="104"/>
      <c r="G121" s="104"/>
      <c r="H121" s="104"/>
      <c r="I121" s="104"/>
      <c r="J121" s="104"/>
      <c r="K121" s="104"/>
      <c r="L121" s="104">
        <v>16.961312771325801</v>
      </c>
      <c r="M121" s="105">
        <v>12</v>
      </c>
      <c r="N121" s="104">
        <v>6.7218798700480002</v>
      </c>
      <c r="O121" s="105">
        <v>19</v>
      </c>
      <c r="P121" s="104">
        <v>10.902803598709401</v>
      </c>
      <c r="Q121" s="105">
        <v>13</v>
      </c>
      <c r="R121" s="104">
        <v>8.8975148936684594</v>
      </c>
      <c r="S121" s="105">
        <v>14</v>
      </c>
      <c r="T121" s="104">
        <v>10.815571808261501</v>
      </c>
      <c r="U121" s="105">
        <v>11</v>
      </c>
      <c r="V121" s="104">
        <v>8.7194892830725408</v>
      </c>
      <c r="W121" s="105">
        <v>8</v>
      </c>
      <c r="Z121" s="104">
        <v>12.117563095238101</v>
      </c>
      <c r="AA121" s="105">
        <v>15</v>
      </c>
    </row>
    <row r="122" spans="1:27" x14ac:dyDescent="0.3">
      <c r="A122" s="102" t="s">
        <v>108</v>
      </c>
      <c r="B122" s="103">
        <v>43986</v>
      </c>
      <c r="C122" s="104">
        <v>30.256499999999999</v>
      </c>
      <c r="D122" s="104"/>
      <c r="E122" s="104"/>
      <c r="F122" s="104"/>
      <c r="G122" s="104"/>
      <c r="H122" s="104"/>
      <c r="I122" s="104"/>
      <c r="J122" s="104"/>
      <c r="K122" s="104"/>
      <c r="L122" s="104">
        <v>12.204292637169299</v>
      </c>
      <c r="M122" s="105">
        <v>24</v>
      </c>
      <c r="N122" s="104">
        <v>-5.3770012102731197</v>
      </c>
      <c r="O122" s="105">
        <v>31</v>
      </c>
      <c r="P122" s="104">
        <v>1.77240318721904</v>
      </c>
      <c r="Q122" s="105">
        <v>30</v>
      </c>
      <c r="R122" s="104">
        <v>2.5124884266735599</v>
      </c>
      <c r="S122" s="105">
        <v>28</v>
      </c>
      <c r="T122" s="104">
        <v>5.2103531142972397</v>
      </c>
      <c r="U122" s="105">
        <v>27</v>
      </c>
      <c r="V122" s="104">
        <v>1.8510191895102699</v>
      </c>
      <c r="W122" s="105">
        <v>29</v>
      </c>
      <c r="Z122" s="104">
        <v>11.8203004741399</v>
      </c>
      <c r="AA122" s="105">
        <v>17</v>
      </c>
    </row>
    <row r="123" spans="1:27" x14ac:dyDescent="0.3">
      <c r="A123" s="102" t="s">
        <v>109</v>
      </c>
      <c r="B123" s="103">
        <v>43986</v>
      </c>
      <c r="C123" s="104">
        <v>62.985300000000002</v>
      </c>
      <c r="D123" s="104"/>
      <c r="E123" s="104"/>
      <c r="F123" s="104"/>
      <c r="G123" s="104"/>
      <c r="H123" s="104"/>
      <c r="I123" s="104"/>
      <c r="J123" s="104"/>
      <c r="K123" s="104"/>
      <c r="L123" s="104">
        <v>6.1673622344165704</v>
      </c>
      <c r="M123" s="105">
        <v>28</v>
      </c>
      <c r="N123" s="104">
        <v>5.6604642816460098</v>
      </c>
      <c r="O123" s="105">
        <v>20</v>
      </c>
      <c r="P123" s="104">
        <v>6.1718336076181997</v>
      </c>
      <c r="Q123" s="105">
        <v>25</v>
      </c>
      <c r="R123" s="104">
        <v>6.0074936349968802</v>
      </c>
      <c r="S123" s="105">
        <v>23</v>
      </c>
      <c r="T123" s="104">
        <v>6.1043527723303201</v>
      </c>
      <c r="U123" s="105">
        <v>25</v>
      </c>
      <c r="V123" s="104">
        <v>4.23918895914057</v>
      </c>
      <c r="W123" s="105">
        <v>22</v>
      </c>
      <c r="Z123" s="104">
        <v>24.027375450366499</v>
      </c>
      <c r="AA123" s="105">
        <v>1</v>
      </c>
    </row>
    <row r="124" spans="1:27" x14ac:dyDescent="0.3">
      <c r="A124" s="102" t="s">
        <v>110</v>
      </c>
      <c r="B124" s="103">
        <v>43986</v>
      </c>
      <c r="C124" s="104">
        <v>15.72</v>
      </c>
      <c r="D124" s="104"/>
      <c r="E124" s="104"/>
      <c r="F124" s="104"/>
      <c r="G124" s="104"/>
      <c r="H124" s="104"/>
      <c r="I124" s="104"/>
      <c r="J124" s="104"/>
      <c r="K124" s="104"/>
      <c r="L124" s="104">
        <v>5.7653913203425198</v>
      </c>
      <c r="M124" s="105">
        <v>29</v>
      </c>
      <c r="N124" s="104">
        <v>8.8523171544443198</v>
      </c>
      <c r="O124" s="105">
        <v>15</v>
      </c>
      <c r="P124" s="104">
        <v>12.457169034827499</v>
      </c>
      <c r="Q124" s="105">
        <v>8</v>
      </c>
      <c r="R124" s="104">
        <v>9.9268187031110404</v>
      </c>
      <c r="S124" s="105">
        <v>7</v>
      </c>
      <c r="T124" s="104">
        <v>11.700581341718401</v>
      </c>
      <c r="U124" s="105">
        <v>8</v>
      </c>
      <c r="V124" s="104">
        <v>8.3380071094152601</v>
      </c>
      <c r="W124" s="105">
        <v>11</v>
      </c>
      <c r="Z124" s="104">
        <v>11.270159202725001</v>
      </c>
      <c r="AA124" s="105">
        <v>20</v>
      </c>
    </row>
    <row r="125" spans="1:27" x14ac:dyDescent="0.3">
      <c r="A125" s="102" t="s">
        <v>111</v>
      </c>
      <c r="B125" s="103">
        <v>43986</v>
      </c>
      <c r="C125" s="104">
        <v>26.8506</v>
      </c>
      <c r="D125" s="104"/>
      <c r="E125" s="104"/>
      <c r="F125" s="104"/>
      <c r="G125" s="104"/>
      <c r="H125" s="104"/>
      <c r="I125" s="104"/>
      <c r="J125" s="104"/>
      <c r="K125" s="104"/>
      <c r="L125" s="104">
        <v>18.022497139005399</v>
      </c>
      <c r="M125" s="105">
        <v>9</v>
      </c>
      <c r="N125" s="104">
        <v>12.977897409424701</v>
      </c>
      <c r="O125" s="105">
        <v>6</v>
      </c>
      <c r="P125" s="104">
        <v>14.583702284233899</v>
      </c>
      <c r="Q125" s="105">
        <v>4</v>
      </c>
      <c r="R125" s="104">
        <v>11.6472617693661</v>
      </c>
      <c r="S125" s="105">
        <v>4</v>
      </c>
      <c r="T125" s="104">
        <v>14.020463774050301</v>
      </c>
      <c r="U125" s="105">
        <v>4</v>
      </c>
      <c r="V125" s="104">
        <v>9.2758709048931305</v>
      </c>
      <c r="W125" s="105">
        <v>3</v>
      </c>
      <c r="Z125" s="104">
        <v>10.273039919826299</v>
      </c>
      <c r="AA125" s="105">
        <v>23</v>
      </c>
    </row>
    <row r="126" spans="1:27" x14ac:dyDescent="0.3">
      <c r="A126" s="102" t="s">
        <v>112</v>
      </c>
      <c r="B126" s="103">
        <v>43986</v>
      </c>
      <c r="C126" s="104">
        <v>30.753900000000002</v>
      </c>
      <c r="D126" s="104"/>
      <c r="E126" s="104"/>
      <c r="F126" s="104"/>
      <c r="G126" s="104"/>
      <c r="H126" s="104"/>
      <c r="I126" s="104"/>
      <c r="J126" s="104"/>
      <c r="K126" s="104"/>
      <c r="L126" s="104">
        <v>15.0994449694279</v>
      </c>
      <c r="M126" s="105">
        <v>19</v>
      </c>
      <c r="N126" s="104">
        <v>7.2538747099033696</v>
      </c>
      <c r="O126" s="105">
        <v>17</v>
      </c>
      <c r="P126" s="104">
        <v>8.6859296084080899</v>
      </c>
      <c r="Q126" s="105">
        <v>16</v>
      </c>
      <c r="R126" s="104">
        <v>7.86633838036696</v>
      </c>
      <c r="S126" s="105">
        <v>15</v>
      </c>
      <c r="T126" s="104">
        <v>8.16392208507005</v>
      </c>
      <c r="U126" s="105">
        <v>17</v>
      </c>
      <c r="V126" s="104">
        <v>6.3096219087520797</v>
      </c>
      <c r="W126" s="105">
        <v>19</v>
      </c>
      <c r="Z126" s="104">
        <v>12.3797573132865</v>
      </c>
      <c r="AA126" s="105">
        <v>13</v>
      </c>
    </row>
    <row r="127" spans="1:27" x14ac:dyDescent="0.3">
      <c r="A127" s="102" t="s">
        <v>113</v>
      </c>
      <c r="B127" s="103">
        <v>43986</v>
      </c>
      <c r="C127" s="104">
        <v>18.168600000000001</v>
      </c>
      <c r="D127" s="104"/>
      <c r="E127" s="104"/>
      <c r="F127" s="104"/>
      <c r="G127" s="104"/>
      <c r="H127" s="104"/>
      <c r="I127" s="104"/>
      <c r="J127" s="104"/>
      <c r="K127" s="104"/>
      <c r="L127" s="104">
        <v>16.320742388027799</v>
      </c>
      <c r="M127" s="105">
        <v>18</v>
      </c>
      <c r="N127" s="104">
        <v>10.5035003684599</v>
      </c>
      <c r="O127" s="105">
        <v>10</v>
      </c>
      <c r="P127" s="104">
        <v>11.8561187005617</v>
      </c>
      <c r="Q127" s="105">
        <v>12</v>
      </c>
      <c r="R127" s="104">
        <v>9.8784702150916104</v>
      </c>
      <c r="S127" s="105">
        <v>9</v>
      </c>
      <c r="T127" s="104">
        <v>11.850039219486799</v>
      </c>
      <c r="U127" s="105">
        <v>6</v>
      </c>
      <c r="V127" s="104">
        <v>7.6007033459744697</v>
      </c>
      <c r="W127" s="105">
        <v>12</v>
      </c>
      <c r="Z127" s="104">
        <v>9.82708965062624</v>
      </c>
      <c r="AA127" s="105">
        <v>25</v>
      </c>
    </row>
    <row r="128" spans="1:27" x14ac:dyDescent="0.3">
      <c r="A128" s="102" t="s">
        <v>367</v>
      </c>
      <c r="B128" s="103">
        <v>43986</v>
      </c>
      <c r="C128" s="104">
        <v>0.36630000000000001</v>
      </c>
      <c r="D128" s="104"/>
      <c r="E128" s="104"/>
      <c r="F128" s="104"/>
      <c r="G128" s="104"/>
      <c r="H128" s="104"/>
      <c r="I128" s="104"/>
      <c r="J128" s="104"/>
      <c r="K128" s="104"/>
      <c r="L128" s="104">
        <v>8.7432130309805292</v>
      </c>
      <c r="M128" s="105">
        <v>26</v>
      </c>
      <c r="N128" s="104">
        <v>8.85825577303447</v>
      </c>
      <c r="O128" s="105">
        <v>14</v>
      </c>
      <c r="P128" s="104"/>
      <c r="Q128" s="105"/>
      <c r="R128" s="104"/>
      <c r="S128" s="105"/>
      <c r="T128" s="104"/>
      <c r="U128" s="105"/>
      <c r="V128" s="104"/>
      <c r="W128" s="105"/>
      <c r="Z128" s="104">
        <v>8.8040771864301703</v>
      </c>
      <c r="AA128" s="105">
        <v>30</v>
      </c>
    </row>
    <row r="129" spans="1:27" x14ac:dyDescent="0.3">
      <c r="A129" s="102" t="s">
        <v>114</v>
      </c>
      <c r="B129" s="103">
        <v>43986</v>
      </c>
      <c r="C129" s="104">
        <v>20.412700000000001</v>
      </c>
      <c r="D129" s="104"/>
      <c r="E129" s="104"/>
      <c r="F129" s="104"/>
      <c r="G129" s="104"/>
      <c r="H129" s="104"/>
      <c r="I129" s="104"/>
      <c r="J129" s="104"/>
      <c r="K129" s="104"/>
      <c r="L129" s="104">
        <v>18.900645186980999</v>
      </c>
      <c r="M129" s="105">
        <v>8</v>
      </c>
      <c r="N129" s="104">
        <v>14.0694914215038</v>
      </c>
      <c r="O129" s="105">
        <v>5</v>
      </c>
      <c r="P129" s="104">
        <v>4.2929835295504803</v>
      </c>
      <c r="Q129" s="105">
        <v>29</v>
      </c>
      <c r="R129" s="104">
        <v>3.0520096996839801</v>
      </c>
      <c r="S129" s="105">
        <v>27</v>
      </c>
      <c r="T129" s="104">
        <v>4.8812321609418596</v>
      </c>
      <c r="U129" s="105">
        <v>28</v>
      </c>
      <c r="V129" s="104">
        <v>1.5823391548363801</v>
      </c>
      <c r="W129" s="105">
        <v>30</v>
      </c>
      <c r="Z129" s="104">
        <v>10.458545679691801</v>
      </c>
      <c r="AA129" s="105">
        <v>22</v>
      </c>
    </row>
    <row r="130" spans="1:27" x14ac:dyDescent="0.3">
      <c r="A130" s="157"/>
      <c r="B130" s="157"/>
      <c r="C130" s="157"/>
      <c r="D130" s="157" t="s">
        <v>115</v>
      </c>
      <c r="E130" s="157"/>
      <c r="F130" s="157" t="s">
        <v>116</v>
      </c>
      <c r="G130" s="157"/>
      <c r="H130" s="157" t="s">
        <v>117</v>
      </c>
      <c r="I130" s="157"/>
      <c r="J130" s="157" t="s">
        <v>47</v>
      </c>
      <c r="K130" s="157"/>
      <c r="L130" s="157" t="s">
        <v>48</v>
      </c>
      <c r="M130" s="157"/>
      <c r="N130" s="157" t="s">
        <v>1</v>
      </c>
      <c r="O130" s="157"/>
      <c r="P130" s="157" t="s">
        <v>2</v>
      </c>
      <c r="Q130" s="157"/>
      <c r="R130" s="157" t="s">
        <v>3</v>
      </c>
      <c r="S130" s="157"/>
      <c r="T130" s="157" t="s">
        <v>4</v>
      </c>
      <c r="U130" s="157"/>
      <c r="V130" s="157" t="s">
        <v>5</v>
      </c>
      <c r="W130" s="157"/>
      <c r="Z130" s="107" t="s">
        <v>46</v>
      </c>
      <c r="AA130" s="157" t="s">
        <v>402</v>
      </c>
    </row>
    <row r="131" spans="1:27" x14ac:dyDescent="0.3">
      <c r="A131" s="157"/>
      <c r="B131" s="157"/>
      <c r="C131" s="157"/>
      <c r="D131" s="107" t="s">
        <v>0</v>
      </c>
      <c r="E131" s="107"/>
      <c r="F131" s="107" t="s">
        <v>0</v>
      </c>
      <c r="G131" s="107"/>
      <c r="H131" s="107" t="s">
        <v>0</v>
      </c>
      <c r="I131" s="107"/>
      <c r="J131" s="107" t="s">
        <v>0</v>
      </c>
      <c r="K131" s="107"/>
      <c r="L131" s="107" t="s">
        <v>0</v>
      </c>
      <c r="M131" s="107"/>
      <c r="N131" s="107" t="s">
        <v>0</v>
      </c>
      <c r="O131" s="107"/>
      <c r="P131" s="107" t="s">
        <v>0</v>
      </c>
      <c r="Q131" s="107"/>
      <c r="R131" s="107" t="s">
        <v>0</v>
      </c>
      <c r="S131" s="107"/>
      <c r="T131" s="107" t="s">
        <v>0</v>
      </c>
      <c r="U131" s="107"/>
      <c r="V131" s="107" t="s">
        <v>0</v>
      </c>
      <c r="W131" s="107"/>
      <c r="Z131" s="107" t="s">
        <v>0</v>
      </c>
      <c r="AA131" s="157"/>
    </row>
    <row r="132" spans="1:27" x14ac:dyDescent="0.3">
      <c r="A132" s="107" t="s">
        <v>7</v>
      </c>
      <c r="B132" s="107" t="s">
        <v>8</v>
      </c>
      <c r="C132" s="107" t="s">
        <v>9</v>
      </c>
      <c r="D132" s="107"/>
      <c r="E132" s="107" t="s">
        <v>10</v>
      </c>
      <c r="F132" s="107"/>
      <c r="G132" s="107" t="s">
        <v>10</v>
      </c>
      <c r="H132" s="107"/>
      <c r="I132" s="107" t="s">
        <v>10</v>
      </c>
      <c r="J132" s="107"/>
      <c r="K132" s="107" t="s">
        <v>10</v>
      </c>
      <c r="L132" s="107"/>
      <c r="M132" s="107" t="s">
        <v>10</v>
      </c>
      <c r="N132" s="107"/>
      <c r="O132" s="107" t="s">
        <v>10</v>
      </c>
      <c r="P132" s="107"/>
      <c r="Q132" s="107" t="s">
        <v>10</v>
      </c>
      <c r="R132" s="107"/>
      <c r="S132" s="107" t="s">
        <v>10</v>
      </c>
      <c r="T132" s="107"/>
      <c r="U132" s="107" t="s">
        <v>10</v>
      </c>
      <c r="V132" s="107"/>
      <c r="W132" s="107" t="s">
        <v>10</v>
      </c>
      <c r="Z132" s="107"/>
      <c r="AA132" s="107" t="s">
        <v>10</v>
      </c>
    </row>
    <row r="133" spans="1:27" x14ac:dyDescent="0.3">
      <c r="A133" s="101" t="s">
        <v>385</v>
      </c>
      <c r="B133" s="101"/>
      <c r="C133" s="101"/>
      <c r="D133" s="101"/>
      <c r="E133" s="101"/>
      <c r="F133" s="101"/>
      <c r="G133" s="101"/>
      <c r="H133" s="101"/>
      <c r="I133" s="101"/>
      <c r="J133" s="101"/>
      <c r="K133" s="101"/>
      <c r="L133" s="101"/>
      <c r="M133" s="101"/>
      <c r="N133" s="101"/>
      <c r="O133" s="101"/>
      <c r="P133" s="101"/>
      <c r="Q133" s="101"/>
      <c r="R133" s="101"/>
      <c r="S133" s="101"/>
      <c r="T133" s="101"/>
      <c r="U133" s="101"/>
      <c r="V133" s="101"/>
      <c r="W133" s="101"/>
      <c r="Z133" s="101"/>
      <c r="AA133" s="101"/>
    </row>
    <row r="134" spans="1:27" x14ac:dyDescent="0.3">
      <c r="A134" s="102" t="s">
        <v>118</v>
      </c>
      <c r="B134" s="103">
        <v>43986</v>
      </c>
      <c r="C134" s="104">
        <v>322.5102</v>
      </c>
      <c r="D134" s="104">
        <v>3.13520888730456</v>
      </c>
      <c r="E134" s="105">
        <v>8</v>
      </c>
      <c r="F134" s="104">
        <v>3.5207521690077499</v>
      </c>
      <c r="G134" s="105">
        <v>5</v>
      </c>
      <c r="H134" s="104">
        <v>3.35050631355662</v>
      </c>
      <c r="I134" s="105">
        <v>7</v>
      </c>
      <c r="J134" s="104">
        <v>3.7457983682532001</v>
      </c>
      <c r="K134" s="105">
        <v>7</v>
      </c>
      <c r="L134" s="104">
        <v>5.2549416012218702</v>
      </c>
      <c r="M134" s="105">
        <v>3</v>
      </c>
      <c r="N134" s="104">
        <v>5.6126611661693602</v>
      </c>
      <c r="O134" s="105">
        <v>10</v>
      </c>
      <c r="P134" s="104">
        <v>5.4819301968048402</v>
      </c>
      <c r="Q134" s="105">
        <v>11</v>
      </c>
      <c r="R134" s="104">
        <v>5.5730303513576196</v>
      </c>
      <c r="S134" s="105">
        <v>13</v>
      </c>
      <c r="T134" s="104">
        <v>5.9486675925145098</v>
      </c>
      <c r="U134" s="105">
        <v>6</v>
      </c>
      <c r="V134" s="104">
        <v>7.3223275041176796</v>
      </c>
      <c r="W134" s="105">
        <v>7</v>
      </c>
      <c r="Z134" s="104">
        <v>10.1351022457368</v>
      </c>
      <c r="AA134" s="105">
        <v>4</v>
      </c>
    </row>
    <row r="135" spans="1:27" x14ac:dyDescent="0.3">
      <c r="A135" s="102" t="s">
        <v>119</v>
      </c>
      <c r="B135" s="103">
        <v>43986</v>
      </c>
      <c r="C135" s="104">
        <v>2224.0936000000002</v>
      </c>
      <c r="D135" s="104">
        <v>2.4306575858177299</v>
      </c>
      <c r="E135" s="105">
        <v>31</v>
      </c>
      <c r="F135" s="104">
        <v>2.5606828775503998</v>
      </c>
      <c r="G135" s="105">
        <v>23</v>
      </c>
      <c r="H135" s="104">
        <v>2.8557017383929502</v>
      </c>
      <c r="I135" s="105">
        <v>20</v>
      </c>
      <c r="J135" s="104">
        <v>3.4927519770290099</v>
      </c>
      <c r="K135" s="105">
        <v>13</v>
      </c>
      <c r="L135" s="104">
        <v>4.8036419067925999</v>
      </c>
      <c r="M135" s="105">
        <v>15</v>
      </c>
      <c r="N135" s="104">
        <v>5.6597077280188604</v>
      </c>
      <c r="O135" s="105">
        <v>9</v>
      </c>
      <c r="P135" s="104">
        <v>5.5053287811128602</v>
      </c>
      <c r="Q135" s="105">
        <v>9</v>
      </c>
      <c r="R135" s="104">
        <v>5.5865430978327497</v>
      </c>
      <c r="S135" s="105">
        <v>11</v>
      </c>
      <c r="T135" s="104">
        <v>5.8824925974786</v>
      </c>
      <c r="U135" s="105">
        <v>12</v>
      </c>
      <c r="V135" s="104">
        <v>7.2947001074033002</v>
      </c>
      <c r="W135" s="105">
        <v>12</v>
      </c>
      <c r="Z135" s="104">
        <v>10.0559957160132</v>
      </c>
      <c r="AA135" s="105">
        <v>11</v>
      </c>
    </row>
    <row r="136" spans="1:27" x14ac:dyDescent="0.3">
      <c r="A136" s="102" t="s">
        <v>120</v>
      </c>
      <c r="B136" s="103">
        <v>43986</v>
      </c>
      <c r="C136" s="104">
        <v>2306.9258</v>
      </c>
      <c r="D136" s="104">
        <v>2.02057128450372</v>
      </c>
      <c r="E136" s="105">
        <v>40</v>
      </c>
      <c r="F136" s="104">
        <v>2.0229053101097398</v>
      </c>
      <c r="G136" s="105">
        <v>41</v>
      </c>
      <c r="H136" s="104">
        <v>2.6992603167756699</v>
      </c>
      <c r="I136" s="105">
        <v>30</v>
      </c>
      <c r="J136" s="104">
        <v>3.1071686813312902</v>
      </c>
      <c r="K136" s="105">
        <v>29</v>
      </c>
      <c r="L136" s="104">
        <v>3.8042049552897201</v>
      </c>
      <c r="M136" s="105">
        <v>29</v>
      </c>
      <c r="N136" s="104">
        <v>5.4701701216519103</v>
      </c>
      <c r="O136" s="105">
        <v>17</v>
      </c>
      <c r="P136" s="104">
        <v>5.4092170818046696</v>
      </c>
      <c r="Q136" s="105">
        <v>14</v>
      </c>
      <c r="R136" s="104">
        <v>5.5551777442765804</v>
      </c>
      <c r="S136" s="105">
        <v>15</v>
      </c>
      <c r="T136" s="104">
        <v>5.8494157712203396</v>
      </c>
      <c r="U136" s="105">
        <v>15</v>
      </c>
      <c r="V136" s="104">
        <v>7.3047739933133098</v>
      </c>
      <c r="W136" s="105">
        <v>10</v>
      </c>
      <c r="Z136" s="104">
        <v>10.130992082780301</v>
      </c>
      <c r="AA136" s="105">
        <v>5</v>
      </c>
    </row>
    <row r="137" spans="1:27" x14ac:dyDescent="0.3">
      <c r="A137" s="102" t="s">
        <v>121</v>
      </c>
      <c r="B137" s="103">
        <v>43986</v>
      </c>
      <c r="C137" s="104">
        <v>3082.3481999999999</v>
      </c>
      <c r="D137" s="104">
        <v>2.51770233599991</v>
      </c>
      <c r="E137" s="105">
        <v>26</v>
      </c>
      <c r="F137" s="104">
        <v>2.9374310951413301</v>
      </c>
      <c r="G137" s="105">
        <v>13</v>
      </c>
      <c r="H137" s="104">
        <v>3.2871058043777799</v>
      </c>
      <c r="I137" s="105">
        <v>9</v>
      </c>
      <c r="J137" s="104">
        <v>3.5753142831897402</v>
      </c>
      <c r="K137" s="105">
        <v>10</v>
      </c>
      <c r="L137" s="104">
        <v>4.1613623123777899</v>
      </c>
      <c r="M137" s="105">
        <v>26</v>
      </c>
      <c r="N137" s="104">
        <v>5.3146628936298201</v>
      </c>
      <c r="O137" s="105">
        <v>22</v>
      </c>
      <c r="P137" s="104">
        <v>5.3822194527622296</v>
      </c>
      <c r="Q137" s="105">
        <v>16</v>
      </c>
      <c r="R137" s="104">
        <v>5.5709106880854398</v>
      </c>
      <c r="S137" s="105">
        <v>14</v>
      </c>
      <c r="T137" s="104">
        <v>5.8855173202832498</v>
      </c>
      <c r="U137" s="105">
        <v>11</v>
      </c>
      <c r="V137" s="104">
        <v>7.3057975298554902</v>
      </c>
      <c r="W137" s="105">
        <v>9</v>
      </c>
      <c r="Z137" s="104">
        <v>10.013799646467801</v>
      </c>
      <c r="AA137" s="105">
        <v>15</v>
      </c>
    </row>
    <row r="138" spans="1:27" x14ac:dyDescent="0.3">
      <c r="A138" s="102" t="s">
        <v>122</v>
      </c>
      <c r="B138" s="103">
        <v>43986</v>
      </c>
      <c r="C138" s="104">
        <v>2305.2815000000001</v>
      </c>
      <c r="D138" s="104">
        <v>1.7354020322799499</v>
      </c>
      <c r="E138" s="105">
        <v>42</v>
      </c>
      <c r="F138" s="104">
        <v>2.53225678667757</v>
      </c>
      <c r="G138" s="105">
        <v>24</v>
      </c>
      <c r="H138" s="104">
        <v>2.7865495291725302</v>
      </c>
      <c r="I138" s="105">
        <v>26</v>
      </c>
      <c r="J138" s="104">
        <v>3.3902210769377499</v>
      </c>
      <c r="K138" s="105">
        <v>20</v>
      </c>
      <c r="L138" s="104">
        <v>4.9380087530259402</v>
      </c>
      <c r="M138" s="105">
        <v>10</v>
      </c>
      <c r="N138" s="104">
        <v>5.4764428615882599</v>
      </c>
      <c r="O138" s="105">
        <v>15</v>
      </c>
      <c r="P138" s="104">
        <v>5.2672811664204602</v>
      </c>
      <c r="Q138" s="105">
        <v>23</v>
      </c>
      <c r="R138" s="104">
        <v>5.3616146464053998</v>
      </c>
      <c r="S138" s="105">
        <v>23</v>
      </c>
      <c r="T138" s="104">
        <v>5.64308999367264</v>
      </c>
      <c r="U138" s="105">
        <v>24</v>
      </c>
      <c r="V138" s="104">
        <v>7.1954623628608303</v>
      </c>
      <c r="W138" s="105">
        <v>21</v>
      </c>
      <c r="Z138" s="104">
        <v>10.0086605707691</v>
      </c>
      <c r="AA138" s="105">
        <v>18</v>
      </c>
    </row>
    <row r="139" spans="1:27" x14ac:dyDescent="0.3">
      <c r="A139" s="102" t="s">
        <v>123</v>
      </c>
      <c r="B139" s="103">
        <v>43986</v>
      </c>
      <c r="C139" s="104">
        <v>2404.8303000000001</v>
      </c>
      <c r="D139" s="104">
        <v>2.8263226146446598</v>
      </c>
      <c r="E139" s="105">
        <v>15</v>
      </c>
      <c r="F139" s="104">
        <v>2.6819999703584498</v>
      </c>
      <c r="G139" s="105">
        <v>20</v>
      </c>
      <c r="H139" s="104">
        <v>2.7985503598291701</v>
      </c>
      <c r="I139" s="105">
        <v>25</v>
      </c>
      <c r="J139" s="104">
        <v>2.92739220582131</v>
      </c>
      <c r="K139" s="105">
        <v>31</v>
      </c>
      <c r="L139" s="104">
        <v>3.2330557042417598</v>
      </c>
      <c r="M139" s="105">
        <v>38</v>
      </c>
      <c r="N139" s="104">
        <v>3.8676188584663702</v>
      </c>
      <c r="O139" s="105">
        <v>39</v>
      </c>
      <c r="P139" s="104">
        <v>4.4755895698339403</v>
      </c>
      <c r="Q139" s="105">
        <v>34</v>
      </c>
      <c r="R139" s="104">
        <v>4.78440059370116</v>
      </c>
      <c r="S139" s="105">
        <v>32</v>
      </c>
      <c r="T139" s="104">
        <v>5.1476158134035801</v>
      </c>
      <c r="U139" s="105">
        <v>33</v>
      </c>
      <c r="V139" s="104">
        <v>6.8938577047341099</v>
      </c>
      <c r="W139" s="105">
        <v>30</v>
      </c>
      <c r="Z139" s="104">
        <v>9.71142897829486</v>
      </c>
      <c r="AA139" s="105">
        <v>29</v>
      </c>
    </row>
    <row r="140" spans="1:27" x14ac:dyDescent="0.3">
      <c r="A140" s="102" t="s">
        <v>124</v>
      </c>
      <c r="B140" s="103">
        <v>43986</v>
      </c>
      <c r="C140" s="104">
        <v>2864.163</v>
      </c>
      <c r="D140" s="104">
        <v>2.8803007887379102</v>
      </c>
      <c r="E140" s="105">
        <v>14</v>
      </c>
      <c r="F140" s="104">
        <v>2.8969051144215698</v>
      </c>
      <c r="G140" s="105">
        <v>15</v>
      </c>
      <c r="H140" s="104">
        <v>2.9496467974065301</v>
      </c>
      <c r="I140" s="105">
        <v>17</v>
      </c>
      <c r="J140" s="104">
        <v>3.26711036016754</v>
      </c>
      <c r="K140" s="105">
        <v>23</v>
      </c>
      <c r="L140" s="104">
        <v>4.30798445050808</v>
      </c>
      <c r="M140" s="105">
        <v>25</v>
      </c>
      <c r="N140" s="104">
        <v>5.5403969087166898</v>
      </c>
      <c r="O140" s="105">
        <v>11</v>
      </c>
      <c r="P140" s="104">
        <v>5.3967692493972903</v>
      </c>
      <c r="Q140" s="105">
        <v>15</v>
      </c>
      <c r="R140" s="104">
        <v>5.4578810952738204</v>
      </c>
      <c r="S140" s="105">
        <v>18</v>
      </c>
      <c r="T140" s="104">
        <v>5.7777300621841503</v>
      </c>
      <c r="U140" s="105">
        <v>17</v>
      </c>
      <c r="V140" s="104">
        <v>7.2355578154824798</v>
      </c>
      <c r="W140" s="105">
        <v>16</v>
      </c>
      <c r="Z140" s="104">
        <v>9.9939814487648402</v>
      </c>
      <c r="AA140" s="105">
        <v>20</v>
      </c>
    </row>
    <row r="141" spans="1:27" x14ac:dyDescent="0.3">
      <c r="A141" s="102" t="s">
        <v>125</v>
      </c>
      <c r="B141" s="103">
        <v>43986</v>
      </c>
      <c r="C141" s="104">
        <v>2581.9616000000001</v>
      </c>
      <c r="D141" s="104">
        <v>2.5504097713643401</v>
      </c>
      <c r="E141" s="105">
        <v>24</v>
      </c>
      <c r="F141" s="104">
        <v>2.4951394552740598</v>
      </c>
      <c r="G141" s="105">
        <v>26</v>
      </c>
      <c r="H141" s="104">
        <v>3.11391650094395</v>
      </c>
      <c r="I141" s="105">
        <v>13</v>
      </c>
      <c r="J141" s="104">
        <v>3.7260545493022001</v>
      </c>
      <c r="K141" s="105">
        <v>8</v>
      </c>
      <c r="L141" s="104">
        <v>5.0224757626937304</v>
      </c>
      <c r="M141" s="105">
        <v>8</v>
      </c>
      <c r="N141" s="104">
        <v>5.8675099077574897</v>
      </c>
      <c r="O141" s="105">
        <v>5</v>
      </c>
      <c r="P141" s="104">
        <v>5.6036404122414103</v>
      </c>
      <c r="Q141" s="105">
        <v>6</v>
      </c>
      <c r="R141" s="104">
        <v>5.7229712331696199</v>
      </c>
      <c r="S141" s="105">
        <v>4</v>
      </c>
      <c r="T141" s="104">
        <v>6.0358810400526997</v>
      </c>
      <c r="U141" s="105">
        <v>3</v>
      </c>
      <c r="V141" s="104">
        <v>7.3631888274903199</v>
      </c>
      <c r="W141" s="105">
        <v>4</v>
      </c>
      <c r="Z141" s="104">
        <v>9.8785389023128598</v>
      </c>
      <c r="AA141" s="105">
        <v>28</v>
      </c>
    </row>
    <row r="142" spans="1:27" x14ac:dyDescent="0.3">
      <c r="A142" s="102" t="s">
        <v>126</v>
      </c>
      <c r="B142" s="103">
        <v>43986</v>
      </c>
      <c r="C142" s="104">
        <v>2193.3319000000001</v>
      </c>
      <c r="D142" s="104">
        <v>2.35989575185824</v>
      </c>
      <c r="E142" s="105">
        <v>32</v>
      </c>
      <c r="F142" s="104">
        <v>2.2386731824008601</v>
      </c>
      <c r="G142" s="105">
        <v>35</v>
      </c>
      <c r="H142" s="104">
        <v>2.3715192979259299</v>
      </c>
      <c r="I142" s="105">
        <v>41</v>
      </c>
      <c r="J142" s="104">
        <v>2.6680773020748898</v>
      </c>
      <c r="K142" s="105">
        <v>41</v>
      </c>
      <c r="L142" s="104">
        <v>3.1265468914991201</v>
      </c>
      <c r="M142" s="105">
        <v>40</v>
      </c>
      <c r="N142" s="104">
        <v>4.2662120879021597</v>
      </c>
      <c r="O142" s="105">
        <v>35</v>
      </c>
      <c r="P142" s="104">
        <v>4.5806895455186503</v>
      </c>
      <c r="Q142" s="105">
        <v>32</v>
      </c>
      <c r="R142" s="104">
        <v>4.7391290923466798</v>
      </c>
      <c r="S142" s="105">
        <v>34</v>
      </c>
      <c r="T142" s="104">
        <v>5.0969100961811202</v>
      </c>
      <c r="U142" s="105">
        <v>34</v>
      </c>
      <c r="V142" s="104">
        <v>7.0117923408687597</v>
      </c>
      <c r="W142" s="105">
        <v>29</v>
      </c>
      <c r="Z142" s="104">
        <v>10.0364841178232</v>
      </c>
      <c r="AA142" s="105">
        <v>12</v>
      </c>
    </row>
    <row r="143" spans="1:27" x14ac:dyDescent="0.3">
      <c r="A143" s="102" t="s">
        <v>127</v>
      </c>
      <c r="B143" s="103">
        <v>43986</v>
      </c>
      <c r="C143" s="104">
        <v>3010.9142999999999</v>
      </c>
      <c r="D143" s="104">
        <v>3.5352819202451</v>
      </c>
      <c r="E143" s="105">
        <v>4</v>
      </c>
      <c r="F143" s="104">
        <v>3.8845010208838202</v>
      </c>
      <c r="G143" s="105">
        <v>4</v>
      </c>
      <c r="H143" s="104">
        <v>3.6873454947873601</v>
      </c>
      <c r="I143" s="105">
        <v>4</v>
      </c>
      <c r="J143" s="104">
        <v>4.0324771347103701</v>
      </c>
      <c r="K143" s="105">
        <v>3</v>
      </c>
      <c r="L143" s="104">
        <v>4.9721547569769902</v>
      </c>
      <c r="M143" s="105">
        <v>9</v>
      </c>
      <c r="N143" s="104">
        <v>5.9763148346916699</v>
      </c>
      <c r="O143" s="105">
        <v>1</v>
      </c>
      <c r="P143" s="104">
        <v>5.7750210487335298</v>
      </c>
      <c r="Q143" s="105">
        <v>2</v>
      </c>
      <c r="R143" s="104">
        <v>5.9059348839286399</v>
      </c>
      <c r="S143" s="105">
        <v>2</v>
      </c>
      <c r="T143" s="104">
        <v>6.17713484369522</v>
      </c>
      <c r="U143" s="105">
        <v>2</v>
      </c>
      <c r="V143" s="104">
        <v>7.43495822238852</v>
      </c>
      <c r="W143" s="105">
        <v>2</v>
      </c>
      <c r="Z143" s="104">
        <v>10.245635295304201</v>
      </c>
      <c r="AA143" s="105">
        <v>3</v>
      </c>
    </row>
    <row r="144" spans="1:27" x14ac:dyDescent="0.3">
      <c r="A144" s="102" t="s">
        <v>128</v>
      </c>
      <c r="B144" s="103">
        <v>43986</v>
      </c>
      <c r="C144" s="104">
        <v>3940.4721</v>
      </c>
      <c r="D144" s="104">
        <v>2.6966146986644501</v>
      </c>
      <c r="E144" s="105">
        <v>21</v>
      </c>
      <c r="F144" s="104">
        <v>2.0431101106691201</v>
      </c>
      <c r="G144" s="105">
        <v>40</v>
      </c>
      <c r="H144" s="104">
        <v>2.56985409026835</v>
      </c>
      <c r="I144" s="105">
        <v>34</v>
      </c>
      <c r="J144" s="104">
        <v>3.18308996743328</v>
      </c>
      <c r="K144" s="105">
        <v>28</v>
      </c>
      <c r="L144" s="104">
        <v>4.6765189828407898</v>
      </c>
      <c r="M144" s="105">
        <v>18</v>
      </c>
      <c r="N144" s="104">
        <v>5.4190341631713599</v>
      </c>
      <c r="O144" s="105">
        <v>19</v>
      </c>
      <c r="P144" s="104">
        <v>5.29670130440112</v>
      </c>
      <c r="Q144" s="105">
        <v>22</v>
      </c>
      <c r="R144" s="104">
        <v>5.4144465662466699</v>
      </c>
      <c r="S144" s="105">
        <v>22</v>
      </c>
      <c r="T144" s="104">
        <v>5.7419927463492497</v>
      </c>
      <c r="U144" s="105">
        <v>21</v>
      </c>
      <c r="V144" s="104">
        <v>7.1245679782051896</v>
      </c>
      <c r="W144" s="105">
        <v>26</v>
      </c>
      <c r="Z144" s="104">
        <v>9.9527643010817695</v>
      </c>
      <c r="AA144" s="105">
        <v>24</v>
      </c>
    </row>
    <row r="145" spans="1:27" x14ac:dyDescent="0.3">
      <c r="A145" s="102" t="s">
        <v>129</v>
      </c>
      <c r="B145" s="103">
        <v>43986</v>
      </c>
      <c r="C145" s="104">
        <v>1994.7791999999999</v>
      </c>
      <c r="D145" s="104">
        <v>2.11168418456931</v>
      </c>
      <c r="E145" s="105">
        <v>38</v>
      </c>
      <c r="F145" s="104">
        <v>2.2010092432635</v>
      </c>
      <c r="G145" s="105">
        <v>37</v>
      </c>
      <c r="H145" s="104">
        <v>2.9790086639355202</v>
      </c>
      <c r="I145" s="105">
        <v>15</v>
      </c>
      <c r="J145" s="104">
        <v>3.45238723898848</v>
      </c>
      <c r="K145" s="105">
        <v>15</v>
      </c>
      <c r="L145" s="104">
        <v>4.3782895629033396</v>
      </c>
      <c r="M145" s="105">
        <v>24</v>
      </c>
      <c r="N145" s="104">
        <v>4.8659386643243998</v>
      </c>
      <c r="O145" s="105">
        <v>27</v>
      </c>
      <c r="P145" s="104">
        <v>5.1065703966803397</v>
      </c>
      <c r="Q145" s="105">
        <v>27</v>
      </c>
      <c r="R145" s="104">
        <v>5.3538259887146404</v>
      </c>
      <c r="S145" s="105">
        <v>24</v>
      </c>
      <c r="T145" s="104">
        <v>5.7246478719850096</v>
      </c>
      <c r="U145" s="105">
        <v>23</v>
      </c>
      <c r="V145" s="104">
        <v>7.22680727982946</v>
      </c>
      <c r="W145" s="105">
        <v>18</v>
      </c>
      <c r="Z145" s="104">
        <v>9.9787555406948698</v>
      </c>
      <c r="AA145" s="105">
        <v>22</v>
      </c>
    </row>
    <row r="146" spans="1:27" x14ac:dyDescent="0.3">
      <c r="A146" s="102" t="s">
        <v>130</v>
      </c>
      <c r="B146" s="103">
        <v>43986</v>
      </c>
      <c r="C146" s="104">
        <v>296.49419999999998</v>
      </c>
      <c r="D146" s="104">
        <v>3.23795594733634</v>
      </c>
      <c r="E146" s="105">
        <v>7</v>
      </c>
      <c r="F146" s="104">
        <v>3.0250381918020399</v>
      </c>
      <c r="G146" s="105">
        <v>12</v>
      </c>
      <c r="H146" s="104">
        <v>3.1340324933881898</v>
      </c>
      <c r="I146" s="105">
        <v>12</v>
      </c>
      <c r="J146" s="104">
        <v>3.6631249060936999</v>
      </c>
      <c r="K146" s="105">
        <v>9</v>
      </c>
      <c r="L146" s="104">
        <v>5.1764006563416904</v>
      </c>
      <c r="M146" s="105">
        <v>4</v>
      </c>
      <c r="N146" s="104">
        <v>5.7693559107436201</v>
      </c>
      <c r="O146" s="105">
        <v>7</v>
      </c>
      <c r="P146" s="104">
        <v>5.50538066145225</v>
      </c>
      <c r="Q146" s="105">
        <v>8</v>
      </c>
      <c r="R146" s="104">
        <v>5.5733214489404403</v>
      </c>
      <c r="S146" s="105">
        <v>12</v>
      </c>
      <c r="T146" s="104">
        <v>5.8735969532025001</v>
      </c>
      <c r="U146" s="105">
        <v>13</v>
      </c>
      <c r="V146" s="104">
        <v>7.2453936874345297</v>
      </c>
      <c r="W146" s="105">
        <v>14</v>
      </c>
      <c r="Z146" s="104">
        <v>10.032998433085201</v>
      </c>
      <c r="AA146" s="105">
        <v>13</v>
      </c>
    </row>
    <row r="147" spans="1:27" x14ac:dyDescent="0.3">
      <c r="A147" s="102" t="s">
        <v>131</v>
      </c>
      <c r="B147" s="103">
        <v>43986</v>
      </c>
      <c r="C147" s="104">
        <v>2150.8200000000002</v>
      </c>
      <c r="D147" s="104">
        <v>4.1463083582772304</v>
      </c>
      <c r="E147" s="105">
        <v>2</v>
      </c>
      <c r="F147" s="104">
        <v>3.9117735913507201</v>
      </c>
      <c r="G147" s="105">
        <v>3</v>
      </c>
      <c r="H147" s="104">
        <v>3.8436886457560799</v>
      </c>
      <c r="I147" s="105">
        <v>2</v>
      </c>
      <c r="J147" s="104">
        <v>3.9439086376318002</v>
      </c>
      <c r="K147" s="105">
        <v>4</v>
      </c>
      <c r="L147" s="104">
        <v>5.0786243539647602</v>
      </c>
      <c r="M147" s="105">
        <v>5</v>
      </c>
      <c r="N147" s="104">
        <v>5.9214784410408798</v>
      </c>
      <c r="O147" s="105">
        <v>4</v>
      </c>
      <c r="P147" s="104">
        <v>5.6486890030466501</v>
      </c>
      <c r="Q147" s="105">
        <v>3</v>
      </c>
      <c r="R147" s="104">
        <v>5.7483147045995802</v>
      </c>
      <c r="S147" s="105">
        <v>3</v>
      </c>
      <c r="T147" s="104">
        <v>6.0203050945545602</v>
      </c>
      <c r="U147" s="105">
        <v>4</v>
      </c>
      <c r="V147" s="104">
        <v>7.36952367999793</v>
      </c>
      <c r="W147" s="105">
        <v>3</v>
      </c>
      <c r="Z147" s="104">
        <v>10.024239200034501</v>
      </c>
      <c r="AA147" s="105">
        <v>14</v>
      </c>
    </row>
    <row r="148" spans="1:27" x14ac:dyDescent="0.3">
      <c r="A148" s="102" t="s">
        <v>132</v>
      </c>
      <c r="B148" s="103">
        <v>43986</v>
      </c>
      <c r="C148" s="104">
        <v>2422.0288</v>
      </c>
      <c r="D148" s="104">
        <v>2.8168023684815902</v>
      </c>
      <c r="E148" s="105">
        <v>16</v>
      </c>
      <c r="F148" s="104">
        <v>2.65692064147553</v>
      </c>
      <c r="G148" s="105">
        <v>21</v>
      </c>
      <c r="H148" s="104">
        <v>2.77866764122887</v>
      </c>
      <c r="I148" s="105">
        <v>27</v>
      </c>
      <c r="J148" s="104">
        <v>3.2073947054226402</v>
      </c>
      <c r="K148" s="105">
        <v>27</v>
      </c>
      <c r="L148" s="104">
        <v>4.39873121332898</v>
      </c>
      <c r="M148" s="105">
        <v>23</v>
      </c>
      <c r="N148" s="104">
        <v>5.0740000420339202</v>
      </c>
      <c r="O148" s="105">
        <v>26</v>
      </c>
      <c r="P148" s="104">
        <v>5.1208017592784199</v>
      </c>
      <c r="Q148" s="105">
        <v>26</v>
      </c>
      <c r="R148" s="104">
        <v>5.2222581502723298</v>
      </c>
      <c r="S148" s="105">
        <v>28</v>
      </c>
      <c r="T148" s="104">
        <v>5.5271701211542199</v>
      </c>
      <c r="U148" s="105">
        <v>29</v>
      </c>
      <c r="V148" s="104">
        <v>7.0556042107309702</v>
      </c>
      <c r="W148" s="105">
        <v>28</v>
      </c>
      <c r="Z148" s="104">
        <v>9.8833360787909896</v>
      </c>
      <c r="AA148" s="105">
        <v>27</v>
      </c>
    </row>
    <row r="149" spans="1:27" x14ac:dyDescent="0.3">
      <c r="A149" s="102" t="s">
        <v>133</v>
      </c>
      <c r="B149" s="103">
        <v>43986</v>
      </c>
      <c r="C149" s="104">
        <v>1553.0952</v>
      </c>
      <c r="D149" s="104">
        <v>1.8943157392041801</v>
      </c>
      <c r="E149" s="105">
        <v>41</v>
      </c>
      <c r="F149" s="104">
        <v>2.3662734569765602</v>
      </c>
      <c r="G149" s="105">
        <v>30</v>
      </c>
      <c r="H149" s="104">
        <v>2.5054513918258299</v>
      </c>
      <c r="I149" s="105">
        <v>38</v>
      </c>
      <c r="J149" s="104">
        <v>2.79732138840129</v>
      </c>
      <c r="K149" s="105">
        <v>36</v>
      </c>
      <c r="L149" s="104">
        <v>3.3883225542578401</v>
      </c>
      <c r="M149" s="105">
        <v>35</v>
      </c>
      <c r="N149" s="104">
        <v>3.7158031870275798</v>
      </c>
      <c r="O149" s="105">
        <v>41</v>
      </c>
      <c r="P149" s="104">
        <v>4.2364128771004701</v>
      </c>
      <c r="Q149" s="105">
        <v>36</v>
      </c>
      <c r="R149" s="104">
        <v>4.5306190116152099</v>
      </c>
      <c r="S149" s="105">
        <v>36</v>
      </c>
      <c r="T149" s="104">
        <v>4.9215736604766098</v>
      </c>
      <c r="U149" s="105">
        <v>36</v>
      </c>
      <c r="V149" s="104">
        <v>6.4525554985670697</v>
      </c>
      <c r="W149" s="105">
        <v>31</v>
      </c>
      <c r="Z149" s="104">
        <v>8.4237175681206793</v>
      </c>
      <c r="AA149" s="105">
        <v>32</v>
      </c>
    </row>
    <row r="150" spans="1:27" x14ac:dyDescent="0.3">
      <c r="A150" s="102" t="s">
        <v>134</v>
      </c>
      <c r="B150" s="103">
        <v>43986</v>
      </c>
      <c r="C150" s="104">
        <v>1953.5199</v>
      </c>
      <c r="D150" s="104">
        <v>2.4758273755615101</v>
      </c>
      <c r="E150" s="105">
        <v>30</v>
      </c>
      <c r="F150" s="104">
        <v>2.1777244240643499</v>
      </c>
      <c r="G150" s="105">
        <v>38</v>
      </c>
      <c r="H150" s="104">
        <v>2.4551946420760098</v>
      </c>
      <c r="I150" s="105">
        <v>40</v>
      </c>
      <c r="J150" s="104">
        <v>2.78291272007261</v>
      </c>
      <c r="K150" s="105">
        <v>37</v>
      </c>
      <c r="L150" s="104">
        <v>3.4151671379009798</v>
      </c>
      <c r="M150" s="105">
        <v>33</v>
      </c>
      <c r="N150" s="104">
        <v>4.7878755833959703</v>
      </c>
      <c r="O150" s="105">
        <v>30</v>
      </c>
      <c r="P150" s="104">
        <v>5.0700287641593498</v>
      </c>
      <c r="Q150" s="105">
        <v>28</v>
      </c>
      <c r="R150" s="104">
        <v>5.2837580063207499</v>
      </c>
      <c r="S150" s="105">
        <v>27</v>
      </c>
      <c r="T150" s="104">
        <v>5.62988209810693</v>
      </c>
      <c r="U150" s="105">
        <v>26</v>
      </c>
      <c r="V150" s="104">
        <v>7.1652650209914999</v>
      </c>
      <c r="W150" s="105">
        <v>23</v>
      </c>
      <c r="Z150" s="104">
        <v>10.0766008433463</v>
      </c>
      <c r="AA150" s="105">
        <v>9</v>
      </c>
    </row>
    <row r="151" spans="1:27" x14ac:dyDescent="0.3">
      <c r="A151" s="102" t="s">
        <v>135</v>
      </c>
      <c r="B151" s="103">
        <v>43986</v>
      </c>
      <c r="C151" s="104">
        <v>1952.4811999999999</v>
      </c>
      <c r="D151" s="104">
        <v>2.81181857091206</v>
      </c>
      <c r="E151" s="105">
        <v>17</v>
      </c>
      <c r="F151" s="104">
        <v>2.8116284340761202</v>
      </c>
      <c r="G151" s="105">
        <v>16</v>
      </c>
      <c r="H151" s="104">
        <v>2.6115464684944998</v>
      </c>
      <c r="I151" s="105">
        <v>33</v>
      </c>
      <c r="J151" s="104">
        <v>3.2166891380831801</v>
      </c>
      <c r="K151" s="105">
        <v>25</v>
      </c>
      <c r="L151" s="104">
        <v>3.5472889962262499</v>
      </c>
      <c r="M151" s="105">
        <v>30</v>
      </c>
      <c r="N151" s="104">
        <v>4.5587882513935698</v>
      </c>
      <c r="O151" s="105">
        <v>33</v>
      </c>
      <c r="P151" s="104"/>
      <c r="Q151" s="105"/>
      <c r="R151" s="104"/>
      <c r="S151" s="105"/>
      <c r="T151" s="104"/>
      <c r="U151" s="105"/>
      <c r="V151" s="104"/>
      <c r="W151" s="105"/>
      <c r="Z151" s="104">
        <v>4.8259617573490798</v>
      </c>
      <c r="AA151" s="105">
        <v>43</v>
      </c>
    </row>
    <row r="152" spans="1:27" x14ac:dyDescent="0.3">
      <c r="A152" s="102" t="s">
        <v>136</v>
      </c>
      <c r="B152" s="103">
        <v>43986</v>
      </c>
      <c r="C152" s="104">
        <v>1954.1992</v>
      </c>
      <c r="D152" s="104">
        <v>2.5141952830045602</v>
      </c>
      <c r="E152" s="105">
        <v>27</v>
      </c>
      <c r="F152" s="104">
        <v>2.2629161911489</v>
      </c>
      <c r="G152" s="105">
        <v>33</v>
      </c>
      <c r="H152" s="104">
        <v>2.5149677282260101</v>
      </c>
      <c r="I152" s="105">
        <v>37</v>
      </c>
      <c r="J152" s="104">
        <v>2.8130961390208</v>
      </c>
      <c r="K152" s="105">
        <v>35</v>
      </c>
      <c r="L152" s="104">
        <v>3.4687014613318201</v>
      </c>
      <c r="M152" s="105">
        <v>31</v>
      </c>
      <c r="N152" s="104">
        <v>4.8246650135310896</v>
      </c>
      <c r="O152" s="105">
        <v>29</v>
      </c>
      <c r="P152" s="104"/>
      <c r="Q152" s="105"/>
      <c r="R152" s="104"/>
      <c r="S152" s="105"/>
      <c r="T152" s="104"/>
      <c r="U152" s="105"/>
      <c r="V152" s="104"/>
      <c r="W152" s="105"/>
      <c r="Z152" s="104">
        <v>5.0213431236139003</v>
      </c>
      <c r="AA152" s="105">
        <v>39</v>
      </c>
    </row>
    <row r="153" spans="1:27" x14ac:dyDescent="0.3">
      <c r="A153" s="102" t="s">
        <v>137</v>
      </c>
      <c r="B153" s="103">
        <v>43986</v>
      </c>
      <c r="C153" s="104">
        <v>1953.8797</v>
      </c>
      <c r="D153" s="104">
        <v>2.5538415236847598</v>
      </c>
      <c r="E153" s="105">
        <v>23</v>
      </c>
      <c r="F153" s="104">
        <v>2.2034858440656699</v>
      </c>
      <c r="G153" s="105">
        <v>36</v>
      </c>
      <c r="H153" s="104">
        <v>2.4651600004998002</v>
      </c>
      <c r="I153" s="105">
        <v>39</v>
      </c>
      <c r="J153" s="104">
        <v>2.78079508129386</v>
      </c>
      <c r="K153" s="105">
        <v>38</v>
      </c>
      <c r="L153" s="104">
        <v>3.4166577982470701</v>
      </c>
      <c r="M153" s="105">
        <v>32</v>
      </c>
      <c r="N153" s="104">
        <v>4.7875032295097304</v>
      </c>
      <c r="O153" s="105">
        <v>31</v>
      </c>
      <c r="P153" s="104"/>
      <c r="Q153" s="105"/>
      <c r="R153" s="104"/>
      <c r="S153" s="105"/>
      <c r="T153" s="104"/>
      <c r="U153" s="105"/>
      <c r="V153" s="104"/>
      <c r="W153" s="105"/>
      <c r="Z153" s="104">
        <v>4.9816593311115103</v>
      </c>
      <c r="AA153" s="105">
        <v>41</v>
      </c>
    </row>
    <row r="154" spans="1:27" x14ac:dyDescent="0.3">
      <c r="A154" s="102" t="s">
        <v>138</v>
      </c>
      <c r="B154" s="103">
        <v>43986</v>
      </c>
      <c r="C154" s="104">
        <v>1954.0433</v>
      </c>
      <c r="D154" s="104">
        <v>2.48824139861537</v>
      </c>
      <c r="E154" s="105">
        <v>28</v>
      </c>
      <c r="F154" s="104">
        <v>2.2799143413588401</v>
      </c>
      <c r="G154" s="105">
        <v>32</v>
      </c>
      <c r="H154" s="104">
        <v>2.5544329815551099</v>
      </c>
      <c r="I154" s="105">
        <v>35</v>
      </c>
      <c r="J154" s="104">
        <v>2.8558416376254101</v>
      </c>
      <c r="K154" s="105">
        <v>33</v>
      </c>
      <c r="L154" s="104">
        <v>3.39855309974249</v>
      </c>
      <c r="M154" s="105">
        <v>34</v>
      </c>
      <c r="N154" s="104">
        <v>4.7572569174930504</v>
      </c>
      <c r="O154" s="105">
        <v>32</v>
      </c>
      <c r="P154" s="104"/>
      <c r="Q154" s="105"/>
      <c r="R154" s="104"/>
      <c r="S154" s="105"/>
      <c r="T154" s="104"/>
      <c r="U154" s="105"/>
      <c r="V154" s="104"/>
      <c r="W154" s="105"/>
      <c r="Z154" s="104">
        <v>4.9955700426745899</v>
      </c>
      <c r="AA154" s="105">
        <v>40</v>
      </c>
    </row>
    <row r="155" spans="1:27" x14ac:dyDescent="0.3">
      <c r="A155" s="102" t="s">
        <v>139</v>
      </c>
      <c r="B155" s="103">
        <v>43986</v>
      </c>
      <c r="C155" s="104">
        <v>2751.9182999999998</v>
      </c>
      <c r="D155" s="104">
        <v>2.4764588232309999</v>
      </c>
      <c r="E155" s="105">
        <v>29</v>
      </c>
      <c r="F155" s="104">
        <v>2.0977591680716401</v>
      </c>
      <c r="G155" s="105">
        <v>39</v>
      </c>
      <c r="H155" s="104">
        <v>2.31721102181461</v>
      </c>
      <c r="I155" s="105">
        <v>42</v>
      </c>
      <c r="J155" s="104">
        <v>2.8665430987868699</v>
      </c>
      <c r="K155" s="105">
        <v>32</v>
      </c>
      <c r="L155" s="104">
        <v>4.6392021299046799</v>
      </c>
      <c r="M155" s="105">
        <v>20</v>
      </c>
      <c r="N155" s="104">
        <v>5.1633145507982503</v>
      </c>
      <c r="O155" s="105">
        <v>24</v>
      </c>
      <c r="P155" s="104">
        <v>5.1700063483609702</v>
      </c>
      <c r="Q155" s="105">
        <v>25</v>
      </c>
      <c r="R155" s="104">
        <v>5.3030467318499497</v>
      </c>
      <c r="S155" s="105">
        <v>26</v>
      </c>
      <c r="T155" s="104">
        <v>5.6130087381528</v>
      </c>
      <c r="U155" s="105">
        <v>27</v>
      </c>
      <c r="V155" s="104">
        <v>7.1595173641207301</v>
      </c>
      <c r="W155" s="105">
        <v>24</v>
      </c>
      <c r="Z155" s="104">
        <v>9.9957631013602999</v>
      </c>
      <c r="AA155" s="105">
        <v>19</v>
      </c>
    </row>
    <row r="156" spans="1:27" x14ac:dyDescent="0.3">
      <c r="A156" s="102" t="s">
        <v>140</v>
      </c>
      <c r="B156" s="103">
        <v>43986</v>
      </c>
      <c r="C156" s="104">
        <v>1054.2952</v>
      </c>
      <c r="D156" s="104">
        <v>2.9048730553363802</v>
      </c>
      <c r="E156" s="105">
        <v>11</v>
      </c>
      <c r="F156" s="104">
        <v>2.9307358892539699</v>
      </c>
      <c r="G156" s="105">
        <v>14</v>
      </c>
      <c r="H156" s="104">
        <v>2.94785183062212</v>
      </c>
      <c r="I156" s="105">
        <v>18</v>
      </c>
      <c r="J156" s="104">
        <v>2.8142015484091498</v>
      </c>
      <c r="K156" s="105">
        <v>34</v>
      </c>
      <c r="L156" s="104">
        <v>2.8375327260432202</v>
      </c>
      <c r="M156" s="105">
        <v>42</v>
      </c>
      <c r="N156" s="104">
        <v>3.0515509797896301</v>
      </c>
      <c r="O156" s="105">
        <v>42</v>
      </c>
      <c r="P156" s="104">
        <v>3.8989740598936198</v>
      </c>
      <c r="Q156" s="105">
        <v>38</v>
      </c>
      <c r="R156" s="104">
        <v>4.2839277194950904</v>
      </c>
      <c r="S156" s="105">
        <v>38</v>
      </c>
      <c r="T156" s="104">
        <v>4.62472352453198</v>
      </c>
      <c r="U156" s="105">
        <v>38</v>
      </c>
      <c r="V156" s="104"/>
      <c r="W156" s="105"/>
      <c r="Z156" s="104">
        <v>4.8609815278161799</v>
      </c>
      <c r="AA156" s="105">
        <v>42</v>
      </c>
    </row>
    <row r="157" spans="1:27" x14ac:dyDescent="0.3">
      <c r="A157" s="102" t="s">
        <v>141</v>
      </c>
      <c r="B157" s="103">
        <v>43986</v>
      </c>
      <c r="C157" s="104">
        <v>54.770400000000002</v>
      </c>
      <c r="D157" s="104">
        <v>3.9989482218395498</v>
      </c>
      <c r="E157" s="105">
        <v>3</v>
      </c>
      <c r="F157" s="104">
        <v>3.4663627663693899</v>
      </c>
      <c r="G157" s="105">
        <v>6</v>
      </c>
      <c r="H157" s="104">
        <v>3.3628199402997301</v>
      </c>
      <c r="I157" s="105">
        <v>6</v>
      </c>
      <c r="J157" s="104">
        <v>3.4413511648598001</v>
      </c>
      <c r="K157" s="105">
        <v>18</v>
      </c>
      <c r="L157" s="104">
        <v>4.0878946250784303</v>
      </c>
      <c r="M157" s="105">
        <v>27</v>
      </c>
      <c r="N157" s="104">
        <v>4.8510151527228702</v>
      </c>
      <c r="O157" s="105">
        <v>28</v>
      </c>
      <c r="P157" s="104">
        <v>5.0155604572703298</v>
      </c>
      <c r="Q157" s="105">
        <v>29</v>
      </c>
      <c r="R157" s="104">
        <v>5.2153000702009296</v>
      </c>
      <c r="S157" s="105">
        <v>29</v>
      </c>
      <c r="T157" s="104">
        <v>5.5962927907717104</v>
      </c>
      <c r="U157" s="105">
        <v>28</v>
      </c>
      <c r="V157" s="104">
        <v>7.1907761470969103</v>
      </c>
      <c r="W157" s="105">
        <v>22</v>
      </c>
      <c r="Z157" s="104">
        <v>10.082045654929001</v>
      </c>
      <c r="AA157" s="105">
        <v>8</v>
      </c>
    </row>
    <row r="158" spans="1:27" x14ac:dyDescent="0.3">
      <c r="A158" s="102" t="s">
        <v>142</v>
      </c>
      <c r="B158" s="103">
        <v>43986</v>
      </c>
      <c r="C158" s="104">
        <v>4048.6187</v>
      </c>
      <c r="D158" s="104">
        <v>2.30538862251084</v>
      </c>
      <c r="E158" s="105">
        <v>34</v>
      </c>
      <c r="F158" s="104">
        <v>2.3624988256058299</v>
      </c>
      <c r="G158" s="105">
        <v>31</v>
      </c>
      <c r="H158" s="104">
        <v>2.6834679002742901</v>
      </c>
      <c r="I158" s="105">
        <v>31</v>
      </c>
      <c r="J158" s="104">
        <v>3.2598612222439902</v>
      </c>
      <c r="K158" s="105">
        <v>24</v>
      </c>
      <c r="L158" s="104">
        <v>4.5201987229797798</v>
      </c>
      <c r="M158" s="105">
        <v>21</v>
      </c>
      <c r="N158" s="104">
        <v>5.1535354093059897</v>
      </c>
      <c r="O158" s="105">
        <v>25</v>
      </c>
      <c r="P158" s="104">
        <v>5.1766459993321803</v>
      </c>
      <c r="Q158" s="105">
        <v>24</v>
      </c>
      <c r="R158" s="104">
        <v>5.32245292597936</v>
      </c>
      <c r="S158" s="105">
        <v>25</v>
      </c>
      <c r="T158" s="104">
        <v>5.6336687301111903</v>
      </c>
      <c r="U158" s="105">
        <v>25</v>
      </c>
      <c r="V158" s="104">
        <v>7.1161492508716897</v>
      </c>
      <c r="W158" s="105">
        <v>27</v>
      </c>
      <c r="Z158" s="104">
        <v>9.9276019307382004</v>
      </c>
      <c r="AA158" s="105">
        <v>25</v>
      </c>
    </row>
    <row r="159" spans="1:27" x14ac:dyDescent="0.3">
      <c r="A159" s="102" t="s">
        <v>143</v>
      </c>
      <c r="B159" s="103">
        <v>43986</v>
      </c>
      <c r="C159" s="104">
        <v>2744.7392</v>
      </c>
      <c r="D159" s="104">
        <v>2.1092111486904499</v>
      </c>
      <c r="E159" s="105">
        <v>39</v>
      </c>
      <c r="F159" s="104">
        <v>2.4717447342005698</v>
      </c>
      <c r="G159" s="105">
        <v>27</v>
      </c>
      <c r="H159" s="104">
        <v>2.6334164847722898</v>
      </c>
      <c r="I159" s="105">
        <v>32</v>
      </c>
      <c r="J159" s="104">
        <v>3.21603948558738</v>
      </c>
      <c r="K159" s="105">
        <v>26</v>
      </c>
      <c r="L159" s="104">
        <v>4.48503206872003</v>
      </c>
      <c r="M159" s="105">
        <v>22</v>
      </c>
      <c r="N159" s="104">
        <v>5.4801094170798796</v>
      </c>
      <c r="O159" s="105">
        <v>14</v>
      </c>
      <c r="P159" s="104">
        <v>5.3782831366249004</v>
      </c>
      <c r="Q159" s="105">
        <v>17</v>
      </c>
      <c r="R159" s="104">
        <v>5.4727708931670698</v>
      </c>
      <c r="S159" s="105">
        <v>17</v>
      </c>
      <c r="T159" s="104">
        <v>5.7462271736931596</v>
      </c>
      <c r="U159" s="105">
        <v>20</v>
      </c>
      <c r="V159" s="104">
        <v>7.2138604470624497</v>
      </c>
      <c r="W159" s="105">
        <v>20</v>
      </c>
      <c r="Z159" s="104">
        <v>9.9866985534211192</v>
      </c>
      <c r="AA159" s="105">
        <v>21</v>
      </c>
    </row>
    <row r="160" spans="1:27" x14ac:dyDescent="0.3">
      <c r="A160" s="102" t="s">
        <v>144</v>
      </c>
      <c r="B160" s="103">
        <v>43986</v>
      </c>
      <c r="C160" s="104">
        <v>3635.3402000000001</v>
      </c>
      <c r="D160" s="104">
        <v>3.3316841853779899</v>
      </c>
      <c r="E160" s="105">
        <v>5</v>
      </c>
      <c r="F160" s="104">
        <v>3.3661135649768101</v>
      </c>
      <c r="G160" s="105">
        <v>8</v>
      </c>
      <c r="H160" s="104">
        <v>3.2322620684983101</v>
      </c>
      <c r="I160" s="105">
        <v>10</v>
      </c>
      <c r="J160" s="104">
        <v>3.8034372384615902</v>
      </c>
      <c r="K160" s="105">
        <v>6</v>
      </c>
      <c r="L160" s="104">
        <v>4.8145751706013602</v>
      </c>
      <c r="M160" s="105">
        <v>13</v>
      </c>
      <c r="N160" s="104">
        <v>5.7942777171675299</v>
      </c>
      <c r="O160" s="105">
        <v>6</v>
      </c>
      <c r="P160" s="104">
        <v>5.5840356789866403</v>
      </c>
      <c r="Q160" s="105">
        <v>7</v>
      </c>
      <c r="R160" s="104">
        <v>5.6476023061413896</v>
      </c>
      <c r="S160" s="105">
        <v>6</v>
      </c>
      <c r="T160" s="104">
        <v>5.9083843918878403</v>
      </c>
      <c r="U160" s="105">
        <v>10</v>
      </c>
      <c r="V160" s="104">
        <v>7.2753568414884899</v>
      </c>
      <c r="W160" s="105">
        <v>13</v>
      </c>
      <c r="Z160" s="104">
        <v>10.009041887379301</v>
      </c>
      <c r="AA160" s="105">
        <v>16</v>
      </c>
    </row>
    <row r="161" spans="1:27" x14ac:dyDescent="0.3">
      <c r="A161" s="102" t="s">
        <v>145</v>
      </c>
      <c r="B161" s="103">
        <v>43986</v>
      </c>
      <c r="C161" s="104">
        <v>1300.2630999999999</v>
      </c>
      <c r="D161" s="104">
        <v>3.3267453481679001</v>
      </c>
      <c r="E161" s="105">
        <v>6</v>
      </c>
      <c r="F161" s="104">
        <v>3.43876307409163</v>
      </c>
      <c r="G161" s="105">
        <v>7</v>
      </c>
      <c r="H161" s="104">
        <v>3.43617784449164</v>
      </c>
      <c r="I161" s="105">
        <v>5</v>
      </c>
      <c r="J161" s="104">
        <v>3.8822102717770699</v>
      </c>
      <c r="K161" s="105">
        <v>5</v>
      </c>
      <c r="L161" s="104">
        <v>4.8504168866043704</v>
      </c>
      <c r="M161" s="105">
        <v>12</v>
      </c>
      <c r="N161" s="104">
        <v>5.4838188778405597</v>
      </c>
      <c r="O161" s="105">
        <v>13</v>
      </c>
      <c r="P161" s="104">
        <v>5.4538464109141396</v>
      </c>
      <c r="Q161" s="105">
        <v>13</v>
      </c>
      <c r="R161" s="104">
        <v>5.6268074195589204</v>
      </c>
      <c r="S161" s="105">
        <v>7</v>
      </c>
      <c r="T161" s="104">
        <v>5.9479241811753596</v>
      </c>
      <c r="U161" s="105">
        <v>7</v>
      </c>
      <c r="V161" s="104">
        <v>7.3536398954389099</v>
      </c>
      <c r="W161" s="105">
        <v>5</v>
      </c>
      <c r="Z161" s="104">
        <v>7.6534166980687504</v>
      </c>
      <c r="AA161" s="105">
        <v>35</v>
      </c>
    </row>
    <row r="162" spans="1:27" x14ac:dyDescent="0.3">
      <c r="A162" s="102" t="s">
        <v>146</v>
      </c>
      <c r="B162" s="103">
        <v>43986</v>
      </c>
      <c r="C162" s="104">
        <v>2112.4254999999998</v>
      </c>
      <c r="D162" s="104">
        <v>2.9289773588049299</v>
      </c>
      <c r="E162" s="105">
        <v>10</v>
      </c>
      <c r="F162" s="104">
        <v>3.1184553900571399</v>
      </c>
      <c r="G162" s="105">
        <v>10</v>
      </c>
      <c r="H162" s="104">
        <v>3.2084089432139802</v>
      </c>
      <c r="I162" s="105">
        <v>11</v>
      </c>
      <c r="J162" s="104">
        <v>3.3904144930712001</v>
      </c>
      <c r="K162" s="105">
        <v>19</v>
      </c>
      <c r="L162" s="104">
        <v>4.7002172193195104</v>
      </c>
      <c r="M162" s="105">
        <v>17</v>
      </c>
      <c r="N162" s="104">
        <v>5.3264095276412498</v>
      </c>
      <c r="O162" s="105">
        <v>20</v>
      </c>
      <c r="P162" s="104">
        <v>5.3381307234992397</v>
      </c>
      <c r="Q162" s="105">
        <v>19</v>
      </c>
      <c r="R162" s="104">
        <v>5.4564911730311403</v>
      </c>
      <c r="S162" s="105">
        <v>19</v>
      </c>
      <c r="T162" s="104">
        <v>5.7644432548060598</v>
      </c>
      <c r="U162" s="105">
        <v>19</v>
      </c>
      <c r="V162" s="104">
        <v>7.2261891858013403</v>
      </c>
      <c r="W162" s="105">
        <v>19</v>
      </c>
      <c r="Z162" s="104">
        <v>9.6152416854761604</v>
      </c>
      <c r="AA162" s="105">
        <v>30</v>
      </c>
    </row>
    <row r="163" spans="1:27" x14ac:dyDescent="0.3">
      <c r="A163" s="102" t="s">
        <v>147</v>
      </c>
      <c r="B163" s="103">
        <v>43986</v>
      </c>
      <c r="C163" s="104">
        <v>10.772600000000001</v>
      </c>
      <c r="D163" s="104">
        <v>2.7107818563247799</v>
      </c>
      <c r="E163" s="105">
        <v>20</v>
      </c>
      <c r="F163" s="104">
        <v>2.37222041687864</v>
      </c>
      <c r="G163" s="105">
        <v>29</v>
      </c>
      <c r="H163" s="104">
        <v>2.7119903408564401</v>
      </c>
      <c r="I163" s="105">
        <v>29</v>
      </c>
      <c r="J163" s="104">
        <v>2.7619065319321998</v>
      </c>
      <c r="K163" s="105">
        <v>40</v>
      </c>
      <c r="L163" s="104">
        <v>3.1232445354104699</v>
      </c>
      <c r="M163" s="105">
        <v>41</v>
      </c>
      <c r="N163" s="104">
        <v>3.7661460096749102</v>
      </c>
      <c r="O163" s="105">
        <v>40</v>
      </c>
      <c r="P163" s="104">
        <v>4.2180280991226198</v>
      </c>
      <c r="Q163" s="105">
        <v>37</v>
      </c>
      <c r="R163" s="104">
        <v>4.49846841200897</v>
      </c>
      <c r="S163" s="105">
        <v>37</v>
      </c>
      <c r="T163" s="104">
        <v>4.79297057210169</v>
      </c>
      <c r="U163" s="105">
        <v>37</v>
      </c>
      <c r="V163" s="104"/>
      <c r="W163" s="105"/>
      <c r="Z163" s="104">
        <v>5.2907879924953196</v>
      </c>
      <c r="AA163" s="105">
        <v>38</v>
      </c>
    </row>
    <row r="164" spans="1:27" x14ac:dyDescent="0.3">
      <c r="A164" s="102" t="s">
        <v>148</v>
      </c>
      <c r="B164" s="103">
        <v>43986</v>
      </c>
      <c r="C164" s="104">
        <v>4897.1274000000003</v>
      </c>
      <c r="D164" s="104">
        <v>2.7557111923299802</v>
      </c>
      <c r="E164" s="105">
        <v>19</v>
      </c>
      <c r="F164" s="104">
        <v>2.7568730343735202</v>
      </c>
      <c r="G164" s="105">
        <v>17</v>
      </c>
      <c r="H164" s="104">
        <v>2.8007685410329501</v>
      </c>
      <c r="I164" s="105">
        <v>24</v>
      </c>
      <c r="J164" s="104">
        <v>3.49454872727273</v>
      </c>
      <c r="K164" s="105">
        <v>11</v>
      </c>
      <c r="L164" s="104">
        <v>5.0703026078232201</v>
      </c>
      <c r="M164" s="105">
        <v>6</v>
      </c>
      <c r="N164" s="104">
        <v>5.6739757946103504</v>
      </c>
      <c r="O164" s="105">
        <v>8</v>
      </c>
      <c r="P164" s="104">
        <v>5.4812072719834699</v>
      </c>
      <c r="Q164" s="105">
        <v>12</v>
      </c>
      <c r="R164" s="104">
        <v>5.5948487992127403</v>
      </c>
      <c r="S164" s="105">
        <v>10</v>
      </c>
      <c r="T164" s="104">
        <v>5.9349216237647502</v>
      </c>
      <c r="U164" s="105">
        <v>8</v>
      </c>
      <c r="V164" s="104">
        <v>7.3281237497090901</v>
      </c>
      <c r="W164" s="105">
        <v>6</v>
      </c>
      <c r="Z164" s="104">
        <v>10.1004031450785</v>
      </c>
      <c r="AA164" s="105">
        <v>7</v>
      </c>
    </row>
    <row r="165" spans="1:27" x14ac:dyDescent="0.3">
      <c r="A165" s="102" t="s">
        <v>149</v>
      </c>
      <c r="B165" s="103">
        <v>43986</v>
      </c>
      <c r="C165" s="104">
        <v>1124.4756</v>
      </c>
      <c r="D165" s="104">
        <v>1.71394603524744</v>
      </c>
      <c r="E165" s="105">
        <v>43</v>
      </c>
      <c r="F165" s="104">
        <v>0.77150481667028403</v>
      </c>
      <c r="G165" s="105">
        <v>43</v>
      </c>
      <c r="H165" s="104">
        <v>2.2870842103266602</v>
      </c>
      <c r="I165" s="105">
        <v>43</v>
      </c>
      <c r="J165" s="104">
        <v>2.5884361665364199</v>
      </c>
      <c r="K165" s="105">
        <v>43</v>
      </c>
      <c r="L165" s="104">
        <v>3.3246356101983299</v>
      </c>
      <c r="M165" s="105">
        <v>37</v>
      </c>
      <c r="N165" s="104">
        <v>4.1915187179784104</v>
      </c>
      <c r="O165" s="105">
        <v>36</v>
      </c>
      <c r="P165" s="104">
        <v>4.5317279192747097</v>
      </c>
      <c r="Q165" s="105">
        <v>33</v>
      </c>
      <c r="R165" s="104">
        <v>4.7821641203025198</v>
      </c>
      <c r="S165" s="105">
        <v>33</v>
      </c>
      <c r="T165" s="104">
        <v>5.1624627978367696</v>
      </c>
      <c r="U165" s="105">
        <v>32</v>
      </c>
      <c r="V165" s="104"/>
      <c r="W165" s="105"/>
      <c r="Z165" s="104">
        <v>6.0176945695364203</v>
      </c>
      <c r="AA165" s="105">
        <v>37</v>
      </c>
    </row>
    <row r="166" spans="1:27" x14ac:dyDescent="0.3">
      <c r="A166" s="102" t="s">
        <v>150</v>
      </c>
      <c r="B166" s="103">
        <v>43986</v>
      </c>
      <c r="C166" s="104">
        <v>260.80380000000002</v>
      </c>
      <c r="D166" s="104">
        <v>3.0372099925550802</v>
      </c>
      <c r="E166" s="105">
        <v>9</v>
      </c>
      <c r="F166" s="104">
        <v>4.2700325224398501</v>
      </c>
      <c r="G166" s="105">
        <v>2</v>
      </c>
      <c r="H166" s="104">
        <v>3.8294965462672299</v>
      </c>
      <c r="I166" s="105">
        <v>3</v>
      </c>
      <c r="J166" s="104">
        <v>4.32768836100876</v>
      </c>
      <c r="K166" s="105">
        <v>2</v>
      </c>
      <c r="L166" s="104">
        <v>5.4657749230491497</v>
      </c>
      <c r="M166" s="105">
        <v>2</v>
      </c>
      <c r="N166" s="104">
        <v>5.50376867776904</v>
      </c>
      <c r="O166" s="105">
        <v>12</v>
      </c>
      <c r="P166" s="104">
        <v>5.4851742344106196</v>
      </c>
      <c r="Q166" s="105">
        <v>10</v>
      </c>
      <c r="R166" s="104">
        <v>5.6191602154017897</v>
      </c>
      <c r="S166" s="105">
        <v>8</v>
      </c>
      <c r="T166" s="104">
        <v>5.9225552586329497</v>
      </c>
      <c r="U166" s="105">
        <v>9</v>
      </c>
      <c r="V166" s="104">
        <v>7.3155471769501599</v>
      </c>
      <c r="W166" s="105">
        <v>8</v>
      </c>
      <c r="Z166" s="104">
        <v>10.0572360929091</v>
      </c>
      <c r="AA166" s="105">
        <v>10</v>
      </c>
    </row>
    <row r="167" spans="1:27" x14ac:dyDescent="0.3">
      <c r="A167" s="102" t="s">
        <v>151</v>
      </c>
      <c r="B167" s="103">
        <v>43986</v>
      </c>
      <c r="C167" s="104">
        <v>1770.9987000000001</v>
      </c>
      <c r="D167" s="104">
        <v>2.88972834363121</v>
      </c>
      <c r="E167" s="105">
        <v>13</v>
      </c>
      <c r="F167" s="104">
        <v>3.2641001454368799</v>
      </c>
      <c r="G167" s="105">
        <v>9</v>
      </c>
      <c r="H167" s="104">
        <v>3.30408314688253</v>
      </c>
      <c r="I167" s="105">
        <v>8</v>
      </c>
      <c r="J167" s="104">
        <v>3.4474263001369101</v>
      </c>
      <c r="K167" s="105">
        <v>17</v>
      </c>
      <c r="L167" s="104">
        <v>3.94225528209203</v>
      </c>
      <c r="M167" s="105">
        <v>28</v>
      </c>
      <c r="N167" s="104">
        <v>4.2764001506782403</v>
      </c>
      <c r="O167" s="105">
        <v>34</v>
      </c>
      <c r="P167" s="104">
        <v>4.7067692186901304</v>
      </c>
      <c r="Q167" s="105">
        <v>30</v>
      </c>
      <c r="R167" s="104">
        <v>4.9628245363565604</v>
      </c>
      <c r="S167" s="105">
        <v>31</v>
      </c>
      <c r="T167" s="104">
        <v>5.2180302564150098</v>
      </c>
      <c r="U167" s="105">
        <v>31</v>
      </c>
      <c r="V167" s="104">
        <v>3.4971453753857702</v>
      </c>
      <c r="W167" s="105">
        <v>35</v>
      </c>
      <c r="Z167" s="104">
        <v>7.8839210662002301</v>
      </c>
      <c r="AA167" s="105">
        <v>34</v>
      </c>
    </row>
    <row r="168" spans="1:27" x14ac:dyDescent="0.3">
      <c r="A168" s="102" t="s">
        <v>152</v>
      </c>
      <c r="B168" s="103">
        <v>43986</v>
      </c>
      <c r="C168" s="104">
        <v>31.669899999999998</v>
      </c>
      <c r="D168" s="104">
        <v>4.6106379417584202</v>
      </c>
      <c r="E168" s="105">
        <v>1</v>
      </c>
      <c r="F168" s="104">
        <v>4.8040373919930897</v>
      </c>
      <c r="G168" s="105">
        <v>1</v>
      </c>
      <c r="H168" s="104">
        <v>4.6966045388998596</v>
      </c>
      <c r="I168" s="105">
        <v>1</v>
      </c>
      <c r="J168" s="104">
        <v>4.8743512615036204</v>
      </c>
      <c r="K168" s="105">
        <v>1</v>
      </c>
      <c r="L168" s="104">
        <v>5.6595205422250503</v>
      </c>
      <c r="M168" s="105">
        <v>1</v>
      </c>
      <c r="N168" s="104">
        <v>5.25886630680992</v>
      </c>
      <c r="O168" s="105">
        <v>23</v>
      </c>
      <c r="P168" s="104">
        <v>5.8112082436660701</v>
      </c>
      <c r="Q168" s="105">
        <v>1</v>
      </c>
      <c r="R168" s="104">
        <v>6.1661804634368904</v>
      </c>
      <c r="S168" s="105">
        <v>1</v>
      </c>
      <c r="T168" s="104">
        <v>6.5565651794574098</v>
      </c>
      <c r="U168" s="105">
        <v>1</v>
      </c>
      <c r="V168" s="104">
        <v>7.5338778101420996</v>
      </c>
      <c r="W168" s="105">
        <v>1</v>
      </c>
      <c r="Z168" s="104">
        <v>10.6137162355627</v>
      </c>
      <c r="AA168" s="105">
        <v>2</v>
      </c>
    </row>
    <row r="169" spans="1:27" x14ac:dyDescent="0.3">
      <c r="A169" s="102" t="s">
        <v>153</v>
      </c>
      <c r="B169" s="103">
        <v>43986</v>
      </c>
      <c r="C169" s="104">
        <v>27.096800000000002</v>
      </c>
      <c r="D169" s="104">
        <v>2.1553633115881699</v>
      </c>
      <c r="E169" s="105">
        <v>37</v>
      </c>
      <c r="F169" s="104">
        <v>1.7513813582173601</v>
      </c>
      <c r="G169" s="105">
        <v>42</v>
      </c>
      <c r="H169" s="104">
        <v>2.5413376149622402</v>
      </c>
      <c r="I169" s="105">
        <v>36</v>
      </c>
      <c r="J169" s="104">
        <v>2.7643240567310099</v>
      </c>
      <c r="K169" s="105">
        <v>39</v>
      </c>
      <c r="L169" s="104">
        <v>3.22427847070117</v>
      </c>
      <c r="M169" s="105">
        <v>39</v>
      </c>
      <c r="N169" s="104">
        <v>3.9452105851658801</v>
      </c>
      <c r="O169" s="105">
        <v>37</v>
      </c>
      <c r="P169" s="104">
        <v>4.41491302385118</v>
      </c>
      <c r="Q169" s="105">
        <v>35</v>
      </c>
      <c r="R169" s="104">
        <v>4.6960321867187202</v>
      </c>
      <c r="S169" s="105">
        <v>35</v>
      </c>
      <c r="T169" s="104">
        <v>5.0572987551137398</v>
      </c>
      <c r="U169" s="105">
        <v>35</v>
      </c>
      <c r="V169" s="104">
        <v>6.3659165505439601</v>
      </c>
      <c r="W169" s="105">
        <v>33</v>
      </c>
      <c r="Z169" s="104">
        <v>12.065607115235901</v>
      </c>
      <c r="AA169" s="105">
        <v>1</v>
      </c>
    </row>
    <row r="170" spans="1:27" x14ac:dyDescent="0.3">
      <c r="A170" s="102" t="s">
        <v>156</v>
      </c>
      <c r="B170" s="103">
        <v>43986</v>
      </c>
      <c r="C170" s="104">
        <v>3136.0239000000001</v>
      </c>
      <c r="D170" s="104">
        <v>2.2802111595465702</v>
      </c>
      <c r="E170" s="105">
        <v>35</v>
      </c>
      <c r="F170" s="104">
        <v>2.42332231527983</v>
      </c>
      <c r="G170" s="105">
        <v>28</v>
      </c>
      <c r="H170" s="104">
        <v>2.83395906630501</v>
      </c>
      <c r="I170" s="105">
        <v>22</v>
      </c>
      <c r="J170" s="104">
        <v>3.4583542787191099</v>
      </c>
      <c r="K170" s="105">
        <v>14</v>
      </c>
      <c r="L170" s="104">
        <v>4.7967222400180001</v>
      </c>
      <c r="M170" s="105">
        <v>16</v>
      </c>
      <c r="N170" s="104">
        <v>5.4718618547329196</v>
      </c>
      <c r="O170" s="105">
        <v>16</v>
      </c>
      <c r="P170" s="104">
        <v>5.3368722253024998</v>
      </c>
      <c r="Q170" s="105">
        <v>20</v>
      </c>
      <c r="R170" s="104">
        <v>5.4477301379166798</v>
      </c>
      <c r="S170" s="105">
        <v>20</v>
      </c>
      <c r="T170" s="104">
        <v>5.73925559705597</v>
      </c>
      <c r="U170" s="105">
        <v>22</v>
      </c>
      <c r="V170" s="104">
        <v>7.1526721548458498</v>
      </c>
      <c r="W170" s="105">
        <v>25</v>
      </c>
      <c r="Z170" s="104">
        <v>9.9182566031105495</v>
      </c>
      <c r="AA170" s="105">
        <v>26</v>
      </c>
    </row>
    <row r="171" spans="1:27" x14ac:dyDescent="0.3">
      <c r="A171" s="102" t="s">
        <v>157</v>
      </c>
      <c r="B171" s="103">
        <v>43986</v>
      </c>
      <c r="C171" s="104">
        <v>42.23</v>
      </c>
      <c r="D171" s="104">
        <v>2.2473559821288802</v>
      </c>
      <c r="E171" s="105">
        <v>36</v>
      </c>
      <c r="F171" s="104">
        <v>2.24763276191005</v>
      </c>
      <c r="G171" s="105">
        <v>34</v>
      </c>
      <c r="H171" s="104">
        <v>2.76727414020234</v>
      </c>
      <c r="I171" s="105">
        <v>28</v>
      </c>
      <c r="J171" s="104">
        <v>3.4927993035571898</v>
      </c>
      <c r="K171" s="105">
        <v>12</v>
      </c>
      <c r="L171" s="104">
        <v>4.6437192515168801</v>
      </c>
      <c r="M171" s="105">
        <v>19</v>
      </c>
      <c r="N171" s="104">
        <v>5.3259580991206503</v>
      </c>
      <c r="O171" s="105">
        <v>21</v>
      </c>
      <c r="P171" s="104">
        <v>5.3233259900908996</v>
      </c>
      <c r="Q171" s="105">
        <v>21</v>
      </c>
      <c r="R171" s="104">
        <v>5.4451450811696498</v>
      </c>
      <c r="S171" s="105">
        <v>21</v>
      </c>
      <c r="T171" s="104">
        <v>5.7728770586530196</v>
      </c>
      <c r="U171" s="105">
        <v>18</v>
      </c>
      <c r="V171" s="104">
        <v>7.2318525914221103</v>
      </c>
      <c r="W171" s="105">
        <v>17</v>
      </c>
      <c r="Z171" s="104">
        <v>10.008776398336099</v>
      </c>
      <c r="AA171" s="105">
        <v>17</v>
      </c>
    </row>
    <row r="172" spans="1:27" x14ac:dyDescent="0.3">
      <c r="A172" s="102" t="s">
        <v>158</v>
      </c>
      <c r="B172" s="103">
        <v>43986</v>
      </c>
      <c r="C172" s="104">
        <v>3161.1884</v>
      </c>
      <c r="D172" s="104">
        <v>2.3359640841160698</v>
      </c>
      <c r="E172" s="105">
        <v>33</v>
      </c>
      <c r="F172" s="104">
        <v>2.5068312226583802</v>
      </c>
      <c r="G172" s="105">
        <v>25</v>
      </c>
      <c r="H172" s="104">
        <v>2.9121154470155601</v>
      </c>
      <c r="I172" s="105">
        <v>19</v>
      </c>
      <c r="J172" s="104">
        <v>3.3899394069133399</v>
      </c>
      <c r="K172" s="105">
        <v>21</v>
      </c>
      <c r="L172" s="104">
        <v>4.9099460072407304</v>
      </c>
      <c r="M172" s="105">
        <v>11</v>
      </c>
      <c r="N172" s="104">
        <v>5.9682233561799798</v>
      </c>
      <c r="O172" s="105">
        <v>2</v>
      </c>
      <c r="P172" s="104">
        <v>5.6415170168957101</v>
      </c>
      <c r="Q172" s="105">
        <v>4</v>
      </c>
      <c r="R172" s="104">
        <v>5.6699516771163099</v>
      </c>
      <c r="S172" s="105">
        <v>5</v>
      </c>
      <c r="T172" s="104">
        <v>5.9503897341696899</v>
      </c>
      <c r="U172" s="105">
        <v>5</v>
      </c>
      <c r="V172" s="104">
        <v>7.2990753911030604</v>
      </c>
      <c r="W172" s="105">
        <v>11</v>
      </c>
      <c r="Z172" s="104">
        <v>10.1065942061343</v>
      </c>
      <c r="AA172" s="105">
        <v>6</v>
      </c>
    </row>
    <row r="173" spans="1:27" x14ac:dyDescent="0.3">
      <c r="A173" s="102" t="s">
        <v>159</v>
      </c>
      <c r="B173" s="103">
        <v>43986</v>
      </c>
      <c r="C173" s="104">
        <v>1969.0921000000001</v>
      </c>
      <c r="D173" s="104">
        <v>2.6824231058665302</v>
      </c>
      <c r="E173" s="105">
        <v>22</v>
      </c>
      <c r="F173" s="104">
        <v>2.7433968818472501</v>
      </c>
      <c r="G173" s="105">
        <v>18</v>
      </c>
      <c r="H173" s="104">
        <v>2.8028948161282798</v>
      </c>
      <c r="I173" s="105">
        <v>23</v>
      </c>
      <c r="J173" s="104">
        <v>2.6461147665040698</v>
      </c>
      <c r="K173" s="105">
        <v>42</v>
      </c>
      <c r="L173" s="104">
        <v>2.6539920691274101</v>
      </c>
      <c r="M173" s="105">
        <v>43</v>
      </c>
      <c r="N173" s="104">
        <v>2.66754261926144</v>
      </c>
      <c r="O173" s="105">
        <v>43</v>
      </c>
      <c r="P173" s="104">
        <v>3.5362803554004798</v>
      </c>
      <c r="Q173" s="105">
        <v>39</v>
      </c>
      <c r="R173" s="104">
        <v>3.8931207107480299</v>
      </c>
      <c r="S173" s="105">
        <v>39</v>
      </c>
      <c r="T173" s="104">
        <v>4.2285672445790103</v>
      </c>
      <c r="U173" s="105">
        <v>39</v>
      </c>
      <c r="V173" s="104">
        <v>6.3781121407552899</v>
      </c>
      <c r="W173" s="105">
        <v>32</v>
      </c>
      <c r="Z173" s="104">
        <v>7.9316544473757897</v>
      </c>
      <c r="AA173" s="105">
        <v>33</v>
      </c>
    </row>
    <row r="174" spans="1:27" x14ac:dyDescent="0.3">
      <c r="A174" s="102" t="s">
        <v>160</v>
      </c>
      <c r="B174" s="103">
        <v>43986</v>
      </c>
      <c r="C174" s="104">
        <v>1929.067</v>
      </c>
      <c r="D174" s="104">
        <v>2.78728554641217</v>
      </c>
      <c r="E174" s="105">
        <v>18</v>
      </c>
      <c r="F174" s="104">
        <v>3.06913988466277</v>
      </c>
      <c r="G174" s="105">
        <v>11</v>
      </c>
      <c r="H174" s="104">
        <v>2.9552520487429801</v>
      </c>
      <c r="I174" s="105">
        <v>16</v>
      </c>
      <c r="J174" s="104">
        <v>3.4521179004347302</v>
      </c>
      <c r="K174" s="105">
        <v>16</v>
      </c>
      <c r="L174" s="104">
        <v>5.0294316048368097</v>
      </c>
      <c r="M174" s="105">
        <v>7</v>
      </c>
      <c r="N174" s="104">
        <v>5.9660506189439797</v>
      </c>
      <c r="O174" s="105">
        <v>3</v>
      </c>
      <c r="P174" s="104">
        <v>5.6401138160592801</v>
      </c>
      <c r="Q174" s="105">
        <v>5</v>
      </c>
      <c r="R174" s="104">
        <v>5.6135249127333502</v>
      </c>
      <c r="S174" s="105">
        <v>9</v>
      </c>
      <c r="T174" s="104">
        <v>5.8651050530314803</v>
      </c>
      <c r="U174" s="105">
        <v>14</v>
      </c>
      <c r="V174" s="104">
        <v>5.7746070531227698</v>
      </c>
      <c r="W174" s="105">
        <v>34</v>
      </c>
      <c r="Z174" s="104">
        <v>9.10410126784463</v>
      </c>
      <c r="AA174" s="105">
        <v>31</v>
      </c>
    </row>
    <row r="175" spans="1:27" x14ac:dyDescent="0.3">
      <c r="A175" s="102" t="s">
        <v>161</v>
      </c>
      <c r="B175" s="103">
        <v>43986</v>
      </c>
      <c r="C175" s="104">
        <v>3280.4715999999999</v>
      </c>
      <c r="D175" s="104">
        <v>2.5325555050169601</v>
      </c>
      <c r="E175" s="105">
        <v>25</v>
      </c>
      <c r="F175" s="104">
        <v>2.6308613087321402</v>
      </c>
      <c r="G175" s="105">
        <v>22</v>
      </c>
      <c r="H175" s="104">
        <v>2.8513598655285701</v>
      </c>
      <c r="I175" s="105">
        <v>21</v>
      </c>
      <c r="J175" s="104">
        <v>3.36372713354233</v>
      </c>
      <c r="K175" s="105">
        <v>22</v>
      </c>
      <c r="L175" s="104">
        <v>4.8138444360600801</v>
      </c>
      <c r="M175" s="105">
        <v>14</v>
      </c>
      <c r="N175" s="104">
        <v>5.4503925875590804</v>
      </c>
      <c r="O175" s="105">
        <v>18</v>
      </c>
      <c r="P175" s="104">
        <v>5.3489533411534103</v>
      </c>
      <c r="Q175" s="105">
        <v>18</v>
      </c>
      <c r="R175" s="104">
        <v>5.4758169916262602</v>
      </c>
      <c r="S175" s="105">
        <v>16</v>
      </c>
      <c r="T175" s="104">
        <v>5.7939297982007902</v>
      </c>
      <c r="U175" s="105">
        <v>16</v>
      </c>
      <c r="V175" s="104">
        <v>7.2452575027619801</v>
      </c>
      <c r="W175" s="105">
        <v>15</v>
      </c>
      <c r="Z175" s="104">
        <v>9.9764516752413304</v>
      </c>
      <c r="AA175" s="105">
        <v>23</v>
      </c>
    </row>
    <row r="176" spans="1:27" x14ac:dyDescent="0.3">
      <c r="A176" s="102" t="s">
        <v>162</v>
      </c>
      <c r="B176" s="103">
        <v>43986</v>
      </c>
      <c r="C176" s="104">
        <v>1085.0769</v>
      </c>
      <c r="D176" s="104">
        <v>2.88974747256343</v>
      </c>
      <c r="E176" s="105">
        <v>12</v>
      </c>
      <c r="F176" s="104">
        <v>2.7297891028127799</v>
      </c>
      <c r="G176" s="105">
        <v>19</v>
      </c>
      <c r="H176" s="104">
        <v>2.9844516937217498</v>
      </c>
      <c r="I176" s="105">
        <v>14</v>
      </c>
      <c r="J176" s="104">
        <v>3.0523889576644101</v>
      </c>
      <c r="K176" s="105">
        <v>30</v>
      </c>
      <c r="L176" s="104">
        <v>3.3664701813133999</v>
      </c>
      <c r="M176" s="105">
        <v>36</v>
      </c>
      <c r="N176" s="104">
        <v>3.8981273239841698</v>
      </c>
      <c r="O176" s="105">
        <v>38</v>
      </c>
      <c r="P176" s="104">
        <v>4.6029630553943699</v>
      </c>
      <c r="Q176" s="105">
        <v>31</v>
      </c>
      <c r="R176" s="104">
        <v>5.0318611140671496</v>
      </c>
      <c r="S176" s="105">
        <v>30</v>
      </c>
      <c r="T176" s="104">
        <v>5.5024281895104403</v>
      </c>
      <c r="U176" s="105">
        <v>30</v>
      </c>
      <c r="V176" s="104"/>
      <c r="W176" s="105"/>
      <c r="Z176" s="104">
        <v>6.1326276082775504</v>
      </c>
      <c r="AA176" s="105">
        <v>36</v>
      </c>
    </row>
    <row r="177" spans="1:27" x14ac:dyDescent="0.3">
      <c r="A177" s="157"/>
      <c r="B177" s="157"/>
      <c r="C177" s="157"/>
      <c r="D177" s="157" t="s">
        <v>115</v>
      </c>
      <c r="E177" s="157"/>
      <c r="F177" s="157" t="s">
        <v>116</v>
      </c>
      <c r="G177" s="157"/>
      <c r="H177" s="157" t="s">
        <v>117</v>
      </c>
      <c r="I177" s="157"/>
      <c r="J177" s="157" t="s">
        <v>47</v>
      </c>
      <c r="K177" s="157"/>
      <c r="L177" s="157" t="s">
        <v>48</v>
      </c>
      <c r="M177" s="157"/>
      <c r="N177" s="157" t="s">
        <v>1</v>
      </c>
      <c r="O177" s="157"/>
      <c r="P177" s="157" t="s">
        <v>2</v>
      </c>
      <c r="Q177" s="157"/>
      <c r="R177" s="157" t="s">
        <v>3</v>
      </c>
      <c r="S177" s="157"/>
      <c r="T177" s="157" t="s">
        <v>4</v>
      </c>
      <c r="U177" s="157"/>
      <c r="V177" s="157" t="s">
        <v>5</v>
      </c>
      <c r="W177" s="157"/>
      <c r="Z177" s="107" t="s">
        <v>46</v>
      </c>
      <c r="AA177" s="157" t="s">
        <v>402</v>
      </c>
    </row>
    <row r="178" spans="1:27" x14ac:dyDescent="0.3">
      <c r="A178" s="157"/>
      <c r="B178" s="157"/>
      <c r="C178" s="157"/>
      <c r="D178" s="107" t="s">
        <v>0</v>
      </c>
      <c r="E178" s="107"/>
      <c r="F178" s="107" t="s">
        <v>0</v>
      </c>
      <c r="G178" s="107"/>
      <c r="H178" s="107" t="s">
        <v>0</v>
      </c>
      <c r="I178" s="107"/>
      <c r="J178" s="107" t="s">
        <v>0</v>
      </c>
      <c r="K178" s="107"/>
      <c r="L178" s="107" t="s">
        <v>0</v>
      </c>
      <c r="M178" s="107"/>
      <c r="N178" s="107" t="s">
        <v>0</v>
      </c>
      <c r="O178" s="107"/>
      <c r="P178" s="107" t="s">
        <v>0</v>
      </c>
      <c r="Q178" s="107"/>
      <c r="R178" s="107" t="s">
        <v>0</v>
      </c>
      <c r="S178" s="107"/>
      <c r="T178" s="107" t="s">
        <v>0</v>
      </c>
      <c r="U178" s="107"/>
      <c r="V178" s="107" t="s">
        <v>0</v>
      </c>
      <c r="W178" s="107"/>
      <c r="Z178" s="107" t="s">
        <v>0</v>
      </c>
      <c r="AA178" s="157"/>
    </row>
    <row r="179" spans="1:27" x14ac:dyDescent="0.3">
      <c r="A179" s="107" t="s">
        <v>7</v>
      </c>
      <c r="B179" s="107" t="s">
        <v>8</v>
      </c>
      <c r="C179" s="107" t="s">
        <v>9</v>
      </c>
      <c r="D179" s="107"/>
      <c r="E179" s="107" t="s">
        <v>10</v>
      </c>
      <c r="F179" s="107"/>
      <c r="G179" s="107" t="s">
        <v>10</v>
      </c>
      <c r="H179" s="107"/>
      <c r="I179" s="107" t="s">
        <v>10</v>
      </c>
      <c r="J179" s="107"/>
      <c r="K179" s="107" t="s">
        <v>10</v>
      </c>
      <c r="L179" s="107"/>
      <c r="M179" s="107" t="s">
        <v>10</v>
      </c>
      <c r="N179" s="107"/>
      <c r="O179" s="107" t="s">
        <v>10</v>
      </c>
      <c r="P179" s="107"/>
      <c r="Q179" s="107" t="s">
        <v>10</v>
      </c>
      <c r="R179" s="107"/>
      <c r="S179" s="107" t="s">
        <v>10</v>
      </c>
      <c r="T179" s="107"/>
      <c r="U179" s="107" t="s">
        <v>10</v>
      </c>
      <c r="V179" s="107"/>
      <c r="W179" s="107" t="s">
        <v>10</v>
      </c>
      <c r="Z179" s="107"/>
      <c r="AA179" s="107" t="s">
        <v>10</v>
      </c>
    </row>
    <row r="180" spans="1:27" x14ac:dyDescent="0.3">
      <c r="A180" s="101" t="s">
        <v>385</v>
      </c>
      <c r="B180" s="101"/>
      <c r="C180" s="101"/>
      <c r="D180" s="101"/>
      <c r="E180" s="101"/>
      <c r="F180" s="101"/>
      <c r="G180" s="101"/>
      <c r="H180" s="101"/>
      <c r="I180" s="101"/>
      <c r="J180" s="101"/>
      <c r="K180" s="101"/>
      <c r="L180" s="101"/>
      <c r="M180" s="101"/>
      <c r="N180" s="101"/>
      <c r="O180" s="101"/>
      <c r="P180" s="101"/>
      <c r="Q180" s="101"/>
      <c r="R180" s="101"/>
      <c r="S180" s="101"/>
      <c r="T180" s="101"/>
      <c r="U180" s="101"/>
      <c r="V180" s="101"/>
      <c r="W180" s="101"/>
      <c r="Z180" s="101"/>
      <c r="AA180" s="101"/>
    </row>
    <row r="181" spans="1:27" x14ac:dyDescent="0.3">
      <c r="A181" s="102" t="s">
        <v>227</v>
      </c>
      <c r="B181" s="103">
        <v>43986</v>
      </c>
      <c r="C181" s="104">
        <v>320.62860000000001</v>
      </c>
      <c r="D181" s="104">
        <v>3.0397511680377902</v>
      </c>
      <c r="E181" s="105">
        <v>7</v>
      </c>
      <c r="F181" s="104">
        <v>3.43131229496792</v>
      </c>
      <c r="G181" s="105">
        <v>4</v>
      </c>
      <c r="H181" s="104">
        <v>3.2610826922932601</v>
      </c>
      <c r="I181" s="105">
        <v>6</v>
      </c>
      <c r="J181" s="104">
        <v>3.6560953379204699</v>
      </c>
      <c r="K181" s="105">
        <v>6</v>
      </c>
      <c r="L181" s="104">
        <v>5.1647686705115303</v>
      </c>
      <c r="M181" s="105">
        <v>3</v>
      </c>
      <c r="N181" s="104">
        <v>5.5218759885140001</v>
      </c>
      <c r="O181" s="105">
        <v>9</v>
      </c>
      <c r="P181" s="104">
        <v>5.3867031659689601</v>
      </c>
      <c r="Q181" s="105">
        <v>8</v>
      </c>
      <c r="R181" s="104">
        <v>5.4774733215862703</v>
      </c>
      <c r="S181" s="105">
        <v>10</v>
      </c>
      <c r="T181" s="104">
        <v>5.8520208789761003</v>
      </c>
      <c r="U181" s="105">
        <v>3</v>
      </c>
      <c r="V181" s="104">
        <v>7.2137501658272898</v>
      </c>
      <c r="W181" s="105">
        <v>6</v>
      </c>
      <c r="Z181" s="104">
        <v>13.623586658602701</v>
      </c>
      <c r="AA181" s="105">
        <v>5</v>
      </c>
    </row>
    <row r="182" spans="1:27" x14ac:dyDescent="0.3">
      <c r="A182" s="102" t="s">
        <v>228</v>
      </c>
      <c r="B182" s="103">
        <v>43986</v>
      </c>
      <c r="C182" s="104">
        <v>2213.6468</v>
      </c>
      <c r="D182" s="104">
        <v>2.35967529667847</v>
      </c>
      <c r="E182" s="105">
        <v>24</v>
      </c>
      <c r="F182" s="104">
        <v>2.4897426896631001</v>
      </c>
      <c r="G182" s="105">
        <v>20</v>
      </c>
      <c r="H182" s="104">
        <v>2.7842953579552399</v>
      </c>
      <c r="I182" s="105">
        <v>19</v>
      </c>
      <c r="J182" s="104">
        <v>3.4312001443400599</v>
      </c>
      <c r="K182" s="105">
        <v>10</v>
      </c>
      <c r="L182" s="104">
        <v>4.7473113502508699</v>
      </c>
      <c r="M182" s="105">
        <v>11</v>
      </c>
      <c r="N182" s="104">
        <v>5.6045382651820299</v>
      </c>
      <c r="O182" s="105">
        <v>6</v>
      </c>
      <c r="P182" s="104">
        <v>5.4496851447807497</v>
      </c>
      <c r="Q182" s="105">
        <v>5</v>
      </c>
      <c r="R182" s="104">
        <v>5.5301253808544697</v>
      </c>
      <c r="S182" s="105">
        <v>4</v>
      </c>
      <c r="T182" s="104">
        <v>5.8252762951447501</v>
      </c>
      <c r="U182" s="105">
        <v>6</v>
      </c>
      <c r="V182" s="104">
        <v>7.2271856180110996</v>
      </c>
      <c r="W182" s="105">
        <v>3</v>
      </c>
      <c r="Z182" s="104">
        <v>11.3847618093035</v>
      </c>
      <c r="AA182" s="105">
        <v>25</v>
      </c>
    </row>
    <row r="183" spans="1:27" x14ac:dyDescent="0.3">
      <c r="A183" s="102" t="s">
        <v>229</v>
      </c>
      <c r="B183" s="103">
        <v>43986</v>
      </c>
      <c r="C183" s="104">
        <v>2290.6550999999999</v>
      </c>
      <c r="D183" s="104">
        <v>1.9201849210230799</v>
      </c>
      <c r="E183" s="105">
        <v>34</v>
      </c>
      <c r="F183" s="104">
        <v>1.92251222099538</v>
      </c>
      <c r="G183" s="105">
        <v>35</v>
      </c>
      <c r="H183" s="104">
        <v>2.5990420312112898</v>
      </c>
      <c r="I183" s="105">
        <v>28</v>
      </c>
      <c r="J183" s="104">
        <v>3.0069670335877001</v>
      </c>
      <c r="K183" s="105">
        <v>27</v>
      </c>
      <c r="L183" s="104">
        <v>3.7039022998283002</v>
      </c>
      <c r="M183" s="105">
        <v>28</v>
      </c>
      <c r="N183" s="104">
        <v>5.3688888899234701</v>
      </c>
      <c r="O183" s="105">
        <v>15</v>
      </c>
      <c r="P183" s="104">
        <v>5.30670835746636</v>
      </c>
      <c r="Q183" s="105">
        <v>13</v>
      </c>
      <c r="R183" s="104">
        <v>5.4512607475439498</v>
      </c>
      <c r="S183" s="105">
        <v>12</v>
      </c>
      <c r="T183" s="104">
        <v>5.7438386546871696</v>
      </c>
      <c r="U183" s="105">
        <v>14</v>
      </c>
      <c r="V183" s="104">
        <v>7.1838647220760796</v>
      </c>
      <c r="W183" s="105">
        <v>9</v>
      </c>
      <c r="Z183" s="104">
        <v>11.387215651438201</v>
      </c>
      <c r="AA183" s="105">
        <v>24</v>
      </c>
    </row>
    <row r="184" spans="1:27" x14ac:dyDescent="0.3">
      <c r="A184" s="102" t="s">
        <v>230</v>
      </c>
      <c r="B184" s="103">
        <v>43986</v>
      </c>
      <c r="C184" s="104">
        <v>3059.9830999999999</v>
      </c>
      <c r="D184" s="104">
        <v>2.41800032446959</v>
      </c>
      <c r="E184" s="105">
        <v>21</v>
      </c>
      <c r="F184" s="104">
        <v>2.8375781809689302</v>
      </c>
      <c r="G184" s="105">
        <v>12</v>
      </c>
      <c r="H184" s="104">
        <v>3.18693856035779</v>
      </c>
      <c r="I184" s="105">
        <v>8</v>
      </c>
      <c r="J184" s="104">
        <v>3.4750416842177301</v>
      </c>
      <c r="K184" s="105">
        <v>9</v>
      </c>
      <c r="L184" s="104">
        <v>4.0607618661056497</v>
      </c>
      <c r="M184" s="105">
        <v>25</v>
      </c>
      <c r="N184" s="104">
        <v>5.2127935449087497</v>
      </c>
      <c r="O184" s="105">
        <v>20</v>
      </c>
      <c r="P184" s="104">
        <v>5.2720478291690203</v>
      </c>
      <c r="Q184" s="105">
        <v>16</v>
      </c>
      <c r="R184" s="104">
        <v>5.4526231421968996</v>
      </c>
      <c r="S184" s="105">
        <v>11</v>
      </c>
      <c r="T184" s="104">
        <v>5.7619246208698298</v>
      </c>
      <c r="U184" s="105">
        <v>12</v>
      </c>
      <c r="V184" s="104">
        <v>7.1436489673301802</v>
      </c>
      <c r="W184" s="105">
        <v>14</v>
      </c>
      <c r="Z184" s="104">
        <v>13.0673241484185</v>
      </c>
      <c r="AA184" s="105">
        <v>12</v>
      </c>
    </row>
    <row r="185" spans="1:27" x14ac:dyDescent="0.3">
      <c r="A185" s="102" t="s">
        <v>231</v>
      </c>
      <c r="B185" s="103">
        <v>43986</v>
      </c>
      <c r="C185" s="104">
        <v>2289.0637000000002</v>
      </c>
      <c r="D185" s="104">
        <v>1.65361124703101</v>
      </c>
      <c r="E185" s="105">
        <v>36</v>
      </c>
      <c r="F185" s="104">
        <v>2.44970414046242</v>
      </c>
      <c r="G185" s="105">
        <v>21</v>
      </c>
      <c r="H185" s="104">
        <v>2.7034601783913099</v>
      </c>
      <c r="I185" s="105">
        <v>25</v>
      </c>
      <c r="J185" s="104">
        <v>3.30704806516004</v>
      </c>
      <c r="K185" s="105">
        <v>18</v>
      </c>
      <c r="L185" s="104">
        <v>4.8546258571813299</v>
      </c>
      <c r="M185" s="105">
        <v>8</v>
      </c>
      <c r="N185" s="104">
        <v>5.3922935476693397</v>
      </c>
      <c r="O185" s="105">
        <v>12</v>
      </c>
      <c r="P185" s="104">
        <v>5.1821636488727201</v>
      </c>
      <c r="Q185" s="105">
        <v>22</v>
      </c>
      <c r="R185" s="104">
        <v>5.2753121343959002</v>
      </c>
      <c r="S185" s="105">
        <v>22</v>
      </c>
      <c r="T185" s="104">
        <v>5.5555315926737299</v>
      </c>
      <c r="U185" s="105">
        <v>24</v>
      </c>
      <c r="V185" s="104">
        <v>7.0886010999485896</v>
      </c>
      <c r="W185" s="105">
        <v>21</v>
      </c>
      <c r="Z185" s="104">
        <v>10.838706530753299</v>
      </c>
      <c r="AA185" s="105">
        <v>27</v>
      </c>
    </row>
    <row r="186" spans="1:27" x14ac:dyDescent="0.3">
      <c r="A186" s="102" t="s">
        <v>232</v>
      </c>
      <c r="B186" s="103">
        <v>43986</v>
      </c>
      <c r="C186" s="104">
        <v>2397.8868000000002</v>
      </c>
      <c r="D186" s="104">
        <v>2.8071040009016701</v>
      </c>
      <c r="E186" s="105">
        <v>10</v>
      </c>
      <c r="F186" s="104">
        <v>2.6623567074411199</v>
      </c>
      <c r="G186" s="105">
        <v>16</v>
      </c>
      <c r="H186" s="104">
        <v>2.7785768728700999</v>
      </c>
      <c r="I186" s="105">
        <v>20</v>
      </c>
      <c r="J186" s="104">
        <v>2.9072192853857302</v>
      </c>
      <c r="K186" s="105">
        <v>29</v>
      </c>
      <c r="L186" s="104">
        <v>3.21296830522137</v>
      </c>
      <c r="M186" s="105">
        <v>33</v>
      </c>
      <c r="N186" s="104">
        <v>3.8532525023469999</v>
      </c>
      <c r="O186" s="105">
        <v>32</v>
      </c>
      <c r="P186" s="104">
        <v>4.4579471027916204</v>
      </c>
      <c r="Q186" s="105">
        <v>32</v>
      </c>
      <c r="R186" s="104">
        <v>4.7646785789447899</v>
      </c>
      <c r="S186" s="105">
        <v>31</v>
      </c>
      <c r="T186" s="104">
        <v>5.1259072371918899</v>
      </c>
      <c r="U186" s="105">
        <v>31</v>
      </c>
      <c r="V186" s="104">
        <v>6.8529816554147196</v>
      </c>
      <c r="W186" s="105">
        <v>29</v>
      </c>
      <c r="Z186" s="104">
        <v>11.663701681655301</v>
      </c>
      <c r="AA186" s="105">
        <v>18</v>
      </c>
    </row>
    <row r="187" spans="1:27" x14ac:dyDescent="0.3">
      <c r="A187" s="102" t="s">
        <v>233</v>
      </c>
      <c r="B187" s="103">
        <v>43986</v>
      </c>
      <c r="C187" s="104">
        <v>2845.0452</v>
      </c>
      <c r="D187" s="104">
        <v>2.8008558271155302</v>
      </c>
      <c r="E187" s="105">
        <v>12</v>
      </c>
      <c r="F187" s="104">
        <v>2.8171158824435998</v>
      </c>
      <c r="G187" s="105">
        <v>14</v>
      </c>
      <c r="H187" s="104">
        <v>2.8698484142270901</v>
      </c>
      <c r="I187" s="105">
        <v>14</v>
      </c>
      <c r="J187" s="104">
        <v>3.1871209796612101</v>
      </c>
      <c r="K187" s="105">
        <v>23</v>
      </c>
      <c r="L187" s="104">
        <v>4.2277373717364002</v>
      </c>
      <c r="M187" s="105">
        <v>24</v>
      </c>
      <c r="N187" s="104">
        <v>5.4541776678575298</v>
      </c>
      <c r="O187" s="105">
        <v>10</v>
      </c>
      <c r="P187" s="104">
        <v>5.3019460312517603</v>
      </c>
      <c r="Q187" s="105">
        <v>14</v>
      </c>
      <c r="R187" s="104">
        <v>5.3592337906954199</v>
      </c>
      <c r="S187" s="105">
        <v>19</v>
      </c>
      <c r="T187" s="104">
        <v>5.67617160562917</v>
      </c>
      <c r="U187" s="105">
        <v>18</v>
      </c>
      <c r="V187" s="104">
        <v>7.1096549734207901</v>
      </c>
      <c r="W187" s="105">
        <v>18</v>
      </c>
      <c r="Z187" s="104">
        <v>12.6872927279578</v>
      </c>
      <c r="AA187" s="105">
        <v>14</v>
      </c>
    </row>
    <row r="188" spans="1:27" x14ac:dyDescent="0.3">
      <c r="A188" s="102" t="s">
        <v>234</v>
      </c>
      <c r="B188" s="103">
        <v>43986</v>
      </c>
      <c r="C188" s="104">
        <v>2557.8243000000002</v>
      </c>
      <c r="D188" s="104">
        <v>2.3004593529114499</v>
      </c>
      <c r="E188" s="105">
        <v>26</v>
      </c>
      <c r="F188" s="104">
        <v>2.24507580574392</v>
      </c>
      <c r="G188" s="105">
        <v>27</v>
      </c>
      <c r="H188" s="104">
        <v>2.8639182914571299</v>
      </c>
      <c r="I188" s="105">
        <v>15</v>
      </c>
      <c r="J188" s="104">
        <v>3.4756884572514801</v>
      </c>
      <c r="K188" s="105">
        <v>8</v>
      </c>
      <c r="L188" s="104">
        <v>4.7713777792250802</v>
      </c>
      <c r="M188" s="105">
        <v>10</v>
      </c>
      <c r="N188" s="104">
        <v>5.60184248563022</v>
      </c>
      <c r="O188" s="105">
        <v>7</v>
      </c>
      <c r="P188" s="104">
        <v>5.3344288210601203</v>
      </c>
      <c r="Q188" s="105">
        <v>11</v>
      </c>
      <c r="R188" s="104">
        <v>5.4509373140927098</v>
      </c>
      <c r="S188" s="105">
        <v>13</v>
      </c>
      <c r="T188" s="104">
        <v>5.7667514900482297</v>
      </c>
      <c r="U188" s="105">
        <v>10</v>
      </c>
      <c r="V188" s="104">
        <v>7.1696476718692104</v>
      </c>
      <c r="W188" s="105">
        <v>10</v>
      </c>
      <c r="Z188" s="104">
        <v>11.6059291853855</v>
      </c>
      <c r="AA188" s="105">
        <v>19</v>
      </c>
    </row>
    <row r="189" spans="1:27" x14ac:dyDescent="0.3">
      <c r="A189" s="102" t="s">
        <v>235</v>
      </c>
      <c r="B189" s="103">
        <v>43986</v>
      </c>
      <c r="C189" s="104">
        <v>2179.1068</v>
      </c>
      <c r="D189" s="104">
        <v>2.3099687196082002</v>
      </c>
      <c r="E189" s="105">
        <v>25</v>
      </c>
      <c r="F189" s="104">
        <v>2.19017519167837</v>
      </c>
      <c r="G189" s="105">
        <v>28</v>
      </c>
      <c r="H189" s="104">
        <v>2.3223421061807499</v>
      </c>
      <c r="I189" s="105">
        <v>35</v>
      </c>
      <c r="J189" s="104">
        <v>2.6183760172092398</v>
      </c>
      <c r="K189" s="105">
        <v>35</v>
      </c>
      <c r="L189" s="104">
        <v>3.0772668001209</v>
      </c>
      <c r="M189" s="105">
        <v>35</v>
      </c>
      <c r="N189" s="104">
        <v>4.2154657075736202</v>
      </c>
      <c r="O189" s="105">
        <v>29</v>
      </c>
      <c r="P189" s="104">
        <v>4.5292828479173401</v>
      </c>
      <c r="Q189" s="105">
        <v>30</v>
      </c>
      <c r="R189" s="104">
        <v>4.6763191348657003</v>
      </c>
      <c r="S189" s="105">
        <v>33</v>
      </c>
      <c r="T189" s="104">
        <v>5.0193781245447502</v>
      </c>
      <c r="U189" s="105">
        <v>33</v>
      </c>
      <c r="V189" s="104">
        <v>6.8930094298829001</v>
      </c>
      <c r="W189" s="105">
        <v>28</v>
      </c>
      <c r="Z189" s="104">
        <v>11.4522081426291</v>
      </c>
      <c r="AA189" s="105">
        <v>21</v>
      </c>
    </row>
    <row r="190" spans="1:27" x14ac:dyDescent="0.3">
      <c r="A190" s="102" t="s">
        <v>236</v>
      </c>
      <c r="B190" s="103">
        <v>43986</v>
      </c>
      <c r="C190" s="104">
        <v>3916.5700999999999</v>
      </c>
      <c r="D190" s="104">
        <v>2.5984277522944601</v>
      </c>
      <c r="E190" s="105">
        <v>19</v>
      </c>
      <c r="F190" s="104">
        <v>1.94340083360719</v>
      </c>
      <c r="G190" s="105">
        <v>34</v>
      </c>
      <c r="H190" s="104">
        <v>2.4613441463165202</v>
      </c>
      <c r="I190" s="105">
        <v>31</v>
      </c>
      <c r="J190" s="104">
        <v>3.0785599348536001</v>
      </c>
      <c r="K190" s="105">
        <v>26</v>
      </c>
      <c r="L190" s="104">
        <v>4.5737622024673801</v>
      </c>
      <c r="M190" s="105">
        <v>17</v>
      </c>
      <c r="N190" s="104">
        <v>5.3161504783317897</v>
      </c>
      <c r="O190" s="105">
        <v>17</v>
      </c>
      <c r="P190" s="104">
        <v>5.1934524637714103</v>
      </c>
      <c r="Q190" s="105">
        <v>21</v>
      </c>
      <c r="R190" s="104">
        <v>5.3100348463501499</v>
      </c>
      <c r="S190" s="105">
        <v>21</v>
      </c>
      <c r="T190" s="104">
        <v>5.6360219173179598</v>
      </c>
      <c r="U190" s="105">
        <v>21</v>
      </c>
      <c r="V190" s="104">
        <v>7.0030493931905404</v>
      </c>
      <c r="W190" s="105">
        <v>26</v>
      </c>
      <c r="Z190" s="104">
        <v>14.847253647140899</v>
      </c>
      <c r="AA190" s="105">
        <v>2</v>
      </c>
    </row>
    <row r="191" spans="1:27" x14ac:dyDescent="0.3">
      <c r="A191" s="102" t="s">
        <v>237</v>
      </c>
      <c r="B191" s="103">
        <v>43986</v>
      </c>
      <c r="C191" s="104">
        <v>1986.2810999999999</v>
      </c>
      <c r="D191" s="104">
        <v>2.0122883642101899</v>
      </c>
      <c r="E191" s="105">
        <v>33</v>
      </c>
      <c r="F191" s="104">
        <v>2.10197062210848</v>
      </c>
      <c r="G191" s="105">
        <v>31</v>
      </c>
      <c r="H191" s="104">
        <v>2.8803296188763601</v>
      </c>
      <c r="I191" s="105">
        <v>13</v>
      </c>
      <c r="J191" s="104">
        <v>3.3537373989774499</v>
      </c>
      <c r="K191" s="105">
        <v>15</v>
      </c>
      <c r="L191" s="104">
        <v>4.2789152390770004</v>
      </c>
      <c r="M191" s="105">
        <v>23</v>
      </c>
      <c r="N191" s="104">
        <v>4.7628251245381996</v>
      </c>
      <c r="O191" s="105">
        <v>27</v>
      </c>
      <c r="P191" s="104">
        <v>5.0017026812548302</v>
      </c>
      <c r="Q191" s="105">
        <v>26</v>
      </c>
      <c r="R191" s="104">
        <v>5.2487478197803501</v>
      </c>
      <c r="S191" s="105">
        <v>24</v>
      </c>
      <c r="T191" s="104">
        <v>5.6195532705628803</v>
      </c>
      <c r="U191" s="105">
        <v>22</v>
      </c>
      <c r="V191" s="104">
        <v>7.1384910101316299</v>
      </c>
      <c r="W191" s="105">
        <v>15</v>
      </c>
      <c r="Z191" s="104">
        <v>6.15687705661023</v>
      </c>
      <c r="AA191" s="105">
        <v>33</v>
      </c>
    </row>
    <row r="192" spans="1:27" x14ac:dyDescent="0.3">
      <c r="A192" s="102" t="s">
        <v>238</v>
      </c>
      <c r="B192" s="103">
        <v>43986</v>
      </c>
      <c r="C192" s="104">
        <v>295.13780000000003</v>
      </c>
      <c r="D192" s="104">
        <v>3.1167764439787899</v>
      </c>
      <c r="E192" s="105">
        <v>6</v>
      </c>
      <c r="F192" s="104">
        <v>2.9028395998124901</v>
      </c>
      <c r="G192" s="105">
        <v>11</v>
      </c>
      <c r="H192" s="104">
        <v>3.01401448325253</v>
      </c>
      <c r="I192" s="105">
        <v>11</v>
      </c>
      <c r="J192" s="104">
        <v>3.54268263394487</v>
      </c>
      <c r="K192" s="105">
        <v>7</v>
      </c>
      <c r="L192" s="104">
        <v>5.0554238588232003</v>
      </c>
      <c r="M192" s="105">
        <v>4</v>
      </c>
      <c r="N192" s="104">
        <v>5.6511482642330302</v>
      </c>
      <c r="O192" s="105">
        <v>5</v>
      </c>
      <c r="P192" s="104">
        <v>5.4040497124104396</v>
      </c>
      <c r="Q192" s="105">
        <v>7</v>
      </c>
      <c r="R192" s="104">
        <v>5.4805306621088903</v>
      </c>
      <c r="S192" s="105">
        <v>9</v>
      </c>
      <c r="T192" s="104">
        <v>5.7844264915102501</v>
      </c>
      <c r="U192" s="105">
        <v>8</v>
      </c>
      <c r="V192" s="104">
        <v>7.1570412610404501</v>
      </c>
      <c r="W192" s="105">
        <v>12</v>
      </c>
      <c r="Z192" s="104">
        <v>13.405853002070399</v>
      </c>
      <c r="AA192" s="105">
        <v>8</v>
      </c>
    </row>
    <row r="193" spans="1:27" x14ac:dyDescent="0.3">
      <c r="A193" s="102" t="s">
        <v>239</v>
      </c>
      <c r="B193" s="103">
        <v>43986</v>
      </c>
      <c r="C193" s="104">
        <v>2134.9895999999999</v>
      </c>
      <c r="D193" s="104">
        <v>4.1052357665385397</v>
      </c>
      <c r="E193" s="105">
        <v>2</v>
      </c>
      <c r="F193" s="104">
        <v>3.8717892205378401</v>
      </c>
      <c r="G193" s="105">
        <v>3</v>
      </c>
      <c r="H193" s="104">
        <v>3.8034800751554898</v>
      </c>
      <c r="I193" s="105">
        <v>2</v>
      </c>
      <c r="J193" s="104">
        <v>3.9038701913689602</v>
      </c>
      <c r="K193" s="105">
        <v>3</v>
      </c>
      <c r="L193" s="104">
        <v>5.0384578988278701</v>
      </c>
      <c r="M193" s="105">
        <v>5</v>
      </c>
      <c r="N193" s="104">
        <v>5.8807684357612899</v>
      </c>
      <c r="O193" s="105">
        <v>1</v>
      </c>
      <c r="P193" s="104">
        <v>5.6066715666318698</v>
      </c>
      <c r="Q193" s="105">
        <v>1</v>
      </c>
      <c r="R193" s="104">
        <v>5.6941654074127097</v>
      </c>
      <c r="S193" s="105">
        <v>2</v>
      </c>
      <c r="T193" s="104">
        <v>5.9490849810156003</v>
      </c>
      <c r="U193" s="105">
        <v>2</v>
      </c>
      <c r="V193" s="104">
        <v>7.2445269939493899</v>
      </c>
      <c r="W193" s="105">
        <v>1</v>
      </c>
      <c r="Z193" s="104">
        <v>11.4502820342731</v>
      </c>
      <c r="AA193" s="105">
        <v>22</v>
      </c>
    </row>
    <row r="194" spans="1:27" x14ac:dyDescent="0.3">
      <c r="A194" s="102" t="s">
        <v>240</v>
      </c>
      <c r="B194" s="103">
        <v>43986</v>
      </c>
      <c r="C194" s="104">
        <v>2410.8310000000001</v>
      </c>
      <c r="D194" s="104">
        <v>2.7647748215830998</v>
      </c>
      <c r="E194" s="105">
        <v>15</v>
      </c>
      <c r="F194" s="104">
        <v>2.6046388127706601</v>
      </c>
      <c r="G194" s="105">
        <v>18</v>
      </c>
      <c r="H194" s="104">
        <v>2.72597690480745</v>
      </c>
      <c r="I194" s="105">
        <v>23</v>
      </c>
      <c r="J194" s="104">
        <v>3.1524963596607201</v>
      </c>
      <c r="K194" s="105">
        <v>25</v>
      </c>
      <c r="L194" s="104">
        <v>4.34489342776829</v>
      </c>
      <c r="M194" s="105">
        <v>22</v>
      </c>
      <c r="N194" s="104">
        <v>5.0203625983400197</v>
      </c>
      <c r="O194" s="105">
        <v>24</v>
      </c>
      <c r="P194" s="104">
        <v>5.0666714218282003</v>
      </c>
      <c r="Q194" s="105">
        <v>25</v>
      </c>
      <c r="R194" s="104">
        <v>5.16747184336299</v>
      </c>
      <c r="S194" s="105">
        <v>27</v>
      </c>
      <c r="T194" s="104">
        <v>5.4715609784566697</v>
      </c>
      <c r="U194" s="105">
        <v>28</v>
      </c>
      <c r="V194" s="104">
        <v>6.9725319139142101</v>
      </c>
      <c r="W194" s="105">
        <v>27</v>
      </c>
      <c r="Z194" s="104">
        <v>8.7157429479994608</v>
      </c>
      <c r="AA194" s="105">
        <v>30</v>
      </c>
    </row>
    <row r="195" spans="1:27" x14ac:dyDescent="0.3">
      <c r="A195" s="102" t="s">
        <v>241</v>
      </c>
      <c r="B195" s="103">
        <v>43986</v>
      </c>
      <c r="C195" s="104">
        <v>1548.0018</v>
      </c>
      <c r="D195" s="104">
        <v>1.8439540556124401</v>
      </c>
      <c r="E195" s="105">
        <v>35</v>
      </c>
      <c r="F195" s="104">
        <v>2.3166635771505502</v>
      </c>
      <c r="G195" s="105">
        <v>25</v>
      </c>
      <c r="H195" s="104">
        <v>2.4557073990361</v>
      </c>
      <c r="I195" s="105">
        <v>32</v>
      </c>
      <c r="J195" s="104">
        <v>2.7472939638881901</v>
      </c>
      <c r="K195" s="105">
        <v>31</v>
      </c>
      <c r="L195" s="104">
        <v>3.3389946153389798</v>
      </c>
      <c r="M195" s="105">
        <v>29</v>
      </c>
      <c r="N195" s="104">
        <v>3.6656393265347398</v>
      </c>
      <c r="O195" s="105">
        <v>35</v>
      </c>
      <c r="P195" s="104">
        <v>4.1855549224172597</v>
      </c>
      <c r="Q195" s="105">
        <v>35</v>
      </c>
      <c r="R195" s="104">
        <v>4.4790897245071104</v>
      </c>
      <c r="S195" s="105">
        <v>35</v>
      </c>
      <c r="T195" s="104">
        <v>4.8692856030548404</v>
      </c>
      <c r="U195" s="105">
        <v>35</v>
      </c>
      <c r="V195" s="104">
        <v>6.3929968487270799</v>
      </c>
      <c r="W195" s="105">
        <v>30</v>
      </c>
      <c r="Z195" s="104">
        <v>8.3461447754211804</v>
      </c>
      <c r="AA195" s="105">
        <v>31</v>
      </c>
    </row>
    <row r="196" spans="1:27" x14ac:dyDescent="0.3">
      <c r="A196" s="102" t="s">
        <v>242</v>
      </c>
      <c r="B196" s="103">
        <v>43986</v>
      </c>
      <c r="C196" s="104">
        <v>1939.4056</v>
      </c>
      <c r="D196" s="104">
        <v>2.3752637190948001</v>
      </c>
      <c r="E196" s="105">
        <v>23</v>
      </c>
      <c r="F196" s="104">
        <v>2.0781048937581499</v>
      </c>
      <c r="G196" s="105">
        <v>32</v>
      </c>
      <c r="H196" s="104">
        <v>2.35520140076687</v>
      </c>
      <c r="I196" s="105">
        <v>34</v>
      </c>
      <c r="J196" s="104">
        <v>2.68275410702535</v>
      </c>
      <c r="K196" s="105">
        <v>33</v>
      </c>
      <c r="L196" s="104">
        <v>3.3149839697336998</v>
      </c>
      <c r="M196" s="105">
        <v>30</v>
      </c>
      <c r="N196" s="104">
        <v>4.6870730952077704</v>
      </c>
      <c r="O196" s="105">
        <v>28</v>
      </c>
      <c r="P196" s="104">
        <v>4.9681583988049498</v>
      </c>
      <c r="Q196" s="105">
        <v>27</v>
      </c>
      <c r="R196" s="104">
        <v>5.1800634531347196</v>
      </c>
      <c r="S196" s="105">
        <v>26</v>
      </c>
      <c r="T196" s="104">
        <v>5.5245555626410798</v>
      </c>
      <c r="U196" s="105">
        <v>26</v>
      </c>
      <c r="V196" s="104">
        <v>7.0437854135428797</v>
      </c>
      <c r="W196" s="105">
        <v>25</v>
      </c>
      <c r="Z196" s="104">
        <v>10.9024815262321</v>
      </c>
      <c r="AA196" s="105">
        <v>26</v>
      </c>
    </row>
    <row r="197" spans="1:27" x14ac:dyDescent="0.3">
      <c r="A197" s="102" t="s">
        <v>243</v>
      </c>
      <c r="B197" s="103">
        <v>43986</v>
      </c>
      <c r="C197" s="104">
        <v>2738.0877999999998</v>
      </c>
      <c r="D197" s="104">
        <v>2.40630864309699</v>
      </c>
      <c r="E197" s="105">
        <v>22</v>
      </c>
      <c r="F197" s="104">
        <v>2.02790258659698</v>
      </c>
      <c r="G197" s="105">
        <v>33</v>
      </c>
      <c r="H197" s="104">
        <v>2.2471523799315598</v>
      </c>
      <c r="I197" s="105">
        <v>36</v>
      </c>
      <c r="J197" s="104">
        <v>2.7963963712313702</v>
      </c>
      <c r="K197" s="105">
        <v>30</v>
      </c>
      <c r="L197" s="104">
        <v>4.5687252415826398</v>
      </c>
      <c r="M197" s="105">
        <v>18</v>
      </c>
      <c r="N197" s="104">
        <v>5.0920117771391897</v>
      </c>
      <c r="O197" s="105">
        <v>23</v>
      </c>
      <c r="P197" s="104">
        <v>5.09825672463798</v>
      </c>
      <c r="Q197" s="105">
        <v>24</v>
      </c>
      <c r="R197" s="104">
        <v>5.2303049230809</v>
      </c>
      <c r="S197" s="105">
        <v>25</v>
      </c>
      <c r="T197" s="104">
        <v>5.5391474819050197</v>
      </c>
      <c r="U197" s="105">
        <v>25</v>
      </c>
      <c r="V197" s="104">
        <v>7.0744859727526697</v>
      </c>
      <c r="W197" s="105">
        <v>22</v>
      </c>
      <c r="Z197" s="104">
        <v>12.8213833265966</v>
      </c>
      <c r="AA197" s="105">
        <v>13</v>
      </c>
    </row>
    <row r="198" spans="1:27" x14ac:dyDescent="0.3">
      <c r="A198" s="102" t="s">
        <v>244</v>
      </c>
      <c r="B198" s="103">
        <v>43986</v>
      </c>
      <c r="C198" s="104">
        <v>1053.0034000000001</v>
      </c>
      <c r="D198" s="104">
        <v>2.7974988097426698</v>
      </c>
      <c r="E198" s="105">
        <v>13</v>
      </c>
      <c r="F198" s="104">
        <v>2.8210468749450399</v>
      </c>
      <c r="G198" s="105">
        <v>13</v>
      </c>
      <c r="H198" s="104">
        <v>2.8379475636142</v>
      </c>
      <c r="I198" s="105">
        <v>17</v>
      </c>
      <c r="J198" s="104">
        <v>2.7042687602650402</v>
      </c>
      <c r="K198" s="105">
        <v>32</v>
      </c>
      <c r="L198" s="104">
        <v>2.7273292333999302</v>
      </c>
      <c r="M198" s="105">
        <v>37</v>
      </c>
      <c r="N198" s="104">
        <v>2.9412280127585402</v>
      </c>
      <c r="O198" s="105">
        <v>37</v>
      </c>
      <c r="P198" s="104">
        <v>3.7873324330998499</v>
      </c>
      <c r="Q198" s="105">
        <v>37</v>
      </c>
      <c r="R198" s="104">
        <v>4.1708846284427299</v>
      </c>
      <c r="S198" s="105">
        <v>37</v>
      </c>
      <c r="T198" s="104">
        <v>4.5100133502339697</v>
      </c>
      <c r="U198" s="105">
        <v>37</v>
      </c>
      <c r="V198" s="104"/>
      <c r="W198" s="105"/>
      <c r="Z198" s="104">
        <v>4.7454254965982496</v>
      </c>
      <c r="AA198" s="105">
        <v>37</v>
      </c>
    </row>
    <row r="199" spans="1:27" x14ac:dyDescent="0.3">
      <c r="A199" s="102" t="s">
        <v>245</v>
      </c>
      <c r="B199" s="103">
        <v>43986</v>
      </c>
      <c r="C199" s="104">
        <v>54.449100000000001</v>
      </c>
      <c r="D199" s="104">
        <v>3.9554985746659299</v>
      </c>
      <c r="E199" s="105">
        <v>3</v>
      </c>
      <c r="F199" s="104">
        <v>3.3973926787045698</v>
      </c>
      <c r="G199" s="105">
        <v>5</v>
      </c>
      <c r="H199" s="104">
        <v>3.2772011237471701</v>
      </c>
      <c r="I199" s="105">
        <v>5</v>
      </c>
      <c r="J199" s="104">
        <v>3.3608693481991598</v>
      </c>
      <c r="K199" s="105">
        <v>14</v>
      </c>
      <c r="L199" s="104">
        <v>4.0075879368187302</v>
      </c>
      <c r="M199" s="105">
        <v>26</v>
      </c>
      <c r="N199" s="104">
        <v>4.7702611320403898</v>
      </c>
      <c r="O199" s="105">
        <v>26</v>
      </c>
      <c r="P199" s="104">
        <v>4.9339085124011204</v>
      </c>
      <c r="Q199" s="105">
        <v>28</v>
      </c>
      <c r="R199" s="104">
        <v>5.1324091247203496</v>
      </c>
      <c r="S199" s="105">
        <v>28</v>
      </c>
      <c r="T199" s="104">
        <v>5.51213616920543</v>
      </c>
      <c r="U199" s="105">
        <v>27</v>
      </c>
      <c r="V199" s="104">
        <v>7.0945692079651002</v>
      </c>
      <c r="W199" s="105">
        <v>20</v>
      </c>
      <c r="Z199" s="104">
        <v>19.807009522646801</v>
      </c>
      <c r="AA199" s="105">
        <v>1</v>
      </c>
    </row>
    <row r="200" spans="1:27" x14ac:dyDescent="0.3">
      <c r="A200" s="102" t="s">
        <v>246</v>
      </c>
      <c r="B200" s="103">
        <v>43986</v>
      </c>
      <c r="C200" s="104">
        <v>4033.7289999999998</v>
      </c>
      <c r="D200" s="104">
        <v>2.2532651705171598</v>
      </c>
      <c r="E200" s="105">
        <v>27</v>
      </c>
      <c r="F200" s="104">
        <v>2.3102698614583299</v>
      </c>
      <c r="G200" s="105">
        <v>26</v>
      </c>
      <c r="H200" s="104">
        <v>2.6310081040039002</v>
      </c>
      <c r="I200" s="105">
        <v>27</v>
      </c>
      <c r="J200" s="104">
        <v>3.20743912355409</v>
      </c>
      <c r="K200" s="105">
        <v>22</v>
      </c>
      <c r="L200" s="104">
        <v>4.4672984319027496</v>
      </c>
      <c r="M200" s="105">
        <v>20</v>
      </c>
      <c r="N200" s="104">
        <v>5.1003672166894098</v>
      </c>
      <c r="O200" s="105">
        <v>22</v>
      </c>
      <c r="P200" s="104">
        <v>5.1233161178699902</v>
      </c>
      <c r="Q200" s="105">
        <v>23</v>
      </c>
      <c r="R200" s="104">
        <v>5.26867312875439</v>
      </c>
      <c r="S200" s="105">
        <v>23</v>
      </c>
      <c r="T200" s="104">
        <v>5.5793354462393703</v>
      </c>
      <c r="U200" s="105">
        <v>23</v>
      </c>
      <c r="V200" s="104">
        <v>7.0547966656907102</v>
      </c>
      <c r="W200" s="105">
        <v>24</v>
      </c>
      <c r="Z200" s="104">
        <v>13.4533399932542</v>
      </c>
      <c r="AA200" s="105">
        <v>7</v>
      </c>
    </row>
    <row r="201" spans="1:27" x14ac:dyDescent="0.3">
      <c r="A201" s="102" t="s">
        <v>247</v>
      </c>
      <c r="B201" s="103">
        <v>43986</v>
      </c>
      <c r="C201" s="104">
        <v>2733.4951000000001</v>
      </c>
      <c r="D201" s="104">
        <v>2.0591284460671502</v>
      </c>
      <c r="E201" s="105">
        <v>31</v>
      </c>
      <c r="F201" s="104">
        <v>2.4218020829814502</v>
      </c>
      <c r="G201" s="105">
        <v>22</v>
      </c>
      <c r="H201" s="104">
        <v>2.58334245969901</v>
      </c>
      <c r="I201" s="105">
        <v>29</v>
      </c>
      <c r="J201" s="104">
        <v>3.1659899268064602</v>
      </c>
      <c r="K201" s="105">
        <v>24</v>
      </c>
      <c r="L201" s="104">
        <v>4.4348038070606002</v>
      </c>
      <c r="M201" s="105">
        <v>21</v>
      </c>
      <c r="N201" s="104">
        <v>5.4294697424704204</v>
      </c>
      <c r="O201" s="105">
        <v>11</v>
      </c>
      <c r="P201" s="104">
        <v>5.3270316330216403</v>
      </c>
      <c r="Q201" s="105">
        <v>12</v>
      </c>
      <c r="R201" s="104">
        <v>5.4208430851569398</v>
      </c>
      <c r="S201" s="105">
        <v>15</v>
      </c>
      <c r="T201" s="104">
        <v>5.6934873131015102</v>
      </c>
      <c r="U201" s="105">
        <v>16</v>
      </c>
      <c r="V201" s="104">
        <v>7.1478027048327801</v>
      </c>
      <c r="W201" s="105">
        <v>13</v>
      </c>
      <c r="Z201" s="104">
        <v>12.672255387542601</v>
      </c>
      <c r="AA201" s="105">
        <v>15</v>
      </c>
    </row>
    <row r="202" spans="1:27" x14ac:dyDescent="0.3">
      <c r="A202" s="102" t="s">
        <v>248</v>
      </c>
      <c r="B202" s="103">
        <v>43986</v>
      </c>
      <c r="C202" s="104">
        <v>3606.3672999999999</v>
      </c>
      <c r="D202" s="104">
        <v>3.1924387998950601</v>
      </c>
      <c r="E202" s="105">
        <v>5</v>
      </c>
      <c r="F202" s="104">
        <v>3.2260766846007698</v>
      </c>
      <c r="G202" s="105">
        <v>7</v>
      </c>
      <c r="H202" s="104">
        <v>3.0920592906512101</v>
      </c>
      <c r="I202" s="105">
        <v>10</v>
      </c>
      <c r="J202" s="104">
        <v>3.6631538933496302</v>
      </c>
      <c r="K202" s="105">
        <v>5</v>
      </c>
      <c r="L202" s="104">
        <v>4.6739720033797898</v>
      </c>
      <c r="M202" s="105">
        <v>15</v>
      </c>
      <c r="N202" s="104">
        <v>5.6523437807078301</v>
      </c>
      <c r="O202" s="105">
        <v>4</v>
      </c>
      <c r="P202" s="104">
        <v>5.4403681041771597</v>
      </c>
      <c r="Q202" s="105">
        <v>6</v>
      </c>
      <c r="R202" s="104">
        <v>5.5094329154189898</v>
      </c>
      <c r="S202" s="105">
        <v>7</v>
      </c>
      <c r="T202" s="104">
        <v>5.7661238234324399</v>
      </c>
      <c r="U202" s="105">
        <v>11</v>
      </c>
      <c r="V202" s="104">
        <v>7.1073942476971901</v>
      </c>
      <c r="W202" s="105">
        <v>19</v>
      </c>
      <c r="Z202" s="104">
        <v>14.288435934214499</v>
      </c>
      <c r="AA202" s="105">
        <v>4</v>
      </c>
    </row>
    <row r="203" spans="1:27" x14ac:dyDescent="0.3">
      <c r="A203" s="102" t="s">
        <v>249</v>
      </c>
      <c r="B203" s="103">
        <v>43986</v>
      </c>
      <c r="C203" s="104">
        <v>1293.7081000000001</v>
      </c>
      <c r="D203" s="104">
        <v>3.2166194944757098</v>
      </c>
      <c r="E203" s="105">
        <v>4</v>
      </c>
      <c r="F203" s="104">
        <v>3.32916020478768</v>
      </c>
      <c r="G203" s="105">
        <v>6</v>
      </c>
      <c r="H203" s="104">
        <v>3.3260705710749701</v>
      </c>
      <c r="I203" s="105">
        <v>4</v>
      </c>
      <c r="J203" s="104">
        <v>3.7721501783783302</v>
      </c>
      <c r="K203" s="105">
        <v>4</v>
      </c>
      <c r="L203" s="104">
        <v>4.73993838782095</v>
      </c>
      <c r="M203" s="105">
        <v>12</v>
      </c>
      <c r="N203" s="104">
        <v>5.3738959719381203</v>
      </c>
      <c r="O203" s="105">
        <v>14</v>
      </c>
      <c r="P203" s="104">
        <v>5.3418220507230902</v>
      </c>
      <c r="Q203" s="105">
        <v>10</v>
      </c>
      <c r="R203" s="104">
        <v>5.5129421858774297</v>
      </c>
      <c r="S203" s="105">
        <v>5</v>
      </c>
      <c r="T203" s="104">
        <v>5.8320714448954201</v>
      </c>
      <c r="U203" s="105">
        <v>5</v>
      </c>
      <c r="V203" s="104">
        <v>7.1999706133353198</v>
      </c>
      <c r="W203" s="105">
        <v>8</v>
      </c>
      <c r="Z203" s="104">
        <v>7.4862473280948398</v>
      </c>
      <c r="AA203" s="105">
        <v>32</v>
      </c>
    </row>
    <row r="204" spans="1:27" x14ac:dyDescent="0.3">
      <c r="A204" s="102" t="s">
        <v>250</v>
      </c>
      <c r="B204" s="103">
        <v>43986</v>
      </c>
      <c r="C204" s="104">
        <v>2087.1810999999998</v>
      </c>
      <c r="D204" s="104">
        <v>2.8349765862241099</v>
      </c>
      <c r="E204" s="105">
        <v>8</v>
      </c>
      <c r="F204" s="104">
        <v>3.02495840686072</v>
      </c>
      <c r="G204" s="105">
        <v>9</v>
      </c>
      <c r="H204" s="104">
        <v>3.1126692682305999</v>
      </c>
      <c r="I204" s="105">
        <v>9</v>
      </c>
      <c r="J204" s="104">
        <v>3.2927155829044699</v>
      </c>
      <c r="K204" s="105">
        <v>19</v>
      </c>
      <c r="L204" s="104">
        <v>4.6002453800373804</v>
      </c>
      <c r="M204" s="105">
        <v>16</v>
      </c>
      <c r="N204" s="104">
        <v>5.2103890818026803</v>
      </c>
      <c r="O204" s="105">
        <v>21</v>
      </c>
      <c r="P204" s="104">
        <v>5.2268303730785801</v>
      </c>
      <c r="Q204" s="105">
        <v>20</v>
      </c>
      <c r="R204" s="104">
        <v>5.3500777251902703</v>
      </c>
      <c r="S204" s="105">
        <v>20</v>
      </c>
      <c r="T204" s="104">
        <v>5.6590190050787204</v>
      </c>
      <c r="U204" s="105">
        <v>20</v>
      </c>
      <c r="V204" s="104">
        <v>7.1188981457827198</v>
      </c>
      <c r="W204" s="105">
        <v>17</v>
      </c>
      <c r="Z204" s="104">
        <v>9.5366763157894692</v>
      </c>
      <c r="AA204" s="105">
        <v>29</v>
      </c>
    </row>
    <row r="205" spans="1:27" x14ac:dyDescent="0.3">
      <c r="A205" s="102" t="s">
        <v>251</v>
      </c>
      <c r="B205" s="103">
        <v>43986</v>
      </c>
      <c r="C205" s="104">
        <v>10.749000000000001</v>
      </c>
      <c r="D205" s="104">
        <v>2.7167339647566902</v>
      </c>
      <c r="E205" s="105">
        <v>16</v>
      </c>
      <c r="F205" s="104">
        <v>2.1509678579963301</v>
      </c>
      <c r="G205" s="105">
        <v>30</v>
      </c>
      <c r="H205" s="104">
        <v>2.5237146739776999</v>
      </c>
      <c r="I205" s="105">
        <v>30</v>
      </c>
      <c r="J205" s="104">
        <v>2.59784403224252</v>
      </c>
      <c r="K205" s="105">
        <v>36</v>
      </c>
      <c r="L205" s="104">
        <v>2.9649620015526401</v>
      </c>
      <c r="M205" s="105">
        <v>36</v>
      </c>
      <c r="N205" s="104">
        <v>3.6128140867606802</v>
      </c>
      <c r="O205" s="105">
        <v>36</v>
      </c>
      <c r="P205" s="104">
        <v>4.0650710152196599</v>
      </c>
      <c r="Q205" s="105">
        <v>36</v>
      </c>
      <c r="R205" s="104">
        <v>4.3419812893490803</v>
      </c>
      <c r="S205" s="105">
        <v>36</v>
      </c>
      <c r="T205" s="104">
        <v>4.63506784157582</v>
      </c>
      <c r="U205" s="105">
        <v>36</v>
      </c>
      <c r="V205" s="104"/>
      <c r="W205" s="105"/>
      <c r="Z205" s="104">
        <v>5.1291744840525304</v>
      </c>
      <c r="AA205" s="105">
        <v>36</v>
      </c>
    </row>
    <row r="206" spans="1:27" x14ac:dyDescent="0.3">
      <c r="A206" s="102" t="s">
        <v>252</v>
      </c>
      <c r="B206" s="103">
        <v>43986</v>
      </c>
      <c r="C206" s="104">
        <v>4867.6900999999998</v>
      </c>
      <c r="D206" s="104">
        <v>2.6643842128982702</v>
      </c>
      <c r="E206" s="105">
        <v>18</v>
      </c>
      <c r="F206" s="104">
        <v>2.6660235377003301</v>
      </c>
      <c r="G206" s="105">
        <v>15</v>
      </c>
      <c r="H206" s="104">
        <v>2.7102669163889201</v>
      </c>
      <c r="I206" s="105">
        <v>24</v>
      </c>
      <c r="J206" s="104">
        <v>3.40427794476755</v>
      </c>
      <c r="K206" s="105">
        <v>12</v>
      </c>
      <c r="L206" s="104">
        <v>4.97982551446787</v>
      </c>
      <c r="M206" s="105">
        <v>6</v>
      </c>
      <c r="N206" s="104">
        <v>5.5506298138667098</v>
      </c>
      <c r="O206" s="105">
        <v>8</v>
      </c>
      <c r="P206" s="104">
        <v>5.3777186180201202</v>
      </c>
      <c r="Q206" s="105">
        <v>9</v>
      </c>
      <c r="R206" s="104">
        <v>5.4971310488775096</v>
      </c>
      <c r="S206" s="105">
        <v>8</v>
      </c>
      <c r="T206" s="104">
        <v>5.8393839394739198</v>
      </c>
      <c r="U206" s="105">
        <v>4</v>
      </c>
      <c r="V206" s="104">
        <v>7.2263541725096703</v>
      </c>
      <c r="W206" s="105">
        <v>4</v>
      </c>
      <c r="Z206" s="104">
        <v>13.343793043367601</v>
      </c>
      <c r="AA206" s="105">
        <v>9</v>
      </c>
    </row>
    <row r="207" spans="1:27" x14ac:dyDescent="0.3">
      <c r="A207" s="102" t="s">
        <v>253</v>
      </c>
      <c r="B207" s="103">
        <v>43986</v>
      </c>
      <c r="C207" s="104">
        <v>1122.0263</v>
      </c>
      <c r="D207" s="104">
        <v>1.61358074548557</v>
      </c>
      <c r="E207" s="105">
        <v>37</v>
      </c>
      <c r="F207" s="104">
        <v>0.67124827371115903</v>
      </c>
      <c r="G207" s="105">
        <v>37</v>
      </c>
      <c r="H207" s="104">
        <v>2.1869618803655202</v>
      </c>
      <c r="I207" s="105">
        <v>37</v>
      </c>
      <c r="J207" s="104">
        <v>2.4883948589410698</v>
      </c>
      <c r="K207" s="105">
        <v>37</v>
      </c>
      <c r="L207" s="104">
        <v>3.2244921573894398</v>
      </c>
      <c r="M207" s="105">
        <v>32</v>
      </c>
      <c r="N207" s="104">
        <v>4.0913039496770303</v>
      </c>
      <c r="O207" s="105">
        <v>31</v>
      </c>
      <c r="P207" s="104">
        <v>4.4304109605847204</v>
      </c>
      <c r="Q207" s="105">
        <v>33</v>
      </c>
      <c r="R207" s="104">
        <v>4.6792725992473496</v>
      </c>
      <c r="S207" s="105">
        <v>32</v>
      </c>
      <c r="T207" s="104">
        <v>5.0576147943828502</v>
      </c>
      <c r="U207" s="105">
        <v>32</v>
      </c>
      <c r="V207" s="104"/>
      <c r="W207" s="105"/>
      <c r="Z207" s="104">
        <v>5.8992847019867503</v>
      </c>
      <c r="AA207" s="105">
        <v>35</v>
      </c>
    </row>
    <row r="208" spans="1:27" x14ac:dyDescent="0.3">
      <c r="A208" s="102" t="s">
        <v>254</v>
      </c>
      <c r="B208" s="103">
        <v>43986</v>
      </c>
      <c r="C208" s="104">
        <v>259.36509999999998</v>
      </c>
      <c r="D208" s="104">
        <v>2.8147823112884001</v>
      </c>
      <c r="E208" s="105">
        <v>9</v>
      </c>
      <c r="F208" s="104">
        <v>4.04963048785008</v>
      </c>
      <c r="G208" s="105">
        <v>2</v>
      </c>
      <c r="H208" s="104">
        <v>3.6131871354134901</v>
      </c>
      <c r="I208" s="105">
        <v>3</v>
      </c>
      <c r="J208" s="104">
        <v>4.1107104681993798</v>
      </c>
      <c r="K208" s="105">
        <v>2</v>
      </c>
      <c r="L208" s="104">
        <v>5.2561816950796798</v>
      </c>
      <c r="M208" s="105">
        <v>2</v>
      </c>
      <c r="N208" s="104">
        <v>5.29833919420473</v>
      </c>
      <c r="O208" s="105">
        <v>18</v>
      </c>
      <c r="P208" s="104">
        <v>5.2786009079136802</v>
      </c>
      <c r="Q208" s="105">
        <v>15</v>
      </c>
      <c r="R208" s="104">
        <v>5.4397817300335598</v>
      </c>
      <c r="S208" s="105">
        <v>14</v>
      </c>
      <c r="T208" s="104">
        <v>5.77696468752033</v>
      </c>
      <c r="U208" s="105">
        <v>9</v>
      </c>
      <c r="V208" s="104">
        <v>7.2154795063580703</v>
      </c>
      <c r="W208" s="105">
        <v>5</v>
      </c>
      <c r="Z208" s="104">
        <v>12.490500644191499</v>
      </c>
      <c r="AA208" s="105">
        <v>16</v>
      </c>
    </row>
    <row r="209" spans="1:27" x14ac:dyDescent="0.3">
      <c r="A209" s="102" t="s">
        <v>255</v>
      </c>
      <c r="B209" s="103">
        <v>43986</v>
      </c>
      <c r="C209" s="104">
        <v>1761.6543999999999</v>
      </c>
      <c r="D209" s="104">
        <v>2.7890120792222199</v>
      </c>
      <c r="E209" s="105">
        <v>14</v>
      </c>
      <c r="F209" s="104">
        <v>3.1639477194765901</v>
      </c>
      <c r="G209" s="105">
        <v>8</v>
      </c>
      <c r="H209" s="104">
        <v>3.20426208763626</v>
      </c>
      <c r="I209" s="105">
        <v>7</v>
      </c>
      <c r="J209" s="104">
        <v>3.34703192205613</v>
      </c>
      <c r="K209" s="105">
        <v>17</v>
      </c>
      <c r="L209" s="104">
        <v>3.84199828011953</v>
      </c>
      <c r="M209" s="105">
        <v>27</v>
      </c>
      <c r="N209" s="104">
        <v>4.1809235705581402</v>
      </c>
      <c r="O209" s="105">
        <v>30</v>
      </c>
      <c r="P209" s="104">
        <v>4.6335114175894203</v>
      </c>
      <c r="Q209" s="105">
        <v>29</v>
      </c>
      <c r="R209" s="104">
        <v>4.9466218249940503</v>
      </c>
      <c r="S209" s="105">
        <v>30</v>
      </c>
      <c r="T209" s="104">
        <v>5.1882436501481299</v>
      </c>
      <c r="U209" s="105">
        <v>30</v>
      </c>
      <c r="V209" s="104">
        <v>3.4333114373149298</v>
      </c>
      <c r="W209" s="105">
        <v>33</v>
      </c>
      <c r="Z209" s="104">
        <v>11.5304180927566</v>
      </c>
      <c r="AA209" s="105">
        <v>20</v>
      </c>
    </row>
    <row r="210" spans="1:27" x14ac:dyDescent="0.3">
      <c r="A210" s="102" t="s">
        <v>256</v>
      </c>
      <c r="B210" s="103">
        <v>43986</v>
      </c>
      <c r="C210" s="104">
        <v>31.302399999999999</v>
      </c>
      <c r="D210" s="104">
        <v>4.3148756977143803</v>
      </c>
      <c r="E210" s="105">
        <v>1</v>
      </c>
      <c r="F210" s="104">
        <v>4.4714810589221798</v>
      </c>
      <c r="G210" s="105">
        <v>1</v>
      </c>
      <c r="H210" s="104">
        <v>4.3346238240795296</v>
      </c>
      <c r="I210" s="105">
        <v>1</v>
      </c>
      <c r="J210" s="104">
        <v>4.5304468797416302</v>
      </c>
      <c r="K210" s="105">
        <v>1</v>
      </c>
      <c r="L210" s="104">
        <v>5.3086435472430802</v>
      </c>
      <c r="M210" s="105">
        <v>1</v>
      </c>
      <c r="N210" s="104">
        <v>4.9053324395851696</v>
      </c>
      <c r="O210" s="105">
        <v>25</v>
      </c>
      <c r="P210" s="104">
        <v>5.4514965090709202</v>
      </c>
      <c r="Q210" s="105">
        <v>4</v>
      </c>
      <c r="R210" s="104">
        <v>5.8016981339604499</v>
      </c>
      <c r="S210" s="105">
        <v>1</v>
      </c>
      <c r="T210" s="104">
        <v>6.1918747076903697</v>
      </c>
      <c r="U210" s="105">
        <v>1</v>
      </c>
      <c r="V210" s="104">
        <v>7.2443157379335501</v>
      </c>
      <c r="W210" s="105">
        <v>2</v>
      </c>
      <c r="Z210" s="104">
        <v>14.500887728459499</v>
      </c>
      <c r="AA210" s="105">
        <v>3</v>
      </c>
    </row>
    <row r="211" spans="1:27" x14ac:dyDescent="0.3">
      <c r="A211" s="102" t="s">
        <v>257</v>
      </c>
      <c r="B211" s="103">
        <v>43986</v>
      </c>
      <c r="C211" s="104">
        <v>27.0444</v>
      </c>
      <c r="D211" s="104">
        <v>2.02456097533865</v>
      </c>
      <c r="E211" s="105">
        <v>32</v>
      </c>
      <c r="F211" s="104">
        <v>1.61977456288194</v>
      </c>
      <c r="G211" s="105">
        <v>36</v>
      </c>
      <c r="H211" s="104">
        <v>2.4304707788597</v>
      </c>
      <c r="I211" s="105">
        <v>33</v>
      </c>
      <c r="J211" s="104">
        <v>2.6634221246460301</v>
      </c>
      <c r="K211" s="105">
        <v>34</v>
      </c>
      <c r="L211" s="104">
        <v>3.12111355734719</v>
      </c>
      <c r="M211" s="105">
        <v>34</v>
      </c>
      <c r="N211" s="104">
        <v>3.8452211052861802</v>
      </c>
      <c r="O211" s="105">
        <v>33</v>
      </c>
      <c r="P211" s="104">
        <v>4.32584006048309</v>
      </c>
      <c r="Q211" s="105">
        <v>34</v>
      </c>
      <c r="R211" s="104">
        <v>4.6152270322418998</v>
      </c>
      <c r="S211" s="105">
        <v>34</v>
      </c>
      <c r="T211" s="104">
        <v>4.9801247728896296</v>
      </c>
      <c r="U211" s="105">
        <v>34</v>
      </c>
      <c r="V211" s="104">
        <v>6.2933821363313402</v>
      </c>
      <c r="W211" s="105">
        <v>31</v>
      </c>
      <c r="Z211" s="104">
        <v>11.9240404166546</v>
      </c>
      <c r="AA211" s="105">
        <v>17</v>
      </c>
    </row>
    <row r="212" spans="1:27" x14ac:dyDescent="0.3">
      <c r="A212" s="102" t="s">
        <v>260</v>
      </c>
      <c r="B212" s="103">
        <v>43986</v>
      </c>
      <c r="C212" s="104">
        <v>3120.0405000000001</v>
      </c>
      <c r="D212" s="104">
        <v>2.20063295301631</v>
      </c>
      <c r="E212" s="105">
        <v>29</v>
      </c>
      <c r="F212" s="104">
        <v>2.3432840626255902</v>
      </c>
      <c r="G212" s="105">
        <v>24</v>
      </c>
      <c r="H212" s="104">
        <v>2.7537919340449299</v>
      </c>
      <c r="I212" s="105">
        <v>21</v>
      </c>
      <c r="J212" s="104">
        <v>3.3781544131102699</v>
      </c>
      <c r="K212" s="105">
        <v>13</v>
      </c>
      <c r="L212" s="104">
        <v>4.7163191169579397</v>
      </c>
      <c r="M212" s="105">
        <v>13</v>
      </c>
      <c r="N212" s="104">
        <v>5.3883611094102299</v>
      </c>
      <c r="O212" s="105">
        <v>13</v>
      </c>
      <c r="P212" s="104">
        <v>5.25864694024839</v>
      </c>
      <c r="Q212" s="105">
        <v>17</v>
      </c>
      <c r="R212" s="104">
        <v>5.3706530218622301</v>
      </c>
      <c r="S212" s="105">
        <v>17</v>
      </c>
      <c r="T212" s="104">
        <v>5.6617672302186399</v>
      </c>
      <c r="U212" s="105">
        <v>19</v>
      </c>
      <c r="V212" s="104">
        <v>7.0555555702509398</v>
      </c>
      <c r="W212" s="105">
        <v>23</v>
      </c>
      <c r="Z212" s="104">
        <v>11.4358064681667</v>
      </c>
      <c r="AA212" s="105">
        <v>23</v>
      </c>
    </row>
    <row r="213" spans="1:27" x14ac:dyDescent="0.3">
      <c r="A213" s="102" t="s">
        <v>261</v>
      </c>
      <c r="B213" s="103">
        <v>43986</v>
      </c>
      <c r="C213" s="104">
        <v>41.991900000000001</v>
      </c>
      <c r="D213" s="104">
        <v>2.1731675137027802</v>
      </c>
      <c r="E213" s="105">
        <v>30</v>
      </c>
      <c r="F213" s="104">
        <v>2.1734263202527799</v>
      </c>
      <c r="G213" s="105">
        <v>29</v>
      </c>
      <c r="H213" s="104">
        <v>2.6835302923387299</v>
      </c>
      <c r="I213" s="105">
        <v>26</v>
      </c>
      <c r="J213" s="104">
        <v>3.4068027729965999</v>
      </c>
      <c r="K213" s="105">
        <v>11</v>
      </c>
      <c r="L213" s="104">
        <v>4.5542910873487097</v>
      </c>
      <c r="M213" s="105">
        <v>19</v>
      </c>
      <c r="N213" s="104">
        <v>5.2275318399074502</v>
      </c>
      <c r="O213" s="105">
        <v>19</v>
      </c>
      <c r="P213" s="104">
        <v>5.2386950289960703</v>
      </c>
      <c r="Q213" s="105">
        <v>18</v>
      </c>
      <c r="R213" s="104">
        <v>5.3604768958912699</v>
      </c>
      <c r="S213" s="105">
        <v>18</v>
      </c>
      <c r="T213" s="104">
        <v>5.6871755540134998</v>
      </c>
      <c r="U213" s="105">
        <v>17</v>
      </c>
      <c r="V213" s="104">
        <v>7.13115402375798</v>
      </c>
      <c r="W213" s="105">
        <v>16</v>
      </c>
      <c r="Z213" s="104">
        <v>13.1021525785742</v>
      </c>
      <c r="AA213" s="105">
        <v>11</v>
      </c>
    </row>
    <row r="214" spans="1:27" x14ac:dyDescent="0.3">
      <c r="A214" s="102" t="s">
        <v>262</v>
      </c>
      <c r="B214" s="103">
        <v>43986</v>
      </c>
      <c r="C214" s="104">
        <v>3141.9254000000001</v>
      </c>
      <c r="D214" s="104">
        <v>2.22713019884679</v>
      </c>
      <c r="E214" s="105">
        <v>28</v>
      </c>
      <c r="F214" s="104">
        <v>2.3970758663629201</v>
      </c>
      <c r="G214" s="105">
        <v>23</v>
      </c>
      <c r="H214" s="104">
        <v>2.8013865790291099</v>
      </c>
      <c r="I214" s="105">
        <v>18</v>
      </c>
      <c r="J214" s="104">
        <v>3.2778922703444402</v>
      </c>
      <c r="K214" s="105">
        <v>20</v>
      </c>
      <c r="L214" s="104">
        <v>4.7981787749922598</v>
      </c>
      <c r="M214" s="105">
        <v>9</v>
      </c>
      <c r="N214" s="104">
        <v>5.8471861482748198</v>
      </c>
      <c r="O214" s="105">
        <v>3</v>
      </c>
      <c r="P214" s="104">
        <v>5.5169022809034596</v>
      </c>
      <c r="Q214" s="105">
        <v>3</v>
      </c>
      <c r="R214" s="104">
        <v>5.5397307731744601</v>
      </c>
      <c r="S214" s="105">
        <v>3</v>
      </c>
      <c r="T214" s="104">
        <v>5.8211108876577704</v>
      </c>
      <c r="U214" s="105">
        <v>7</v>
      </c>
      <c r="V214" s="104">
        <v>7.2014996588701203</v>
      </c>
      <c r="W214" s="105">
        <v>7</v>
      </c>
      <c r="Z214" s="104">
        <v>13.584757098175499</v>
      </c>
      <c r="AA214" s="105">
        <v>6</v>
      </c>
    </row>
    <row r="215" spans="1:27" x14ac:dyDescent="0.3">
      <c r="A215" s="102" t="s">
        <v>263</v>
      </c>
      <c r="B215" s="103">
        <v>43986</v>
      </c>
      <c r="C215" s="104">
        <v>1915.0707</v>
      </c>
      <c r="D215" s="104">
        <v>2.6875660239656902</v>
      </c>
      <c r="E215" s="105">
        <v>17</v>
      </c>
      <c r="F215" s="104">
        <v>2.96953579698785</v>
      </c>
      <c r="G215" s="105">
        <v>10</v>
      </c>
      <c r="H215" s="104">
        <v>2.8552917071839201</v>
      </c>
      <c r="I215" s="105">
        <v>16</v>
      </c>
      <c r="J215" s="104">
        <v>3.3520789061404699</v>
      </c>
      <c r="K215" s="105">
        <v>16</v>
      </c>
      <c r="L215" s="104">
        <v>4.9290687332175303</v>
      </c>
      <c r="M215" s="105">
        <v>7</v>
      </c>
      <c r="N215" s="104">
        <v>5.8646803313414404</v>
      </c>
      <c r="O215" s="105">
        <v>2</v>
      </c>
      <c r="P215" s="104">
        <v>5.5374976342549802</v>
      </c>
      <c r="Q215" s="105">
        <v>2</v>
      </c>
      <c r="R215" s="104">
        <v>5.5095955347718801</v>
      </c>
      <c r="S215" s="105">
        <v>6</v>
      </c>
      <c r="T215" s="104">
        <v>5.7595326057782898</v>
      </c>
      <c r="U215" s="105">
        <v>13</v>
      </c>
      <c r="V215" s="104">
        <v>5.6567374462681999</v>
      </c>
      <c r="W215" s="105">
        <v>32</v>
      </c>
      <c r="Z215" s="104">
        <v>10.188434787871801</v>
      </c>
      <c r="AA215" s="105">
        <v>28</v>
      </c>
    </row>
    <row r="216" spans="1:27" x14ac:dyDescent="0.3">
      <c r="A216" s="102" t="s">
        <v>264</v>
      </c>
      <c r="B216" s="103">
        <v>43986</v>
      </c>
      <c r="C216" s="104">
        <v>3265.6878000000002</v>
      </c>
      <c r="D216" s="104">
        <v>2.4322377830922099</v>
      </c>
      <c r="E216" s="105">
        <v>20</v>
      </c>
      <c r="F216" s="104">
        <v>2.5309581114128701</v>
      </c>
      <c r="G216" s="105">
        <v>19</v>
      </c>
      <c r="H216" s="104">
        <v>2.7512676166517598</v>
      </c>
      <c r="I216" s="105">
        <v>22</v>
      </c>
      <c r="J216" s="104">
        <v>3.2635597680108202</v>
      </c>
      <c r="K216" s="105">
        <v>21</v>
      </c>
      <c r="L216" s="104">
        <v>4.7134540902363202</v>
      </c>
      <c r="M216" s="105">
        <v>14</v>
      </c>
      <c r="N216" s="104">
        <v>5.3305301246857102</v>
      </c>
      <c r="O216" s="105">
        <v>16</v>
      </c>
      <c r="P216" s="104">
        <v>5.2322080104703996</v>
      </c>
      <c r="Q216" s="105">
        <v>19</v>
      </c>
      <c r="R216" s="104">
        <v>5.3760324905644001</v>
      </c>
      <c r="S216" s="105">
        <v>16</v>
      </c>
      <c r="T216" s="104">
        <v>5.7020562546827698</v>
      </c>
      <c r="U216" s="105">
        <v>15</v>
      </c>
      <c r="V216" s="104">
        <v>7.1657360692351499</v>
      </c>
      <c r="W216" s="105">
        <v>11</v>
      </c>
      <c r="Z216" s="104">
        <v>13.301125491530801</v>
      </c>
      <c r="AA216" s="105">
        <v>10</v>
      </c>
    </row>
    <row r="217" spans="1:27" x14ac:dyDescent="0.3">
      <c r="A217" s="102" t="s">
        <v>265</v>
      </c>
      <c r="B217" s="103">
        <v>43986</v>
      </c>
      <c r="C217" s="104">
        <v>1083.8946000000001</v>
      </c>
      <c r="D217" s="104">
        <v>2.8053315185055898</v>
      </c>
      <c r="E217" s="105">
        <v>11</v>
      </c>
      <c r="F217" s="104">
        <v>2.6474200181839298</v>
      </c>
      <c r="G217" s="105">
        <v>17</v>
      </c>
      <c r="H217" s="104">
        <v>2.9039082760367401</v>
      </c>
      <c r="I217" s="105">
        <v>12</v>
      </c>
      <c r="J217" s="104">
        <v>2.9720637369631802</v>
      </c>
      <c r="K217" s="105">
        <v>28</v>
      </c>
      <c r="L217" s="104">
        <v>3.2860352655958298</v>
      </c>
      <c r="M217" s="105">
        <v>31</v>
      </c>
      <c r="N217" s="104">
        <v>3.8181551631876198</v>
      </c>
      <c r="O217" s="105">
        <v>34</v>
      </c>
      <c r="P217" s="104">
        <v>4.5216708949445499</v>
      </c>
      <c r="Q217" s="105">
        <v>31</v>
      </c>
      <c r="R217" s="104">
        <v>4.9513707792138399</v>
      </c>
      <c r="S217" s="105">
        <v>29</v>
      </c>
      <c r="T217" s="104">
        <v>5.4200198343798904</v>
      </c>
      <c r="U217" s="105">
        <v>29</v>
      </c>
      <c r="V217" s="104"/>
      <c r="W217" s="105"/>
      <c r="Z217" s="104">
        <v>6.0473810914339499</v>
      </c>
      <c r="AA217" s="105">
        <v>34</v>
      </c>
    </row>
    <row r="218" spans="1:27" x14ac:dyDescent="0.3">
      <c r="A218" s="157"/>
      <c r="B218" s="157"/>
      <c r="C218" s="157"/>
      <c r="D218" s="107"/>
      <c r="E218" s="107"/>
      <c r="F218" s="107"/>
      <c r="G218" s="107"/>
      <c r="H218" s="107"/>
      <c r="I218" s="107"/>
      <c r="J218" s="107"/>
      <c r="K218" s="107"/>
      <c r="L218" s="107"/>
      <c r="M218" s="107"/>
      <c r="N218" s="107"/>
      <c r="O218" s="107"/>
      <c r="P218" s="107"/>
      <c r="Q218" s="107"/>
      <c r="R218" s="107"/>
      <c r="S218" s="107"/>
      <c r="T218" s="157" t="s">
        <v>4</v>
      </c>
      <c r="U218" s="157"/>
      <c r="V218" s="157" t="s">
        <v>5</v>
      </c>
      <c r="W218" s="157"/>
      <c r="X218" s="157" t="s">
        <v>6</v>
      </c>
      <c r="Y218" s="157"/>
      <c r="Z218" s="107" t="s">
        <v>46</v>
      </c>
      <c r="AA218" s="157" t="s">
        <v>402</v>
      </c>
    </row>
    <row r="219" spans="1:27" x14ac:dyDescent="0.3">
      <c r="A219" s="157"/>
      <c r="B219" s="157"/>
      <c r="C219" s="157"/>
      <c r="D219" s="107"/>
      <c r="E219" s="107"/>
      <c r="F219" s="107"/>
      <c r="G219" s="107"/>
      <c r="H219" s="107"/>
      <c r="I219" s="107"/>
      <c r="J219" s="107"/>
      <c r="K219" s="107"/>
      <c r="L219" s="107"/>
      <c r="M219" s="107"/>
      <c r="N219" s="107"/>
      <c r="O219" s="107"/>
      <c r="P219" s="107"/>
      <c r="Q219" s="107"/>
      <c r="R219" s="107"/>
      <c r="S219" s="107"/>
      <c r="T219" s="107" t="s">
        <v>0</v>
      </c>
      <c r="U219" s="107"/>
      <c r="V219" s="107" t="s">
        <v>0</v>
      </c>
      <c r="W219" s="107"/>
      <c r="X219" s="107" t="s">
        <v>0</v>
      </c>
      <c r="Y219" s="107"/>
      <c r="Z219" s="107" t="s">
        <v>0</v>
      </c>
      <c r="AA219" s="157"/>
    </row>
    <row r="220" spans="1:27" x14ac:dyDescent="0.3">
      <c r="A220" s="107" t="s">
        <v>7</v>
      </c>
      <c r="B220" s="107" t="s">
        <v>8</v>
      </c>
      <c r="C220" s="107" t="s">
        <v>9</v>
      </c>
      <c r="D220" s="107"/>
      <c r="E220" s="107"/>
      <c r="F220" s="107"/>
      <c r="G220" s="107"/>
      <c r="H220" s="107"/>
      <c r="I220" s="107"/>
      <c r="J220" s="107"/>
      <c r="K220" s="107"/>
      <c r="L220" s="107"/>
      <c r="M220" s="107"/>
      <c r="N220" s="107"/>
      <c r="O220" s="107"/>
      <c r="P220" s="107"/>
      <c r="Q220" s="107"/>
      <c r="R220" s="107"/>
      <c r="S220" s="107"/>
      <c r="T220" s="107"/>
      <c r="U220" s="107" t="s">
        <v>10</v>
      </c>
      <c r="V220" s="107"/>
      <c r="W220" s="107" t="s">
        <v>10</v>
      </c>
      <c r="X220" s="107"/>
      <c r="Y220" s="107" t="s">
        <v>10</v>
      </c>
      <c r="Z220" s="107"/>
      <c r="AA220" s="107" t="s">
        <v>10</v>
      </c>
    </row>
    <row r="221" spans="1:27" x14ac:dyDescent="0.3">
      <c r="A221" s="101" t="s">
        <v>384</v>
      </c>
      <c r="B221" s="101"/>
      <c r="C221" s="101"/>
      <c r="D221" s="101"/>
      <c r="E221" s="101"/>
      <c r="F221" s="101"/>
      <c r="G221" s="101"/>
      <c r="H221" s="101"/>
      <c r="I221" s="101"/>
      <c r="J221" s="101"/>
      <c r="K221" s="101"/>
      <c r="L221" s="101"/>
      <c r="M221" s="101"/>
      <c r="N221" s="101"/>
      <c r="O221" s="101"/>
      <c r="P221" s="101"/>
      <c r="Q221" s="101"/>
      <c r="R221" s="101"/>
      <c r="S221" s="101"/>
      <c r="T221" s="101"/>
      <c r="U221" s="101"/>
      <c r="V221" s="101"/>
      <c r="W221" s="101"/>
      <c r="X221" s="101"/>
      <c r="Y221" s="101"/>
      <c r="Z221" s="101"/>
      <c r="AA221" s="101"/>
    </row>
    <row r="222" spans="1:27" x14ac:dyDescent="0.3">
      <c r="A222" s="102" t="s">
        <v>163</v>
      </c>
      <c r="B222" s="103">
        <v>43986</v>
      </c>
      <c r="C222" s="104">
        <v>37.31</v>
      </c>
      <c r="D222" s="104"/>
      <c r="E222" s="104"/>
      <c r="F222" s="104"/>
      <c r="G222" s="104"/>
      <c r="H222" s="104"/>
      <c r="I222" s="104"/>
      <c r="J222" s="104"/>
      <c r="K222" s="104"/>
      <c r="L222" s="104"/>
      <c r="M222" s="104"/>
      <c r="N222" s="104"/>
      <c r="O222" s="104"/>
      <c r="P222" s="104"/>
      <c r="Q222" s="104"/>
      <c r="R222" s="104"/>
      <c r="S222" s="104"/>
      <c r="T222" s="104">
        <v>-11.409519584839501</v>
      </c>
      <c r="U222" s="105">
        <v>17</v>
      </c>
      <c r="V222" s="104">
        <v>1.73429719420122</v>
      </c>
      <c r="W222" s="105">
        <v>10</v>
      </c>
      <c r="X222" s="104">
        <v>7.6082425108689202</v>
      </c>
      <c r="Y222" s="105">
        <v>13</v>
      </c>
      <c r="Z222" s="104">
        <v>18.986553013514701</v>
      </c>
      <c r="AA222" s="105">
        <v>7</v>
      </c>
    </row>
    <row r="223" spans="1:27" x14ac:dyDescent="0.3">
      <c r="A223" s="102" t="s">
        <v>164</v>
      </c>
      <c r="B223" s="103">
        <v>43986</v>
      </c>
      <c r="C223" s="104">
        <v>30.4</v>
      </c>
      <c r="D223" s="104"/>
      <c r="E223" s="104"/>
      <c r="F223" s="104"/>
      <c r="G223" s="104"/>
      <c r="H223" s="104"/>
      <c r="I223" s="104"/>
      <c r="J223" s="104"/>
      <c r="K223" s="104"/>
      <c r="L223" s="104"/>
      <c r="M223" s="104"/>
      <c r="N223" s="104"/>
      <c r="O223" s="104"/>
      <c r="P223" s="104"/>
      <c r="Q223" s="104"/>
      <c r="R223" s="104"/>
      <c r="S223" s="104"/>
      <c r="T223" s="104">
        <v>-9.8455429568463106</v>
      </c>
      <c r="U223" s="105">
        <v>13</v>
      </c>
      <c r="V223" s="104">
        <v>2.74651139860612</v>
      </c>
      <c r="W223" s="105">
        <v>9</v>
      </c>
      <c r="X223" s="104">
        <v>8.5620455078583095</v>
      </c>
      <c r="Y223" s="105">
        <v>9</v>
      </c>
      <c r="Z223" s="104">
        <v>20.729772297459501</v>
      </c>
      <c r="AA223" s="105">
        <v>6</v>
      </c>
    </row>
    <row r="224" spans="1:27" x14ac:dyDescent="0.3">
      <c r="A224" s="102" t="s">
        <v>165</v>
      </c>
      <c r="B224" s="103">
        <v>43986</v>
      </c>
      <c r="C224" s="104">
        <v>46.279800000000002</v>
      </c>
      <c r="D224" s="104"/>
      <c r="E224" s="104"/>
      <c r="F224" s="104"/>
      <c r="G224" s="104"/>
      <c r="H224" s="104"/>
      <c r="I224" s="104"/>
      <c r="J224" s="104"/>
      <c r="K224" s="104"/>
      <c r="L224" s="104"/>
      <c r="M224" s="104"/>
      <c r="N224" s="104"/>
      <c r="O224" s="104"/>
      <c r="P224" s="104"/>
      <c r="Q224" s="104"/>
      <c r="R224" s="104"/>
      <c r="S224" s="104"/>
      <c r="T224" s="104">
        <v>-7.4957005201090299</v>
      </c>
      <c r="U224" s="105">
        <v>8</v>
      </c>
      <c r="V224" s="104">
        <v>6.7826412357018198</v>
      </c>
      <c r="W224" s="105">
        <v>3</v>
      </c>
      <c r="X224" s="104">
        <v>10.0262020616528</v>
      </c>
      <c r="Y224" s="105">
        <v>3</v>
      </c>
      <c r="Z224" s="104">
        <v>28.3130664487751</v>
      </c>
      <c r="AA224" s="105">
        <v>2</v>
      </c>
    </row>
    <row r="225" spans="1:27" x14ac:dyDescent="0.3">
      <c r="A225" s="102" t="s">
        <v>166</v>
      </c>
      <c r="B225" s="103">
        <v>43986</v>
      </c>
      <c r="C225" s="104">
        <v>40.799999999999997</v>
      </c>
      <c r="D225" s="104"/>
      <c r="E225" s="104"/>
      <c r="F225" s="104"/>
      <c r="G225" s="104"/>
      <c r="H225" s="104"/>
      <c r="I225" s="104"/>
      <c r="J225" s="104"/>
      <c r="K225" s="104"/>
      <c r="L225" s="104"/>
      <c r="M225" s="104"/>
      <c r="N225" s="104"/>
      <c r="O225" s="104"/>
      <c r="P225" s="104"/>
      <c r="Q225" s="104"/>
      <c r="R225" s="104"/>
      <c r="S225" s="104"/>
      <c r="T225" s="104">
        <v>-15.8502049602752</v>
      </c>
      <c r="U225" s="105">
        <v>37</v>
      </c>
      <c r="V225" s="104">
        <v>-3.8153948420390802</v>
      </c>
      <c r="W225" s="105">
        <v>40</v>
      </c>
      <c r="X225" s="104">
        <v>2.26825659742389</v>
      </c>
      <c r="Y225" s="105">
        <v>35</v>
      </c>
      <c r="Z225" s="104">
        <v>0.31274073831740001</v>
      </c>
      <c r="AA225" s="105">
        <v>48</v>
      </c>
    </row>
    <row r="226" spans="1:27" x14ac:dyDescent="0.3">
      <c r="A226" s="102" t="s">
        <v>167</v>
      </c>
      <c r="B226" s="103">
        <v>43986</v>
      </c>
      <c r="C226" s="104">
        <v>38.462000000000003</v>
      </c>
      <c r="D226" s="104"/>
      <c r="E226" s="104"/>
      <c r="F226" s="104"/>
      <c r="G226" s="104"/>
      <c r="H226" s="104"/>
      <c r="I226" s="104"/>
      <c r="J226" s="104"/>
      <c r="K226" s="104"/>
      <c r="L226" s="104"/>
      <c r="M226" s="104"/>
      <c r="N226" s="104"/>
      <c r="O226" s="104"/>
      <c r="P226" s="104"/>
      <c r="Q226" s="104"/>
      <c r="R226" s="104"/>
      <c r="S226" s="104"/>
      <c r="T226" s="104">
        <v>-7.0458873265397699</v>
      </c>
      <c r="U226" s="105">
        <v>7</v>
      </c>
      <c r="V226" s="104">
        <v>3.0012924513683599</v>
      </c>
      <c r="W226" s="105">
        <v>8</v>
      </c>
      <c r="X226" s="104">
        <v>6.2086477286248902</v>
      </c>
      <c r="Y226" s="105">
        <v>19</v>
      </c>
      <c r="Z226" s="104">
        <v>16.946503131071701</v>
      </c>
      <c r="AA226" s="105">
        <v>12</v>
      </c>
    </row>
    <row r="227" spans="1:27" x14ac:dyDescent="0.3">
      <c r="A227" s="102" t="s">
        <v>168</v>
      </c>
      <c r="B227" s="103">
        <v>43986</v>
      </c>
      <c r="C227" s="104">
        <v>8.6</v>
      </c>
      <c r="D227" s="104"/>
      <c r="E227" s="104"/>
      <c r="F227" s="104"/>
      <c r="G227" s="104"/>
      <c r="H227" s="104"/>
      <c r="I227" s="104"/>
      <c r="J227" s="104"/>
      <c r="K227" s="104"/>
      <c r="L227" s="104"/>
      <c r="M227" s="104"/>
      <c r="N227" s="104"/>
      <c r="O227" s="104"/>
      <c r="P227" s="104"/>
      <c r="Q227" s="104"/>
      <c r="R227" s="104"/>
      <c r="S227" s="104"/>
      <c r="T227" s="104">
        <v>-2.5976396908205399</v>
      </c>
      <c r="U227" s="105">
        <v>3</v>
      </c>
      <c r="V227" s="104"/>
      <c r="W227" s="105"/>
      <c r="X227" s="104"/>
      <c r="Y227" s="105"/>
      <c r="Z227" s="104">
        <v>-6.1124401913875603</v>
      </c>
      <c r="AA227" s="105">
        <v>54</v>
      </c>
    </row>
    <row r="228" spans="1:27" x14ac:dyDescent="0.3">
      <c r="A228" s="102" t="s">
        <v>169</v>
      </c>
      <c r="B228" s="103">
        <v>43986</v>
      </c>
      <c r="C228" s="104">
        <v>10.4</v>
      </c>
      <c r="D228" s="104"/>
      <c r="E228" s="104"/>
      <c r="F228" s="104"/>
      <c r="G228" s="104"/>
      <c r="H228" s="104"/>
      <c r="I228" s="104"/>
      <c r="J228" s="104"/>
      <c r="K228" s="104"/>
      <c r="L228" s="104"/>
      <c r="M228" s="104"/>
      <c r="N228" s="104"/>
      <c r="O228" s="104"/>
      <c r="P228" s="104"/>
      <c r="Q228" s="104"/>
      <c r="R228" s="104"/>
      <c r="S228" s="104"/>
      <c r="T228" s="104">
        <v>-5.4396423248882302</v>
      </c>
      <c r="U228" s="105">
        <v>5</v>
      </c>
      <c r="V228" s="104"/>
      <c r="W228" s="105"/>
      <c r="X228" s="104"/>
      <c r="Y228" s="105"/>
      <c r="Z228" s="104">
        <v>2.4579124579124598</v>
      </c>
      <c r="AA228" s="105">
        <v>44</v>
      </c>
    </row>
    <row r="229" spans="1:27" x14ac:dyDescent="0.3">
      <c r="A229" s="102" t="s">
        <v>170</v>
      </c>
      <c r="B229" s="103">
        <v>43986</v>
      </c>
      <c r="C229" s="104">
        <v>55.73</v>
      </c>
      <c r="D229" s="104"/>
      <c r="E229" s="104"/>
      <c r="F229" s="104"/>
      <c r="G229" s="104"/>
      <c r="H229" s="104"/>
      <c r="I229" s="104"/>
      <c r="J229" s="104"/>
      <c r="K229" s="104"/>
      <c r="L229" s="104"/>
      <c r="M229" s="104"/>
      <c r="N229" s="104"/>
      <c r="O229" s="104"/>
      <c r="P229" s="104"/>
      <c r="Q229" s="104"/>
      <c r="R229" s="104"/>
      <c r="S229" s="104"/>
      <c r="T229" s="104">
        <v>-2.1706372158292599</v>
      </c>
      <c r="U229" s="105">
        <v>2</v>
      </c>
      <c r="V229" s="104">
        <v>5.1772990974125097</v>
      </c>
      <c r="W229" s="105">
        <v>4</v>
      </c>
      <c r="X229" s="104">
        <v>9.2521342374231601</v>
      </c>
      <c r="Y229" s="105">
        <v>6</v>
      </c>
      <c r="Z229" s="104">
        <v>18.629153665057501</v>
      </c>
      <c r="AA229" s="105">
        <v>9</v>
      </c>
    </row>
    <row r="230" spans="1:27" x14ac:dyDescent="0.3">
      <c r="A230" s="102" t="s">
        <v>171</v>
      </c>
      <c r="B230" s="103">
        <v>43986</v>
      </c>
      <c r="C230" s="104">
        <v>64.66</v>
      </c>
      <c r="D230" s="104"/>
      <c r="E230" s="104"/>
      <c r="F230" s="104"/>
      <c r="G230" s="104"/>
      <c r="H230" s="104"/>
      <c r="I230" s="104"/>
      <c r="J230" s="104"/>
      <c r="K230" s="104"/>
      <c r="L230" s="104"/>
      <c r="M230" s="104"/>
      <c r="N230" s="104"/>
      <c r="O230" s="104"/>
      <c r="P230" s="104"/>
      <c r="Q230" s="104"/>
      <c r="R230" s="104"/>
      <c r="S230" s="104"/>
      <c r="T230" s="104">
        <v>-8.6228859685286707</v>
      </c>
      <c r="U230" s="105">
        <v>9</v>
      </c>
      <c r="V230" s="104">
        <v>5.0859233101813999</v>
      </c>
      <c r="W230" s="105">
        <v>5</v>
      </c>
      <c r="X230" s="104">
        <v>8.4627644869980703</v>
      </c>
      <c r="Y230" s="105">
        <v>10</v>
      </c>
      <c r="Z230" s="104">
        <v>15.6813176784633</v>
      </c>
      <c r="AA230" s="105">
        <v>15</v>
      </c>
    </row>
    <row r="231" spans="1:27" x14ac:dyDescent="0.3">
      <c r="A231" s="102" t="s">
        <v>172</v>
      </c>
      <c r="B231" s="103">
        <v>43986</v>
      </c>
      <c r="C231" s="104">
        <v>45.472000000000001</v>
      </c>
      <c r="D231" s="104"/>
      <c r="E231" s="104"/>
      <c r="F231" s="104"/>
      <c r="G231" s="104"/>
      <c r="H231" s="104"/>
      <c r="I231" s="104"/>
      <c r="J231" s="104"/>
      <c r="K231" s="104"/>
      <c r="L231" s="104"/>
      <c r="M231" s="104"/>
      <c r="N231" s="104"/>
      <c r="O231" s="104"/>
      <c r="P231" s="104"/>
      <c r="Q231" s="104"/>
      <c r="R231" s="104"/>
      <c r="S231" s="104"/>
      <c r="T231" s="104">
        <v>-12.6267460645326</v>
      </c>
      <c r="U231" s="105">
        <v>18</v>
      </c>
      <c r="V231" s="104">
        <v>1.1723301835506399</v>
      </c>
      <c r="W231" s="105">
        <v>16</v>
      </c>
      <c r="X231" s="104">
        <v>8.9237913857673306</v>
      </c>
      <c r="Y231" s="105">
        <v>8</v>
      </c>
      <c r="Z231" s="104">
        <v>18.870621775303199</v>
      </c>
      <c r="AA231" s="105">
        <v>8</v>
      </c>
    </row>
    <row r="232" spans="1:27" x14ac:dyDescent="0.3">
      <c r="A232" s="102" t="s">
        <v>173</v>
      </c>
      <c r="B232" s="103">
        <v>43986</v>
      </c>
      <c r="C232" s="104">
        <v>43.32</v>
      </c>
      <c r="D232" s="104"/>
      <c r="E232" s="104"/>
      <c r="F232" s="104"/>
      <c r="G232" s="104"/>
      <c r="H232" s="104"/>
      <c r="I232" s="104"/>
      <c r="J232" s="104"/>
      <c r="K232" s="104"/>
      <c r="L232" s="104"/>
      <c r="M232" s="104"/>
      <c r="N232" s="104"/>
      <c r="O232" s="104"/>
      <c r="P232" s="104"/>
      <c r="Q232" s="104"/>
      <c r="R232" s="104"/>
      <c r="S232" s="104"/>
      <c r="T232" s="104">
        <v>-15.4473390771146</v>
      </c>
      <c r="U232" s="105">
        <v>32</v>
      </c>
      <c r="V232" s="104">
        <v>-1.01906230372275</v>
      </c>
      <c r="W232" s="105">
        <v>26</v>
      </c>
      <c r="X232" s="104">
        <v>3.9360015777582098</v>
      </c>
      <c r="Y232" s="105">
        <v>26</v>
      </c>
      <c r="Z232" s="104">
        <v>13.3895178968972</v>
      </c>
      <c r="AA232" s="105">
        <v>22</v>
      </c>
    </row>
    <row r="233" spans="1:27" x14ac:dyDescent="0.3">
      <c r="A233" s="102" t="s">
        <v>174</v>
      </c>
      <c r="B233" s="103">
        <v>43986</v>
      </c>
      <c r="C233" s="104">
        <v>13.1511</v>
      </c>
      <c r="D233" s="104"/>
      <c r="E233" s="104"/>
      <c r="F233" s="104"/>
      <c r="G233" s="104"/>
      <c r="H233" s="104"/>
      <c r="I233" s="104"/>
      <c r="J233" s="104"/>
      <c r="K233" s="104"/>
      <c r="L233" s="104"/>
      <c r="M233" s="104"/>
      <c r="N233" s="104"/>
      <c r="O233" s="104"/>
      <c r="P233" s="104"/>
      <c r="Q233" s="104"/>
      <c r="R233" s="104"/>
      <c r="S233" s="104"/>
      <c r="T233" s="104">
        <v>-16.116649584611899</v>
      </c>
      <c r="U233" s="105">
        <v>39</v>
      </c>
      <c r="V233" s="104">
        <v>-0.83632353037478002</v>
      </c>
      <c r="W233" s="105">
        <v>25</v>
      </c>
      <c r="X233" s="104"/>
      <c r="Y233" s="105"/>
      <c r="Z233" s="104">
        <v>7.1084765142150799</v>
      </c>
      <c r="AA233" s="105">
        <v>38</v>
      </c>
    </row>
    <row r="234" spans="1:27" x14ac:dyDescent="0.3">
      <c r="A234" s="102" t="s">
        <v>175</v>
      </c>
      <c r="B234" s="103">
        <v>43986</v>
      </c>
      <c r="C234" s="104">
        <v>483.13170000000002</v>
      </c>
      <c r="D234" s="104"/>
      <c r="E234" s="104"/>
      <c r="F234" s="104"/>
      <c r="G234" s="104"/>
      <c r="H234" s="104"/>
      <c r="I234" s="104"/>
      <c r="J234" s="104"/>
      <c r="K234" s="104"/>
      <c r="L234" s="104"/>
      <c r="M234" s="104"/>
      <c r="N234" s="104"/>
      <c r="O234" s="104"/>
      <c r="P234" s="104"/>
      <c r="Q234" s="104"/>
      <c r="R234" s="104"/>
      <c r="S234" s="104"/>
      <c r="T234" s="104">
        <v>-21.3609249384251</v>
      </c>
      <c r="U234" s="105">
        <v>49</v>
      </c>
      <c r="V234" s="104">
        <v>-2.9222526440719498</v>
      </c>
      <c r="W234" s="105">
        <v>36</v>
      </c>
      <c r="X234" s="104">
        <v>2.8732230266733598</v>
      </c>
      <c r="Y234" s="105">
        <v>32</v>
      </c>
      <c r="Z234" s="104">
        <v>13.3450356931329</v>
      </c>
      <c r="AA234" s="105">
        <v>23</v>
      </c>
    </row>
    <row r="235" spans="1:27" x14ac:dyDescent="0.3">
      <c r="A235" s="102" t="s">
        <v>176</v>
      </c>
      <c r="B235" s="103">
        <v>43986</v>
      </c>
      <c r="C235" s="104">
        <v>311.23700000000002</v>
      </c>
      <c r="D235" s="104"/>
      <c r="E235" s="104"/>
      <c r="F235" s="104"/>
      <c r="G235" s="104"/>
      <c r="H235" s="104"/>
      <c r="I235" s="104"/>
      <c r="J235" s="104"/>
      <c r="K235" s="104"/>
      <c r="L235" s="104"/>
      <c r="M235" s="104"/>
      <c r="N235" s="104"/>
      <c r="O235" s="104"/>
      <c r="P235" s="104"/>
      <c r="Q235" s="104"/>
      <c r="R235" s="104"/>
      <c r="S235" s="104"/>
      <c r="T235" s="104">
        <v>-19.532009592240001</v>
      </c>
      <c r="U235" s="105">
        <v>47</v>
      </c>
      <c r="V235" s="104">
        <v>-0.65665995693330703</v>
      </c>
      <c r="W235" s="105">
        <v>23</v>
      </c>
      <c r="X235" s="104">
        <v>6.7342953164673496</v>
      </c>
      <c r="Y235" s="105">
        <v>16</v>
      </c>
      <c r="Z235" s="104">
        <v>15.0776154946936</v>
      </c>
      <c r="AA235" s="105">
        <v>19</v>
      </c>
    </row>
    <row r="236" spans="1:27" x14ac:dyDescent="0.3">
      <c r="A236" s="102" t="s">
        <v>177</v>
      </c>
      <c r="B236" s="103">
        <v>43986</v>
      </c>
      <c r="C236" s="104">
        <v>431.5</v>
      </c>
      <c r="D236" s="104"/>
      <c r="E236" s="104"/>
      <c r="F236" s="104"/>
      <c r="G236" s="104"/>
      <c r="H236" s="104"/>
      <c r="I236" s="104"/>
      <c r="J236" s="104"/>
      <c r="K236" s="104"/>
      <c r="L236" s="104"/>
      <c r="M236" s="104"/>
      <c r="N236" s="104"/>
      <c r="O236" s="104"/>
      <c r="P236" s="104"/>
      <c r="Q236" s="104"/>
      <c r="R236" s="104"/>
      <c r="S236" s="104"/>
      <c r="T236" s="104">
        <v>-22.8281192042821</v>
      </c>
      <c r="U236" s="105">
        <v>53</v>
      </c>
      <c r="V236" s="104">
        <v>-4.9030451535046202</v>
      </c>
      <c r="W236" s="105">
        <v>43</v>
      </c>
      <c r="X236" s="104">
        <v>2.24118784047482</v>
      </c>
      <c r="Y236" s="105">
        <v>36</v>
      </c>
      <c r="Z236" s="104">
        <v>10.344191373102101</v>
      </c>
      <c r="AA236" s="105">
        <v>31</v>
      </c>
    </row>
    <row r="237" spans="1:27" x14ac:dyDescent="0.3">
      <c r="A237" s="102" t="s">
        <v>178</v>
      </c>
      <c r="B237" s="103">
        <v>43986</v>
      </c>
      <c r="C237" s="104">
        <v>33.003</v>
      </c>
      <c r="D237" s="104"/>
      <c r="E237" s="104"/>
      <c r="F237" s="104"/>
      <c r="G237" s="104"/>
      <c r="H237" s="104"/>
      <c r="I237" s="104"/>
      <c r="J237" s="104"/>
      <c r="K237" s="104"/>
      <c r="L237" s="104"/>
      <c r="M237" s="104"/>
      <c r="N237" s="104"/>
      <c r="O237" s="104"/>
      <c r="P237" s="104"/>
      <c r="Q237" s="104"/>
      <c r="R237" s="104"/>
      <c r="S237" s="104"/>
      <c r="T237" s="104">
        <v>-16.659093679015701</v>
      </c>
      <c r="U237" s="105">
        <v>42</v>
      </c>
      <c r="V237" s="104">
        <v>-3.12224848588383</v>
      </c>
      <c r="W237" s="105">
        <v>37</v>
      </c>
      <c r="X237" s="104">
        <v>5.05777432789972</v>
      </c>
      <c r="Y237" s="105">
        <v>23</v>
      </c>
      <c r="Z237" s="104">
        <v>12.7363256107084</v>
      </c>
      <c r="AA237" s="105">
        <v>25</v>
      </c>
    </row>
    <row r="238" spans="1:27" x14ac:dyDescent="0.3">
      <c r="A238" s="102" t="s">
        <v>179</v>
      </c>
      <c r="B238" s="103">
        <v>43986</v>
      </c>
      <c r="C238" s="104">
        <v>349.34</v>
      </c>
      <c r="D238" s="104"/>
      <c r="E238" s="104"/>
      <c r="F238" s="104"/>
      <c r="G238" s="104"/>
      <c r="H238" s="104"/>
      <c r="I238" s="104"/>
      <c r="J238" s="104"/>
      <c r="K238" s="104"/>
      <c r="L238" s="104"/>
      <c r="M238" s="104"/>
      <c r="N238" s="104"/>
      <c r="O238" s="104"/>
      <c r="P238" s="104"/>
      <c r="Q238" s="104"/>
      <c r="R238" s="104"/>
      <c r="S238" s="104"/>
      <c r="T238" s="104">
        <v>-15.8249578974534</v>
      </c>
      <c r="U238" s="105">
        <v>36</v>
      </c>
      <c r="V238" s="104">
        <v>0.86002495734577</v>
      </c>
      <c r="W238" s="105">
        <v>18</v>
      </c>
      <c r="X238" s="104">
        <v>6.2346698325328704</v>
      </c>
      <c r="Y238" s="105">
        <v>18</v>
      </c>
      <c r="Z238" s="104">
        <v>16.108149051258899</v>
      </c>
      <c r="AA238" s="105">
        <v>13</v>
      </c>
    </row>
    <row r="239" spans="1:27" x14ac:dyDescent="0.3">
      <c r="A239" s="102" t="s">
        <v>180</v>
      </c>
      <c r="B239" s="103">
        <v>43986</v>
      </c>
      <c r="C239" s="104">
        <v>9.1</v>
      </c>
      <c r="D239" s="104"/>
      <c r="E239" s="104"/>
      <c r="F239" s="104"/>
      <c r="G239" s="104"/>
      <c r="H239" s="104"/>
      <c r="I239" s="104"/>
      <c r="J239" s="104"/>
      <c r="K239" s="104"/>
      <c r="L239" s="104"/>
      <c r="M239" s="104"/>
      <c r="N239" s="104"/>
      <c r="O239" s="104"/>
      <c r="P239" s="104"/>
      <c r="Q239" s="104"/>
      <c r="R239" s="104"/>
      <c r="S239" s="104"/>
      <c r="T239" s="104">
        <v>-19.344697904717599</v>
      </c>
      <c r="U239" s="105">
        <v>46</v>
      </c>
      <c r="V239" s="104"/>
      <c r="W239" s="105"/>
      <c r="X239" s="104"/>
      <c r="Y239" s="105"/>
      <c r="Z239" s="104">
        <v>-4.0858208955223896</v>
      </c>
      <c r="AA239" s="105">
        <v>51</v>
      </c>
    </row>
    <row r="240" spans="1:27" x14ac:dyDescent="0.3">
      <c r="A240" s="102" t="s">
        <v>181</v>
      </c>
      <c r="B240" s="103">
        <v>43986</v>
      </c>
      <c r="C240" s="104">
        <v>25.62</v>
      </c>
      <c r="D240" s="104"/>
      <c r="E240" s="104"/>
      <c r="F240" s="104"/>
      <c r="G240" s="104"/>
      <c r="H240" s="104"/>
      <c r="I240" s="104"/>
      <c r="J240" s="104"/>
      <c r="K240" s="104"/>
      <c r="L240" s="104"/>
      <c r="M240" s="104"/>
      <c r="N240" s="104"/>
      <c r="O240" s="104"/>
      <c r="P240" s="104"/>
      <c r="Q240" s="104"/>
      <c r="R240" s="104"/>
      <c r="S240" s="104"/>
      <c r="T240" s="104">
        <v>-8.8984787646737704</v>
      </c>
      <c r="U240" s="105">
        <v>10</v>
      </c>
      <c r="V240" s="104">
        <v>1.21027640723646</v>
      </c>
      <c r="W240" s="105">
        <v>15</v>
      </c>
      <c r="X240" s="104">
        <v>5.6138478379857704</v>
      </c>
      <c r="Y240" s="105">
        <v>22</v>
      </c>
      <c r="Z240" s="104">
        <v>23.185441236274901</v>
      </c>
      <c r="AA240" s="105">
        <v>4</v>
      </c>
    </row>
    <row r="241" spans="1:27" x14ac:dyDescent="0.3">
      <c r="A241" s="102" t="s">
        <v>182</v>
      </c>
      <c r="B241" s="103">
        <v>43986</v>
      </c>
      <c r="C241" s="104">
        <v>48.02</v>
      </c>
      <c r="D241" s="104"/>
      <c r="E241" s="104"/>
      <c r="F241" s="104"/>
      <c r="G241" s="104"/>
      <c r="H241" s="104"/>
      <c r="I241" s="104"/>
      <c r="J241" s="104"/>
      <c r="K241" s="104"/>
      <c r="L241" s="104"/>
      <c r="M241" s="104"/>
      <c r="N241" s="104"/>
      <c r="O241" s="104"/>
      <c r="P241" s="104"/>
      <c r="Q241" s="104"/>
      <c r="R241" s="104"/>
      <c r="S241" s="104"/>
      <c r="T241" s="104">
        <v>-22.511687574782002</v>
      </c>
      <c r="U241" s="105">
        <v>50</v>
      </c>
      <c r="V241" s="104">
        <v>-2.6099939797366298</v>
      </c>
      <c r="W241" s="105">
        <v>35</v>
      </c>
      <c r="X241" s="104">
        <v>4.0167679065456197</v>
      </c>
      <c r="Y241" s="105">
        <v>25</v>
      </c>
      <c r="Z241" s="104">
        <v>15.5135545050306</v>
      </c>
      <c r="AA241" s="105">
        <v>16</v>
      </c>
    </row>
    <row r="242" spans="1:27" x14ac:dyDescent="0.3">
      <c r="A242" s="102" t="s">
        <v>183</v>
      </c>
      <c r="B242" s="103">
        <v>43986</v>
      </c>
      <c r="C242" s="104">
        <v>8.51</v>
      </c>
      <c r="D242" s="104"/>
      <c r="E242" s="104"/>
      <c r="F242" s="104"/>
      <c r="G242" s="104"/>
      <c r="H242" s="104"/>
      <c r="I242" s="104"/>
      <c r="J242" s="104"/>
      <c r="K242" s="104"/>
      <c r="L242" s="104"/>
      <c r="M242" s="104"/>
      <c r="N242" s="104"/>
      <c r="O242" s="104"/>
      <c r="P242" s="104"/>
      <c r="Q242" s="104"/>
      <c r="R242" s="104"/>
      <c r="S242" s="104"/>
      <c r="T242" s="104">
        <v>-15.616284044690699</v>
      </c>
      <c r="U242" s="105">
        <v>33</v>
      </c>
      <c r="V242" s="104"/>
      <c r="W242" s="105"/>
      <c r="X242" s="104"/>
      <c r="Y242" s="105"/>
      <c r="Z242" s="104">
        <v>-6.1175478065241897</v>
      </c>
      <c r="AA242" s="105">
        <v>55</v>
      </c>
    </row>
    <row r="243" spans="1:27" x14ac:dyDescent="0.3">
      <c r="A243" s="102" t="s">
        <v>184</v>
      </c>
      <c r="B243" s="103">
        <v>43986</v>
      </c>
      <c r="C243" s="104">
        <v>51.81</v>
      </c>
      <c r="D243" s="104"/>
      <c r="E243" s="104"/>
      <c r="F243" s="104"/>
      <c r="G243" s="104"/>
      <c r="H243" s="104"/>
      <c r="I243" s="104"/>
      <c r="J243" s="104"/>
      <c r="K243" s="104"/>
      <c r="L243" s="104"/>
      <c r="M243" s="104"/>
      <c r="N243" s="104"/>
      <c r="O243" s="104"/>
      <c r="P243" s="104"/>
      <c r="Q243" s="104"/>
      <c r="R243" s="104"/>
      <c r="S243" s="104"/>
      <c r="T243" s="104">
        <v>-9.6335891682269299</v>
      </c>
      <c r="U243" s="105">
        <v>12</v>
      </c>
      <c r="V243" s="104">
        <v>4.16611278068173</v>
      </c>
      <c r="W243" s="105">
        <v>7</v>
      </c>
      <c r="X243" s="104">
        <v>8.9505042522524807</v>
      </c>
      <c r="Y243" s="105">
        <v>7</v>
      </c>
      <c r="Z243" s="104">
        <v>21.873342758703402</v>
      </c>
      <c r="AA243" s="105">
        <v>5</v>
      </c>
    </row>
    <row r="244" spans="1:27" x14ac:dyDescent="0.3">
      <c r="A244" s="102" t="s">
        <v>185</v>
      </c>
      <c r="B244" s="103">
        <v>43986</v>
      </c>
      <c r="C244" s="104">
        <v>8.7570999999999994</v>
      </c>
      <c r="D244" s="104"/>
      <c r="E244" s="104"/>
      <c r="F244" s="104"/>
      <c r="G244" s="104"/>
      <c r="H244" s="104"/>
      <c r="I244" s="104"/>
      <c r="J244" s="104"/>
      <c r="K244" s="104"/>
      <c r="L244" s="104"/>
      <c r="M244" s="104"/>
      <c r="N244" s="104"/>
      <c r="O244" s="104"/>
      <c r="P244" s="104"/>
      <c r="Q244" s="104"/>
      <c r="R244" s="104"/>
      <c r="S244" s="104"/>
      <c r="T244" s="104"/>
      <c r="U244" s="105"/>
      <c r="V244" s="104"/>
      <c r="W244" s="105"/>
      <c r="X244" s="104"/>
      <c r="Y244" s="105"/>
      <c r="Z244" s="104">
        <v>-19.724282608695699</v>
      </c>
      <c r="AA244" s="105">
        <v>64</v>
      </c>
    </row>
    <row r="245" spans="1:27" x14ac:dyDescent="0.3">
      <c r="A245" s="102" t="s">
        <v>186</v>
      </c>
      <c r="B245" s="103">
        <v>43986</v>
      </c>
      <c r="C245" s="104">
        <v>16.303699999999999</v>
      </c>
      <c r="D245" s="104"/>
      <c r="E245" s="104"/>
      <c r="F245" s="104"/>
      <c r="G245" s="104"/>
      <c r="H245" s="104"/>
      <c r="I245" s="104"/>
      <c r="J245" s="104"/>
      <c r="K245" s="104"/>
      <c r="L245" s="104"/>
      <c r="M245" s="104"/>
      <c r="N245" s="104"/>
      <c r="O245" s="104"/>
      <c r="P245" s="104"/>
      <c r="Q245" s="104"/>
      <c r="R245" s="104"/>
      <c r="S245" s="104"/>
      <c r="T245" s="104">
        <v>-14.2575413736927</v>
      </c>
      <c r="U245" s="105">
        <v>27</v>
      </c>
      <c r="V245" s="104">
        <v>0.65916017644128999</v>
      </c>
      <c r="W245" s="105">
        <v>21</v>
      </c>
      <c r="X245" s="104">
        <v>7.8338590632535903</v>
      </c>
      <c r="Y245" s="105">
        <v>12</v>
      </c>
      <c r="Z245" s="104">
        <v>17.252589452916499</v>
      </c>
      <c r="AA245" s="105">
        <v>10</v>
      </c>
    </row>
    <row r="246" spans="1:27" x14ac:dyDescent="0.3">
      <c r="A246" s="102" t="s">
        <v>187</v>
      </c>
      <c r="B246" s="103">
        <v>43986</v>
      </c>
      <c r="C246" s="104">
        <v>43.222000000000001</v>
      </c>
      <c r="D246" s="104"/>
      <c r="E246" s="104"/>
      <c r="F246" s="104"/>
      <c r="G246" s="104"/>
      <c r="H246" s="104"/>
      <c r="I246" s="104"/>
      <c r="J246" s="104"/>
      <c r="K246" s="104"/>
      <c r="L246" s="104"/>
      <c r="M246" s="104"/>
      <c r="N246" s="104"/>
      <c r="O246" s="104"/>
      <c r="P246" s="104"/>
      <c r="Q246" s="104"/>
      <c r="R246" s="104"/>
      <c r="S246" s="104"/>
      <c r="T246" s="104">
        <v>-13.382537852429801</v>
      </c>
      <c r="U246" s="105">
        <v>21</v>
      </c>
      <c r="V246" s="104">
        <v>1.09719077456425</v>
      </c>
      <c r="W246" s="105">
        <v>17</v>
      </c>
      <c r="X246" s="104">
        <v>7.8433232549620904</v>
      </c>
      <c r="Y246" s="105">
        <v>11</v>
      </c>
      <c r="Z246" s="104">
        <v>15.1716348711238</v>
      </c>
      <c r="AA246" s="105">
        <v>18</v>
      </c>
    </row>
    <row r="247" spans="1:27" x14ac:dyDescent="0.3">
      <c r="A247" s="102" t="s">
        <v>188</v>
      </c>
      <c r="B247" s="103">
        <v>43986</v>
      </c>
      <c r="C247" s="104">
        <v>48.207999999999998</v>
      </c>
      <c r="D247" s="104"/>
      <c r="E247" s="104"/>
      <c r="F247" s="104"/>
      <c r="G247" s="104"/>
      <c r="H247" s="104"/>
      <c r="I247" s="104"/>
      <c r="J247" s="104"/>
      <c r="K247" s="104"/>
      <c r="L247" s="104"/>
      <c r="M247" s="104"/>
      <c r="N247" s="104"/>
      <c r="O247" s="104"/>
      <c r="P247" s="104"/>
      <c r="Q247" s="104"/>
      <c r="R247" s="104"/>
      <c r="S247" s="104"/>
      <c r="T247" s="104">
        <v>-16.0561862262063</v>
      </c>
      <c r="U247" s="105">
        <v>38</v>
      </c>
      <c r="V247" s="104">
        <v>-2.1804117552854798</v>
      </c>
      <c r="W247" s="105">
        <v>32</v>
      </c>
      <c r="X247" s="104">
        <v>5.9585146904075899</v>
      </c>
      <c r="Y247" s="105">
        <v>21</v>
      </c>
      <c r="Z247" s="104">
        <v>13.9759393047381</v>
      </c>
      <c r="AA247" s="105">
        <v>21</v>
      </c>
    </row>
    <row r="248" spans="1:27" x14ac:dyDescent="0.3">
      <c r="A248" s="102" t="s">
        <v>189</v>
      </c>
      <c r="B248" s="103">
        <v>43986</v>
      </c>
      <c r="C248" s="104">
        <v>62.117800000000003</v>
      </c>
      <c r="D248" s="104"/>
      <c r="E248" s="104"/>
      <c r="F248" s="104"/>
      <c r="G248" s="104"/>
      <c r="H248" s="104"/>
      <c r="I248" s="104"/>
      <c r="J248" s="104"/>
      <c r="K248" s="104"/>
      <c r="L248" s="104"/>
      <c r="M248" s="104"/>
      <c r="N248" s="104"/>
      <c r="O248" s="104"/>
      <c r="P248" s="104"/>
      <c r="Q248" s="104"/>
      <c r="R248" s="104"/>
      <c r="S248" s="104"/>
      <c r="T248" s="104">
        <v>-14.2542697957638</v>
      </c>
      <c r="U248" s="105">
        <v>26</v>
      </c>
      <c r="V248" s="104">
        <v>1.28163085631482</v>
      </c>
      <c r="W248" s="105">
        <v>13</v>
      </c>
      <c r="X248" s="104">
        <v>4.7611145644876904</v>
      </c>
      <c r="Y248" s="105">
        <v>24</v>
      </c>
      <c r="Z248" s="104">
        <v>14.415040934169101</v>
      </c>
      <c r="AA248" s="105">
        <v>20</v>
      </c>
    </row>
    <row r="249" spans="1:27" x14ac:dyDescent="0.3">
      <c r="A249" s="102" t="s">
        <v>190</v>
      </c>
      <c r="B249" s="103">
        <v>43986</v>
      </c>
      <c r="C249" s="104">
        <v>10.6768</v>
      </c>
      <c r="D249" s="104"/>
      <c r="E249" s="104"/>
      <c r="F249" s="104"/>
      <c r="G249" s="104"/>
      <c r="H249" s="104"/>
      <c r="I249" s="104"/>
      <c r="J249" s="104"/>
      <c r="K249" s="104"/>
      <c r="L249" s="104"/>
      <c r="M249" s="104"/>
      <c r="N249" s="104"/>
      <c r="O249" s="104"/>
      <c r="P249" s="104"/>
      <c r="Q249" s="104"/>
      <c r="R249" s="104"/>
      <c r="S249" s="104"/>
      <c r="T249" s="104">
        <v>-14.6981199853796</v>
      </c>
      <c r="U249" s="105">
        <v>28</v>
      </c>
      <c r="V249" s="104">
        <v>-2.5256717068096899</v>
      </c>
      <c r="W249" s="105">
        <v>34</v>
      </c>
      <c r="X249" s="104"/>
      <c r="Y249" s="105"/>
      <c r="Z249" s="104">
        <v>1.8643924528301901</v>
      </c>
      <c r="AA249" s="105">
        <v>45</v>
      </c>
    </row>
    <row r="250" spans="1:27" x14ac:dyDescent="0.3">
      <c r="A250" s="102" t="s">
        <v>191</v>
      </c>
      <c r="B250" s="103">
        <v>43986</v>
      </c>
      <c r="C250" s="104">
        <v>16.969000000000001</v>
      </c>
      <c r="D250" s="104"/>
      <c r="E250" s="104"/>
      <c r="F250" s="104"/>
      <c r="G250" s="104"/>
      <c r="H250" s="104"/>
      <c r="I250" s="104"/>
      <c r="J250" s="104"/>
      <c r="K250" s="104"/>
      <c r="L250" s="104"/>
      <c r="M250" s="104"/>
      <c r="N250" s="104"/>
      <c r="O250" s="104"/>
      <c r="P250" s="104"/>
      <c r="Q250" s="104"/>
      <c r="R250" s="104"/>
      <c r="S250" s="104"/>
      <c r="T250" s="104">
        <v>-11.1914792521832</v>
      </c>
      <c r="U250" s="105">
        <v>16</v>
      </c>
      <c r="V250" s="104">
        <v>4.7690544926084701</v>
      </c>
      <c r="W250" s="105">
        <v>6</v>
      </c>
      <c r="X250" s="104"/>
      <c r="Y250" s="105"/>
      <c r="Z250" s="104">
        <v>15.701759259259299</v>
      </c>
      <c r="AA250" s="105">
        <v>14</v>
      </c>
    </row>
    <row r="251" spans="1:27" x14ac:dyDescent="0.3">
      <c r="A251" s="102" t="s">
        <v>192</v>
      </c>
      <c r="B251" s="103">
        <v>43986</v>
      </c>
      <c r="C251" s="104">
        <v>16.0259</v>
      </c>
      <c r="D251" s="104"/>
      <c r="E251" s="104"/>
      <c r="F251" s="104"/>
      <c r="G251" s="104"/>
      <c r="H251" s="104"/>
      <c r="I251" s="104"/>
      <c r="J251" s="104"/>
      <c r="K251" s="104"/>
      <c r="L251" s="104"/>
      <c r="M251" s="104"/>
      <c r="N251" s="104"/>
      <c r="O251" s="104"/>
      <c r="P251" s="104"/>
      <c r="Q251" s="104"/>
      <c r="R251" s="104"/>
      <c r="S251" s="104"/>
      <c r="T251" s="104">
        <v>-13.4237433945455</v>
      </c>
      <c r="U251" s="105">
        <v>22</v>
      </c>
      <c r="V251" s="104">
        <v>-1.04609068208247</v>
      </c>
      <c r="W251" s="105">
        <v>27</v>
      </c>
      <c r="X251" s="104">
        <v>9.8932464591199096</v>
      </c>
      <c r="Y251" s="105">
        <v>4</v>
      </c>
      <c r="Z251" s="104">
        <v>11.215979092299801</v>
      </c>
      <c r="AA251" s="105">
        <v>29</v>
      </c>
    </row>
    <row r="252" spans="1:27" x14ac:dyDescent="0.3">
      <c r="A252" s="102" t="s">
        <v>193</v>
      </c>
      <c r="B252" s="103">
        <v>43986</v>
      </c>
      <c r="C252" s="104">
        <v>42.478700000000003</v>
      </c>
      <c r="D252" s="104"/>
      <c r="E252" s="104"/>
      <c r="F252" s="104"/>
      <c r="G252" s="104"/>
      <c r="H252" s="104"/>
      <c r="I252" s="104"/>
      <c r="J252" s="104"/>
      <c r="K252" s="104"/>
      <c r="L252" s="104"/>
      <c r="M252" s="104"/>
      <c r="N252" s="104"/>
      <c r="O252" s="104"/>
      <c r="P252" s="104"/>
      <c r="Q252" s="104"/>
      <c r="R252" s="104"/>
      <c r="S252" s="104"/>
      <c r="T252" s="104">
        <v>-29.360452055245901</v>
      </c>
      <c r="U252" s="105">
        <v>57</v>
      </c>
      <c r="V252" s="104">
        <v>-9.4274371660422798</v>
      </c>
      <c r="W252" s="105">
        <v>47</v>
      </c>
      <c r="X252" s="104">
        <v>-1.5535963175482099</v>
      </c>
      <c r="Y252" s="105">
        <v>37</v>
      </c>
      <c r="Z252" s="104">
        <v>9.6011196739486895</v>
      </c>
      <c r="AA252" s="105">
        <v>33</v>
      </c>
    </row>
    <row r="253" spans="1:27" x14ac:dyDescent="0.3">
      <c r="A253" s="102" t="s">
        <v>194</v>
      </c>
      <c r="B253" s="103">
        <v>43986</v>
      </c>
      <c r="C253" s="104">
        <v>10.037100000000001</v>
      </c>
      <c r="D253" s="104"/>
      <c r="E253" s="104"/>
      <c r="F253" s="104"/>
      <c r="G253" s="104"/>
      <c r="H253" s="104"/>
      <c r="I253" s="104"/>
      <c r="J253" s="104"/>
      <c r="K253" s="104"/>
      <c r="L253" s="104"/>
      <c r="M253" s="104"/>
      <c r="N253" s="104"/>
      <c r="O253" s="104"/>
      <c r="P253" s="104"/>
      <c r="Q253" s="104"/>
      <c r="R253" s="104"/>
      <c r="S253" s="104"/>
      <c r="T253" s="104"/>
      <c r="U253" s="105"/>
      <c r="V253" s="104"/>
      <c r="W253" s="105"/>
      <c r="X253" s="104"/>
      <c r="Y253" s="105"/>
      <c r="Z253" s="104">
        <v>0.42852848101266999</v>
      </c>
      <c r="AA253" s="105">
        <v>47</v>
      </c>
    </row>
    <row r="254" spans="1:27" x14ac:dyDescent="0.3">
      <c r="A254" s="102" t="s">
        <v>195</v>
      </c>
      <c r="B254" s="103">
        <v>43986</v>
      </c>
      <c r="C254" s="104">
        <v>13.33</v>
      </c>
      <c r="D254" s="104"/>
      <c r="E254" s="104"/>
      <c r="F254" s="104"/>
      <c r="G254" s="104"/>
      <c r="H254" s="104"/>
      <c r="I254" s="104"/>
      <c r="J254" s="104"/>
      <c r="K254" s="104"/>
      <c r="L254" s="104"/>
      <c r="M254" s="104"/>
      <c r="N254" s="104"/>
      <c r="O254" s="104"/>
      <c r="P254" s="104"/>
      <c r="Q254" s="104"/>
      <c r="R254" s="104"/>
      <c r="S254" s="104"/>
      <c r="T254" s="104">
        <v>-14.1825080349671</v>
      </c>
      <c r="U254" s="105">
        <v>25</v>
      </c>
      <c r="V254" s="104">
        <v>0.45502711462943402</v>
      </c>
      <c r="W254" s="105">
        <v>22</v>
      </c>
      <c r="X254" s="104"/>
      <c r="Y254" s="105"/>
      <c r="Z254" s="104">
        <v>7.4248625534514296</v>
      </c>
      <c r="AA254" s="105">
        <v>36</v>
      </c>
    </row>
    <row r="255" spans="1:27" x14ac:dyDescent="0.3">
      <c r="A255" s="102" t="s">
        <v>196</v>
      </c>
      <c r="B255" s="103">
        <v>43986</v>
      </c>
      <c r="C255" s="104">
        <v>171.42</v>
      </c>
      <c r="D255" s="104"/>
      <c r="E255" s="104"/>
      <c r="F255" s="104"/>
      <c r="G255" s="104"/>
      <c r="H255" s="104"/>
      <c r="I255" s="104"/>
      <c r="J255" s="104"/>
      <c r="K255" s="104"/>
      <c r="L255" s="104"/>
      <c r="M255" s="104"/>
      <c r="N255" s="104"/>
      <c r="O255" s="104"/>
      <c r="P255" s="104"/>
      <c r="Q255" s="104"/>
      <c r="R255" s="104"/>
      <c r="S255" s="104"/>
      <c r="T255" s="104">
        <v>-17.439584936182001</v>
      </c>
      <c r="U255" s="105">
        <v>45</v>
      </c>
      <c r="V255" s="104">
        <v>-3.2933020212959798</v>
      </c>
      <c r="W255" s="105">
        <v>39</v>
      </c>
      <c r="X255" s="104">
        <v>2.6791677960304701</v>
      </c>
      <c r="Y255" s="105">
        <v>34</v>
      </c>
      <c r="Z255" s="104">
        <v>9.1965368821400197</v>
      </c>
      <c r="AA255" s="105">
        <v>34</v>
      </c>
    </row>
    <row r="256" spans="1:27" x14ac:dyDescent="0.3">
      <c r="A256" s="102" t="s">
        <v>197</v>
      </c>
      <c r="B256" s="103">
        <v>43986</v>
      </c>
      <c r="C256" s="104">
        <v>184.18</v>
      </c>
      <c r="D256" s="104"/>
      <c r="E256" s="104"/>
      <c r="F256" s="104"/>
      <c r="G256" s="104"/>
      <c r="H256" s="104"/>
      <c r="I256" s="104"/>
      <c r="J256" s="104"/>
      <c r="K256" s="104"/>
      <c r="L256" s="104"/>
      <c r="M256" s="104"/>
      <c r="N256" s="104"/>
      <c r="O256" s="104"/>
      <c r="P256" s="104"/>
      <c r="Q256" s="104"/>
      <c r="R256" s="104"/>
      <c r="S256" s="104"/>
      <c r="T256" s="104">
        <v>-16.600067069479199</v>
      </c>
      <c r="U256" s="105">
        <v>41</v>
      </c>
      <c r="V256" s="104">
        <v>-1.57494098093094</v>
      </c>
      <c r="W256" s="105">
        <v>29</v>
      </c>
      <c r="X256" s="104">
        <v>6.7960158928099998</v>
      </c>
      <c r="Y256" s="105">
        <v>15</v>
      </c>
      <c r="Z256" s="104">
        <v>15.474810571712901</v>
      </c>
      <c r="AA256" s="105">
        <v>17</v>
      </c>
    </row>
    <row r="257" spans="1:27" x14ac:dyDescent="0.3">
      <c r="A257" s="102" t="s">
        <v>198</v>
      </c>
      <c r="B257" s="103">
        <v>43986</v>
      </c>
      <c r="C257" s="104">
        <v>88.589200000000005</v>
      </c>
      <c r="D257" s="104"/>
      <c r="E257" s="104"/>
      <c r="F257" s="104"/>
      <c r="G257" s="104"/>
      <c r="H257" s="104"/>
      <c r="I257" s="104"/>
      <c r="J257" s="104"/>
      <c r="K257" s="104"/>
      <c r="L257" s="104"/>
      <c r="M257" s="104"/>
      <c r="N257" s="104"/>
      <c r="O257" s="104"/>
      <c r="P257" s="104"/>
      <c r="Q257" s="104"/>
      <c r="R257" s="104"/>
      <c r="S257" s="104"/>
      <c r="T257" s="104">
        <v>-9.4518931023568999</v>
      </c>
      <c r="U257" s="105">
        <v>11</v>
      </c>
      <c r="V257" s="104">
        <v>1.2717589463103101</v>
      </c>
      <c r="W257" s="105">
        <v>14</v>
      </c>
      <c r="X257" s="104">
        <v>10.432637215877801</v>
      </c>
      <c r="Y257" s="105">
        <v>2</v>
      </c>
      <c r="Z257" s="104">
        <v>17.038348466918801</v>
      </c>
      <c r="AA257" s="105">
        <v>11</v>
      </c>
    </row>
    <row r="258" spans="1:27" x14ac:dyDescent="0.3">
      <c r="A258" s="102" t="s">
        <v>199</v>
      </c>
      <c r="B258" s="103">
        <v>43986</v>
      </c>
      <c r="C258" s="104">
        <v>43.32</v>
      </c>
      <c r="D258" s="104"/>
      <c r="E258" s="104"/>
      <c r="F258" s="104"/>
      <c r="G258" s="104"/>
      <c r="H258" s="104"/>
      <c r="I258" s="104"/>
      <c r="J258" s="104"/>
      <c r="K258" s="104"/>
      <c r="L258" s="104"/>
      <c r="M258" s="104"/>
      <c r="N258" s="104"/>
      <c r="O258" s="104"/>
      <c r="P258" s="104"/>
      <c r="Q258" s="104"/>
      <c r="R258" s="104"/>
      <c r="S258" s="104"/>
      <c r="T258" s="104">
        <v>-22.9648012863085</v>
      </c>
      <c r="U258" s="105">
        <v>54</v>
      </c>
      <c r="V258" s="104">
        <v>-4.4007876965821398</v>
      </c>
      <c r="W258" s="105">
        <v>42</v>
      </c>
      <c r="X258" s="104">
        <v>3.1623098560218299</v>
      </c>
      <c r="Y258" s="105">
        <v>30</v>
      </c>
      <c r="Z258" s="104">
        <v>29.0882563979909</v>
      </c>
      <c r="AA258" s="105">
        <v>1</v>
      </c>
    </row>
    <row r="259" spans="1:27" x14ac:dyDescent="0.3">
      <c r="A259" s="102" t="s">
        <v>370</v>
      </c>
      <c r="B259" s="103">
        <v>43986</v>
      </c>
      <c r="C259" s="104">
        <v>128.2687</v>
      </c>
      <c r="D259" s="104"/>
      <c r="E259" s="104"/>
      <c r="F259" s="104"/>
      <c r="G259" s="104"/>
      <c r="H259" s="104"/>
      <c r="I259" s="104"/>
      <c r="J259" s="104"/>
      <c r="K259" s="104"/>
      <c r="L259" s="104"/>
      <c r="M259" s="104"/>
      <c r="N259" s="104"/>
      <c r="O259" s="104"/>
      <c r="P259" s="104"/>
      <c r="Q259" s="104"/>
      <c r="R259" s="104"/>
      <c r="S259" s="104"/>
      <c r="T259" s="104">
        <v>-15.6709067683634</v>
      </c>
      <c r="U259" s="105">
        <v>35</v>
      </c>
      <c r="V259" s="104">
        <v>-2.11305533144533</v>
      </c>
      <c r="W259" s="105">
        <v>31</v>
      </c>
      <c r="X259" s="104">
        <v>2.7141662322822699</v>
      </c>
      <c r="Y259" s="105">
        <v>33</v>
      </c>
      <c r="Z259" s="104">
        <v>12.0983080684159</v>
      </c>
      <c r="AA259" s="105">
        <v>27</v>
      </c>
    </row>
    <row r="260" spans="1:27" x14ac:dyDescent="0.3">
      <c r="A260" s="102" t="s">
        <v>201</v>
      </c>
      <c r="B260" s="103">
        <v>43986</v>
      </c>
      <c r="C260" s="104">
        <v>11.666399999999999</v>
      </c>
      <c r="D260" s="104"/>
      <c r="E260" s="104"/>
      <c r="F260" s="104"/>
      <c r="G260" s="104"/>
      <c r="H260" s="104"/>
      <c r="I260" s="104"/>
      <c r="J260" s="104"/>
      <c r="K260" s="104"/>
      <c r="L260" s="104"/>
      <c r="M260" s="104"/>
      <c r="N260" s="104"/>
      <c r="O260" s="104"/>
      <c r="P260" s="104"/>
      <c r="Q260" s="104"/>
      <c r="R260" s="104"/>
      <c r="S260" s="104"/>
      <c r="T260" s="104">
        <v>-16.865103341537701</v>
      </c>
      <c r="U260" s="105">
        <v>43</v>
      </c>
      <c r="V260" s="104">
        <v>-3.2692712776813</v>
      </c>
      <c r="W260" s="105">
        <v>38</v>
      </c>
      <c r="X260" s="104">
        <v>3.6756795760685499</v>
      </c>
      <c r="Y260" s="105">
        <v>28</v>
      </c>
      <c r="Z260" s="104">
        <v>3.2176370553705902</v>
      </c>
      <c r="AA260" s="105">
        <v>43</v>
      </c>
    </row>
    <row r="261" spans="1:27" x14ac:dyDescent="0.3">
      <c r="A261" s="102" t="s">
        <v>202</v>
      </c>
      <c r="B261" s="103">
        <v>43986</v>
      </c>
      <c r="C261" s="104">
        <v>12.508800000000001</v>
      </c>
      <c r="D261" s="104"/>
      <c r="E261" s="104"/>
      <c r="F261" s="104"/>
      <c r="G261" s="104"/>
      <c r="H261" s="104"/>
      <c r="I261" s="104"/>
      <c r="J261" s="104"/>
      <c r="K261" s="104"/>
      <c r="L261" s="104"/>
      <c r="M261" s="104"/>
      <c r="N261" s="104"/>
      <c r="O261" s="104"/>
      <c r="P261" s="104"/>
      <c r="Q261" s="104"/>
      <c r="R261" s="104"/>
      <c r="S261" s="104"/>
      <c r="T261" s="104">
        <v>-13.8837481979066</v>
      </c>
      <c r="U261" s="105">
        <v>24</v>
      </c>
      <c r="V261" s="104">
        <v>-1.60069559833243</v>
      </c>
      <c r="W261" s="105">
        <v>30</v>
      </c>
      <c r="X261" s="104">
        <v>6.4455929582129396</v>
      </c>
      <c r="Y261" s="105">
        <v>17</v>
      </c>
      <c r="Z261" s="104">
        <v>4.7839461372745804</v>
      </c>
      <c r="AA261" s="105">
        <v>40</v>
      </c>
    </row>
    <row r="262" spans="1:27" x14ac:dyDescent="0.3">
      <c r="A262" s="102" t="s">
        <v>203</v>
      </c>
      <c r="B262" s="103">
        <v>43986</v>
      </c>
      <c r="C262" s="104">
        <v>12.310700000000001</v>
      </c>
      <c r="D262" s="104"/>
      <c r="E262" s="104"/>
      <c r="F262" s="104"/>
      <c r="G262" s="104"/>
      <c r="H262" s="104"/>
      <c r="I262" s="104"/>
      <c r="J262" s="104"/>
      <c r="K262" s="104"/>
      <c r="L262" s="104"/>
      <c r="M262" s="104"/>
      <c r="N262" s="104"/>
      <c r="O262" s="104"/>
      <c r="P262" s="104"/>
      <c r="Q262" s="104"/>
      <c r="R262" s="104"/>
      <c r="S262" s="104"/>
      <c r="T262" s="104">
        <v>-14.9064459370066</v>
      </c>
      <c r="U262" s="105">
        <v>30</v>
      </c>
      <c r="V262" s="104">
        <v>-0.71187546051893602</v>
      </c>
      <c r="W262" s="105">
        <v>24</v>
      </c>
      <c r="X262" s="104"/>
      <c r="Y262" s="105"/>
      <c r="Z262" s="104">
        <v>5.5269036697247698</v>
      </c>
      <c r="AA262" s="105">
        <v>39</v>
      </c>
    </row>
    <row r="263" spans="1:27" x14ac:dyDescent="0.3">
      <c r="A263" s="102" t="s">
        <v>204</v>
      </c>
      <c r="B263" s="103">
        <v>43986</v>
      </c>
      <c r="C263" s="104">
        <v>12.448499999999999</v>
      </c>
      <c r="D263" s="104"/>
      <c r="E263" s="104"/>
      <c r="F263" s="104"/>
      <c r="G263" s="104"/>
      <c r="H263" s="104"/>
      <c r="I263" s="104"/>
      <c r="J263" s="104"/>
      <c r="K263" s="104"/>
      <c r="L263" s="104"/>
      <c r="M263" s="104"/>
      <c r="N263" s="104"/>
      <c r="O263" s="104"/>
      <c r="P263" s="104"/>
      <c r="Q263" s="104"/>
      <c r="R263" s="104"/>
      <c r="S263" s="104"/>
      <c r="T263" s="104">
        <v>-6.98791437993461</v>
      </c>
      <c r="U263" s="105">
        <v>6</v>
      </c>
      <c r="V263" s="104">
        <v>6.79181994537457</v>
      </c>
      <c r="W263" s="105">
        <v>2</v>
      </c>
      <c r="X263" s="104"/>
      <c r="Y263" s="105"/>
      <c r="Z263" s="104">
        <v>7.69769595176572</v>
      </c>
      <c r="AA263" s="105">
        <v>35</v>
      </c>
    </row>
    <row r="264" spans="1:27" x14ac:dyDescent="0.3">
      <c r="A264" s="102" t="s">
        <v>205</v>
      </c>
      <c r="B264" s="103">
        <v>43986</v>
      </c>
      <c r="C264" s="104">
        <v>9.2053999999999991</v>
      </c>
      <c r="D264" s="104"/>
      <c r="E264" s="104"/>
      <c r="F264" s="104"/>
      <c r="G264" s="104"/>
      <c r="H264" s="104"/>
      <c r="I264" s="104"/>
      <c r="J264" s="104"/>
      <c r="K264" s="104"/>
      <c r="L264" s="104"/>
      <c r="M264" s="104"/>
      <c r="N264" s="104"/>
      <c r="O264" s="104"/>
      <c r="P264" s="104"/>
      <c r="Q264" s="104"/>
      <c r="R264" s="104"/>
      <c r="S264" s="104"/>
      <c r="T264" s="104">
        <v>-13.105947571466199</v>
      </c>
      <c r="U264" s="105">
        <v>19</v>
      </c>
      <c r="V264" s="104"/>
      <c r="W264" s="105"/>
      <c r="X264" s="104"/>
      <c r="Y264" s="105"/>
      <c r="Z264" s="104">
        <v>-3.6253625</v>
      </c>
      <c r="AA264" s="105">
        <v>50</v>
      </c>
    </row>
    <row r="265" spans="1:27" x14ac:dyDescent="0.3">
      <c r="A265" s="102" t="s">
        <v>206</v>
      </c>
      <c r="B265" s="103">
        <v>43986</v>
      </c>
      <c r="C265" s="104">
        <v>9.5860000000000003</v>
      </c>
      <c r="D265" s="104"/>
      <c r="E265" s="104"/>
      <c r="F265" s="104"/>
      <c r="G265" s="104"/>
      <c r="H265" s="104"/>
      <c r="I265" s="104"/>
      <c r="J265" s="104"/>
      <c r="K265" s="104"/>
      <c r="L265" s="104"/>
      <c r="M265" s="104"/>
      <c r="N265" s="104"/>
      <c r="O265" s="104"/>
      <c r="P265" s="104"/>
      <c r="Q265" s="104"/>
      <c r="R265" s="104"/>
      <c r="S265" s="104"/>
      <c r="T265" s="104">
        <v>-13.361951867881301</v>
      </c>
      <c r="U265" s="105">
        <v>20</v>
      </c>
      <c r="V265" s="104"/>
      <c r="W265" s="105"/>
      <c r="X265" s="104"/>
      <c r="Y265" s="105"/>
      <c r="Z265" s="104">
        <v>-2.1963662790697702</v>
      </c>
      <c r="AA265" s="105">
        <v>49</v>
      </c>
    </row>
    <row r="266" spans="1:27" x14ac:dyDescent="0.3">
      <c r="A266" s="102" t="s">
        <v>207</v>
      </c>
      <c r="B266" s="103">
        <v>43986</v>
      </c>
      <c r="C266" s="104">
        <v>26.387799999999999</v>
      </c>
      <c r="D266" s="104"/>
      <c r="E266" s="104"/>
      <c r="F266" s="104"/>
      <c r="G266" s="104"/>
      <c r="H266" s="104"/>
      <c r="I266" s="104"/>
      <c r="J266" s="104"/>
      <c r="K266" s="104"/>
      <c r="L266" s="104"/>
      <c r="M266" s="104"/>
      <c r="N266" s="104"/>
      <c r="O266" s="104"/>
      <c r="P266" s="104"/>
      <c r="Q266" s="104"/>
      <c r="R266" s="104"/>
      <c r="S266" s="104"/>
      <c r="T266" s="104">
        <v>-0.85020704589872598</v>
      </c>
      <c r="U266" s="105">
        <v>1</v>
      </c>
      <c r="V266" s="104">
        <v>9.73829271542672</v>
      </c>
      <c r="W266" s="105">
        <v>1</v>
      </c>
      <c r="X266" s="104">
        <v>13.083565303687701</v>
      </c>
      <c r="Y266" s="105">
        <v>1</v>
      </c>
      <c r="Z266" s="104">
        <v>26.467022123893798</v>
      </c>
      <c r="AA266" s="105">
        <v>3</v>
      </c>
    </row>
    <row r="267" spans="1:27" x14ac:dyDescent="0.3">
      <c r="A267" s="102" t="s">
        <v>208</v>
      </c>
      <c r="B267" s="103">
        <v>43986</v>
      </c>
      <c r="C267" s="104">
        <v>10.213699999999999</v>
      </c>
      <c r="D267" s="104"/>
      <c r="E267" s="104"/>
      <c r="F267" s="104"/>
      <c r="G267" s="104"/>
      <c r="H267" s="104"/>
      <c r="I267" s="104"/>
      <c r="J267" s="104"/>
      <c r="K267" s="104"/>
      <c r="L267" s="104"/>
      <c r="M267" s="104"/>
      <c r="N267" s="104"/>
      <c r="O267" s="104"/>
      <c r="P267" s="104"/>
      <c r="Q267" s="104"/>
      <c r="R267" s="104"/>
      <c r="S267" s="104"/>
      <c r="T267" s="104">
        <v>-4.9857822453775302</v>
      </c>
      <c r="U267" s="105">
        <v>4</v>
      </c>
      <c r="V267" s="104"/>
      <c r="W267" s="105"/>
      <c r="X267" s="104"/>
      <c r="Y267" s="105"/>
      <c r="Z267" s="104">
        <v>1.57259072580644</v>
      </c>
      <c r="AA267" s="105">
        <v>46</v>
      </c>
    </row>
    <row r="268" spans="1:27" x14ac:dyDescent="0.3">
      <c r="A268" s="102" t="s">
        <v>209</v>
      </c>
      <c r="B268" s="103">
        <v>43986</v>
      </c>
      <c r="C268" s="104">
        <v>83.6006</v>
      </c>
      <c r="D268" s="104"/>
      <c r="E268" s="104"/>
      <c r="F268" s="104"/>
      <c r="G268" s="104"/>
      <c r="H268" s="104"/>
      <c r="I268" s="104"/>
      <c r="J268" s="104"/>
      <c r="K268" s="104"/>
      <c r="L268" s="104"/>
      <c r="M268" s="104"/>
      <c r="N268" s="104"/>
      <c r="O268" s="104"/>
      <c r="P268" s="104"/>
      <c r="Q268" s="104"/>
      <c r="R268" s="104"/>
      <c r="S268" s="104"/>
      <c r="T268" s="104">
        <v>-22.5667468403025</v>
      </c>
      <c r="U268" s="105">
        <v>51</v>
      </c>
      <c r="V268" s="104">
        <v>-5.0628809886574997</v>
      </c>
      <c r="W268" s="105">
        <v>44</v>
      </c>
      <c r="X268" s="104">
        <v>3.37343560313849</v>
      </c>
      <c r="Y268" s="105">
        <v>29</v>
      </c>
      <c r="Z268" s="104">
        <v>9.6540782405489107</v>
      </c>
      <c r="AA268" s="105">
        <v>32</v>
      </c>
    </row>
    <row r="269" spans="1:27" x14ac:dyDescent="0.3">
      <c r="A269" s="102" t="s">
        <v>210</v>
      </c>
      <c r="B269" s="103">
        <v>43986</v>
      </c>
      <c r="C269" s="104">
        <v>7.3494999999999999</v>
      </c>
      <c r="D269" s="104"/>
      <c r="E269" s="104"/>
      <c r="F269" s="104"/>
      <c r="G269" s="104"/>
      <c r="H269" s="104"/>
      <c r="I269" s="104"/>
      <c r="J269" s="104"/>
      <c r="K269" s="104"/>
      <c r="L269" s="104"/>
      <c r="M269" s="104"/>
      <c r="N269" s="104"/>
      <c r="O269" s="104"/>
      <c r="P269" s="104"/>
      <c r="Q269" s="104"/>
      <c r="R269" s="104"/>
      <c r="S269" s="104"/>
      <c r="T269" s="104">
        <v>-32.493031676585197</v>
      </c>
      <c r="U269" s="105">
        <v>59</v>
      </c>
      <c r="V269" s="104">
        <v>-13.191047690334299</v>
      </c>
      <c r="W269" s="105">
        <v>48</v>
      </c>
      <c r="X269" s="104"/>
      <c r="Y269" s="105"/>
      <c r="Z269" s="104">
        <v>-7.4762944358578096</v>
      </c>
      <c r="AA269" s="105">
        <v>56</v>
      </c>
    </row>
    <row r="270" spans="1:27" x14ac:dyDescent="0.3">
      <c r="A270" s="102" t="s">
        <v>211</v>
      </c>
      <c r="B270" s="103">
        <v>43986</v>
      </c>
      <c r="C270" s="104">
        <v>6.1856999999999998</v>
      </c>
      <c r="D270" s="104"/>
      <c r="E270" s="104"/>
      <c r="F270" s="104"/>
      <c r="G270" s="104"/>
      <c r="H270" s="104"/>
      <c r="I270" s="104"/>
      <c r="J270" s="104"/>
      <c r="K270" s="104"/>
      <c r="L270" s="104"/>
      <c r="M270" s="104"/>
      <c r="N270" s="104"/>
      <c r="O270" s="104"/>
      <c r="P270" s="104"/>
      <c r="Q270" s="104"/>
      <c r="R270" s="104"/>
      <c r="S270" s="104"/>
      <c r="T270" s="104">
        <v>-32.5080253534002</v>
      </c>
      <c r="U270" s="105">
        <v>60</v>
      </c>
      <c r="V270" s="104">
        <v>-13.325688261150701</v>
      </c>
      <c r="W270" s="105">
        <v>49</v>
      </c>
      <c r="X270" s="104"/>
      <c r="Y270" s="105"/>
      <c r="Z270" s="104">
        <v>-11.9196875</v>
      </c>
      <c r="AA270" s="105">
        <v>59</v>
      </c>
    </row>
    <row r="271" spans="1:27" x14ac:dyDescent="0.3">
      <c r="A271" s="102" t="s">
        <v>212</v>
      </c>
      <c r="B271" s="103">
        <v>43986</v>
      </c>
      <c r="C271" s="104">
        <v>5.9916999999999998</v>
      </c>
      <c r="D271" s="104"/>
      <c r="E271" s="104"/>
      <c r="F271" s="104"/>
      <c r="G271" s="104"/>
      <c r="H271" s="104"/>
      <c r="I271" s="104"/>
      <c r="J271" s="104"/>
      <c r="K271" s="104"/>
      <c r="L271" s="104"/>
      <c r="M271" s="104"/>
      <c r="N271" s="104"/>
      <c r="O271" s="104"/>
      <c r="P271" s="104"/>
      <c r="Q271" s="104"/>
      <c r="R271" s="104"/>
      <c r="S271" s="104"/>
      <c r="T271" s="104">
        <v>-32.764303860752399</v>
      </c>
      <c r="U271" s="105">
        <v>61</v>
      </c>
      <c r="V271" s="104"/>
      <c r="W271" s="105"/>
      <c r="X271" s="104"/>
      <c r="Y271" s="105"/>
      <c r="Z271" s="104">
        <v>-13.7373661971831</v>
      </c>
      <c r="AA271" s="105">
        <v>60</v>
      </c>
    </row>
    <row r="272" spans="1:27" x14ac:dyDescent="0.3">
      <c r="A272" s="102" t="s">
        <v>213</v>
      </c>
      <c r="B272" s="103">
        <v>43986</v>
      </c>
      <c r="C272" s="104">
        <v>5.5895000000000001</v>
      </c>
      <c r="D272" s="104"/>
      <c r="E272" s="104"/>
      <c r="F272" s="104"/>
      <c r="G272" s="104"/>
      <c r="H272" s="104"/>
      <c r="I272" s="104"/>
      <c r="J272" s="104"/>
      <c r="K272" s="104"/>
      <c r="L272" s="104"/>
      <c r="M272" s="104"/>
      <c r="N272" s="104"/>
      <c r="O272" s="104"/>
      <c r="P272" s="104"/>
      <c r="Q272" s="104"/>
      <c r="R272" s="104"/>
      <c r="S272" s="104"/>
      <c r="T272" s="104">
        <v>-34.5143453650618</v>
      </c>
      <c r="U272" s="105">
        <v>62</v>
      </c>
      <c r="V272" s="104"/>
      <c r="W272" s="105"/>
      <c r="X272" s="104"/>
      <c r="Y272" s="105"/>
      <c r="Z272" s="104">
        <v>-16.426862244898</v>
      </c>
      <c r="AA272" s="105">
        <v>62</v>
      </c>
    </row>
    <row r="273" spans="1:27" x14ac:dyDescent="0.3">
      <c r="A273" s="102" t="s">
        <v>214</v>
      </c>
      <c r="B273" s="103">
        <v>43986</v>
      </c>
      <c r="C273" s="104">
        <v>11.828900000000001</v>
      </c>
      <c r="D273" s="104"/>
      <c r="E273" s="104"/>
      <c r="F273" s="104"/>
      <c r="G273" s="104"/>
      <c r="H273" s="104"/>
      <c r="I273" s="104"/>
      <c r="J273" s="104"/>
      <c r="K273" s="104"/>
      <c r="L273" s="104"/>
      <c r="M273" s="104"/>
      <c r="N273" s="104"/>
      <c r="O273" s="104"/>
      <c r="P273" s="104"/>
      <c r="Q273" s="104"/>
      <c r="R273" s="104"/>
      <c r="S273" s="104"/>
      <c r="T273" s="104">
        <v>-16.5925485457999</v>
      </c>
      <c r="U273" s="105">
        <v>40</v>
      </c>
      <c r="V273" s="104">
        <v>-2.4989391804782501</v>
      </c>
      <c r="W273" s="105">
        <v>33</v>
      </c>
      <c r="X273" s="104">
        <v>3.9359820817225102</v>
      </c>
      <c r="Y273" s="105">
        <v>27</v>
      </c>
      <c r="Z273" s="104">
        <v>3.5189694254085402</v>
      </c>
      <c r="AA273" s="105">
        <v>42</v>
      </c>
    </row>
    <row r="274" spans="1:27" x14ac:dyDescent="0.3">
      <c r="A274" s="102" t="s">
        <v>215</v>
      </c>
      <c r="B274" s="103">
        <v>43986</v>
      </c>
      <c r="C274" s="104">
        <v>12.999700000000001</v>
      </c>
      <c r="D274" s="104"/>
      <c r="E274" s="104"/>
      <c r="F274" s="104"/>
      <c r="G274" s="104"/>
      <c r="H274" s="104"/>
      <c r="I274" s="104"/>
      <c r="J274" s="104"/>
      <c r="K274" s="104"/>
      <c r="L274" s="104"/>
      <c r="M274" s="104"/>
      <c r="N274" s="104"/>
      <c r="O274" s="104"/>
      <c r="P274" s="104"/>
      <c r="Q274" s="104"/>
      <c r="R274" s="104"/>
      <c r="S274" s="104"/>
      <c r="T274" s="104">
        <v>-15.3223533542042</v>
      </c>
      <c r="U274" s="105">
        <v>31</v>
      </c>
      <c r="V274" s="104">
        <v>-1.24260003462382</v>
      </c>
      <c r="W274" s="105">
        <v>28</v>
      </c>
      <c r="X274" s="104"/>
      <c r="Y274" s="105"/>
      <c r="Z274" s="104">
        <v>7.1281933593750004</v>
      </c>
      <c r="AA274" s="105">
        <v>37</v>
      </c>
    </row>
    <row r="275" spans="1:27" x14ac:dyDescent="0.3">
      <c r="A275" s="102" t="s">
        <v>216</v>
      </c>
      <c r="B275" s="103">
        <v>43986</v>
      </c>
      <c r="C275" s="104">
        <v>6.0842000000000001</v>
      </c>
      <c r="D275" s="104"/>
      <c r="E275" s="104"/>
      <c r="F275" s="104"/>
      <c r="G275" s="104"/>
      <c r="H275" s="104"/>
      <c r="I275" s="104"/>
      <c r="J275" s="104"/>
      <c r="K275" s="104"/>
      <c r="L275" s="104"/>
      <c r="M275" s="104"/>
      <c r="N275" s="104"/>
      <c r="O275" s="104"/>
      <c r="P275" s="104"/>
      <c r="Q275" s="104"/>
      <c r="R275" s="104"/>
      <c r="S275" s="104"/>
      <c r="T275" s="104">
        <v>-31.948528363738902</v>
      </c>
      <c r="U275" s="105">
        <v>58</v>
      </c>
      <c r="V275" s="104"/>
      <c r="W275" s="105"/>
      <c r="X275" s="104"/>
      <c r="Y275" s="105"/>
      <c r="Z275" s="104">
        <v>-17.888197747184002</v>
      </c>
      <c r="AA275" s="105">
        <v>63</v>
      </c>
    </row>
    <row r="276" spans="1:27" x14ac:dyDescent="0.3">
      <c r="A276" s="102" t="s">
        <v>217</v>
      </c>
      <c r="B276" s="103">
        <v>43986</v>
      </c>
      <c r="C276" s="104">
        <v>7.3037999999999998</v>
      </c>
      <c r="D276" s="104"/>
      <c r="E276" s="104"/>
      <c r="F276" s="104"/>
      <c r="G276" s="104"/>
      <c r="H276" s="104"/>
      <c r="I276" s="104"/>
      <c r="J276" s="104"/>
      <c r="K276" s="104"/>
      <c r="L276" s="104"/>
      <c r="M276" s="104"/>
      <c r="N276" s="104"/>
      <c r="O276" s="104"/>
      <c r="P276" s="104"/>
      <c r="Q276" s="104"/>
      <c r="R276" s="104"/>
      <c r="S276" s="104"/>
      <c r="T276" s="104">
        <v>-28.335435798334998</v>
      </c>
      <c r="U276" s="105">
        <v>56</v>
      </c>
      <c r="V276" s="104"/>
      <c r="W276" s="105"/>
      <c r="X276" s="104"/>
      <c r="Y276" s="105"/>
      <c r="Z276" s="104">
        <v>-13.9392776203966</v>
      </c>
      <c r="AA276" s="105">
        <v>61</v>
      </c>
    </row>
    <row r="277" spans="1:27" x14ac:dyDescent="0.3">
      <c r="A277" s="102" t="s">
        <v>218</v>
      </c>
      <c r="B277" s="103">
        <v>43986</v>
      </c>
      <c r="C277" s="104">
        <v>16.982299999999999</v>
      </c>
      <c r="D277" s="104"/>
      <c r="E277" s="104"/>
      <c r="F277" s="104"/>
      <c r="G277" s="104"/>
      <c r="H277" s="104"/>
      <c r="I277" s="104"/>
      <c r="J277" s="104"/>
      <c r="K277" s="104"/>
      <c r="L277" s="104"/>
      <c r="M277" s="104"/>
      <c r="N277" s="104"/>
      <c r="O277" s="104"/>
      <c r="P277" s="104"/>
      <c r="Q277" s="104"/>
      <c r="R277" s="104"/>
      <c r="S277" s="104"/>
      <c r="T277" s="104">
        <v>-14.8588678341328</v>
      </c>
      <c r="U277" s="105">
        <v>29</v>
      </c>
      <c r="V277" s="104">
        <v>1.57926410605926</v>
      </c>
      <c r="W277" s="105">
        <v>11</v>
      </c>
      <c r="X277" s="104">
        <v>9.3275223977659998</v>
      </c>
      <c r="Y277" s="105">
        <v>5</v>
      </c>
      <c r="Z277" s="104">
        <v>12.365548277535201</v>
      </c>
      <c r="AA277" s="105">
        <v>26</v>
      </c>
    </row>
    <row r="278" spans="1:27" x14ac:dyDescent="0.3">
      <c r="A278" s="102" t="s">
        <v>219</v>
      </c>
      <c r="B278" s="103">
        <v>43986</v>
      </c>
      <c r="C278" s="104">
        <v>73.099999999999994</v>
      </c>
      <c r="D278" s="104"/>
      <c r="E278" s="104"/>
      <c r="F278" s="104"/>
      <c r="G278" s="104"/>
      <c r="H278" s="104"/>
      <c r="I278" s="104"/>
      <c r="J278" s="104"/>
      <c r="K278" s="104"/>
      <c r="L278" s="104"/>
      <c r="M278" s="104"/>
      <c r="N278" s="104"/>
      <c r="O278" s="104"/>
      <c r="P278" s="104"/>
      <c r="Q278" s="104"/>
      <c r="R278" s="104"/>
      <c r="S278" s="104"/>
      <c r="T278" s="104">
        <v>-13.454263265108199</v>
      </c>
      <c r="U278" s="105">
        <v>23</v>
      </c>
      <c r="V278" s="104">
        <v>1.5218201385794401</v>
      </c>
      <c r="W278" s="105">
        <v>12</v>
      </c>
      <c r="X278" s="104">
        <v>7.47817435877805</v>
      </c>
      <c r="Y278" s="105">
        <v>14</v>
      </c>
      <c r="Z278" s="104">
        <v>11.9742767063605</v>
      </c>
      <c r="AA278" s="105">
        <v>28</v>
      </c>
    </row>
    <row r="279" spans="1:27" x14ac:dyDescent="0.3">
      <c r="A279" s="102" t="s">
        <v>220</v>
      </c>
      <c r="B279" s="103">
        <v>43986</v>
      </c>
      <c r="C279" s="104">
        <v>23.28</v>
      </c>
      <c r="D279" s="104"/>
      <c r="E279" s="104"/>
      <c r="F279" s="104"/>
      <c r="G279" s="104"/>
      <c r="H279" s="104"/>
      <c r="I279" s="104"/>
      <c r="J279" s="104"/>
      <c r="K279" s="104"/>
      <c r="L279" s="104"/>
      <c r="M279" s="104"/>
      <c r="N279" s="104"/>
      <c r="O279" s="104"/>
      <c r="P279" s="104"/>
      <c r="Q279" s="104"/>
      <c r="R279" s="104"/>
      <c r="S279" s="104"/>
      <c r="T279" s="104">
        <v>-10.260905271802599</v>
      </c>
      <c r="U279" s="105">
        <v>14</v>
      </c>
      <c r="V279" s="104">
        <v>0.78939400493101697</v>
      </c>
      <c r="W279" s="105">
        <v>20</v>
      </c>
      <c r="X279" s="104">
        <v>3.1377144902887002</v>
      </c>
      <c r="Y279" s="105">
        <v>31</v>
      </c>
      <c r="Z279" s="104">
        <v>10.407937198679701</v>
      </c>
      <c r="AA279" s="105">
        <v>30</v>
      </c>
    </row>
    <row r="280" spans="1:27" x14ac:dyDescent="0.3">
      <c r="A280" s="102" t="s">
        <v>221</v>
      </c>
      <c r="B280" s="103">
        <v>43986</v>
      </c>
      <c r="C280" s="104">
        <v>11.7354</v>
      </c>
      <c r="D280" s="104"/>
      <c r="E280" s="104"/>
      <c r="F280" s="104"/>
      <c r="G280" s="104"/>
      <c r="H280" s="104"/>
      <c r="I280" s="104"/>
      <c r="J280" s="104"/>
      <c r="K280" s="104"/>
      <c r="L280" s="104"/>
      <c r="M280" s="104"/>
      <c r="N280" s="104"/>
      <c r="O280" s="104"/>
      <c r="P280" s="104"/>
      <c r="Q280" s="104"/>
      <c r="R280" s="104"/>
      <c r="S280" s="104"/>
      <c r="T280" s="104">
        <v>-20.2770894855345</v>
      </c>
      <c r="U280" s="105">
        <v>48</v>
      </c>
      <c r="V280" s="104">
        <v>-4.1836961056669804</v>
      </c>
      <c r="W280" s="105">
        <v>41</v>
      </c>
      <c r="X280" s="104"/>
      <c r="Y280" s="105"/>
      <c r="Z280" s="104">
        <v>4.1481401440733503</v>
      </c>
      <c r="AA280" s="105">
        <v>41</v>
      </c>
    </row>
    <row r="281" spans="1:27" x14ac:dyDescent="0.3">
      <c r="A281" s="102" t="s">
        <v>222</v>
      </c>
      <c r="B281" s="103">
        <v>43986</v>
      </c>
      <c r="C281" s="104">
        <v>8.5387000000000004</v>
      </c>
      <c r="D281" s="104"/>
      <c r="E281" s="104"/>
      <c r="F281" s="104"/>
      <c r="G281" s="104"/>
      <c r="H281" s="104"/>
      <c r="I281" s="104"/>
      <c r="J281" s="104"/>
      <c r="K281" s="104"/>
      <c r="L281" s="104"/>
      <c r="M281" s="104"/>
      <c r="N281" s="104"/>
      <c r="O281" s="104"/>
      <c r="P281" s="104"/>
      <c r="Q281" s="104"/>
      <c r="R281" s="104"/>
      <c r="S281" s="104"/>
      <c r="T281" s="104">
        <v>-25.100589845184601</v>
      </c>
      <c r="U281" s="105">
        <v>55</v>
      </c>
      <c r="V281" s="104">
        <v>-7.7555320692949401</v>
      </c>
      <c r="W281" s="105">
        <v>46</v>
      </c>
      <c r="X281" s="104"/>
      <c r="Y281" s="105"/>
      <c r="Z281" s="104">
        <v>-4.3505261011419201</v>
      </c>
      <c r="AA281" s="105">
        <v>52</v>
      </c>
    </row>
    <row r="282" spans="1:27" x14ac:dyDescent="0.3">
      <c r="A282" s="102" t="s">
        <v>223</v>
      </c>
      <c r="B282" s="103">
        <v>43986</v>
      </c>
      <c r="C282" s="104">
        <v>8.0998000000000001</v>
      </c>
      <c r="D282" s="104"/>
      <c r="E282" s="104"/>
      <c r="F282" s="104"/>
      <c r="G282" s="104"/>
      <c r="H282" s="104"/>
      <c r="I282" s="104"/>
      <c r="J282" s="104"/>
      <c r="K282" s="104"/>
      <c r="L282" s="104"/>
      <c r="M282" s="104"/>
      <c r="N282" s="104"/>
      <c r="O282" s="104"/>
      <c r="P282" s="104"/>
      <c r="Q282" s="104"/>
      <c r="R282" s="104"/>
      <c r="S282" s="104"/>
      <c r="T282" s="104">
        <v>-22.765806817132301</v>
      </c>
      <c r="U282" s="105">
        <v>52</v>
      </c>
      <c r="V282" s="104">
        <v>-6.1028353333190903</v>
      </c>
      <c r="W282" s="105">
        <v>45</v>
      </c>
      <c r="X282" s="104"/>
      <c r="Y282" s="105"/>
      <c r="Z282" s="104">
        <v>-5.9636543422184003</v>
      </c>
      <c r="AA282" s="105">
        <v>53</v>
      </c>
    </row>
    <row r="283" spans="1:27" x14ac:dyDescent="0.3">
      <c r="A283" s="102" t="s">
        <v>224</v>
      </c>
      <c r="B283" s="103">
        <v>43986</v>
      </c>
      <c r="C283" s="104">
        <v>7.5065999999999997</v>
      </c>
      <c r="D283" s="104"/>
      <c r="E283" s="104"/>
      <c r="F283" s="104"/>
      <c r="G283" s="104"/>
      <c r="H283" s="104"/>
      <c r="I283" s="104"/>
      <c r="J283" s="104"/>
      <c r="K283" s="104"/>
      <c r="L283" s="104"/>
      <c r="M283" s="104"/>
      <c r="N283" s="104"/>
      <c r="O283" s="104"/>
      <c r="P283" s="104"/>
      <c r="Q283" s="104"/>
      <c r="R283" s="104"/>
      <c r="S283" s="104"/>
      <c r="T283" s="104">
        <v>-17.329851616855802</v>
      </c>
      <c r="U283" s="105">
        <v>44</v>
      </c>
      <c r="V283" s="104"/>
      <c r="W283" s="105"/>
      <c r="X283" s="104"/>
      <c r="Y283" s="105"/>
      <c r="Z283" s="104">
        <v>-10.4849193548387</v>
      </c>
      <c r="AA283" s="105">
        <v>58</v>
      </c>
    </row>
    <row r="284" spans="1:27" x14ac:dyDescent="0.3">
      <c r="A284" s="102" t="s">
        <v>225</v>
      </c>
      <c r="B284" s="103">
        <v>43986</v>
      </c>
      <c r="C284" s="104">
        <v>7.8589000000000002</v>
      </c>
      <c r="D284" s="104"/>
      <c r="E284" s="104"/>
      <c r="F284" s="104"/>
      <c r="G284" s="104"/>
      <c r="H284" s="104"/>
      <c r="I284" s="104"/>
      <c r="J284" s="104"/>
      <c r="K284" s="104"/>
      <c r="L284" s="104"/>
      <c r="M284" s="104"/>
      <c r="N284" s="104"/>
      <c r="O284" s="104"/>
      <c r="P284" s="104"/>
      <c r="Q284" s="104"/>
      <c r="R284" s="104"/>
      <c r="S284" s="104"/>
      <c r="T284" s="104">
        <v>-15.6495411640422</v>
      </c>
      <c r="U284" s="105">
        <v>34</v>
      </c>
      <c r="V284" s="104"/>
      <c r="W284" s="105"/>
      <c r="X284" s="104"/>
      <c r="Y284" s="105"/>
      <c r="Z284" s="104">
        <v>-9.7687687499999996</v>
      </c>
      <c r="AA284" s="105">
        <v>57</v>
      </c>
    </row>
    <row r="285" spans="1:27" x14ac:dyDescent="0.3">
      <c r="A285" s="102" t="s">
        <v>226</v>
      </c>
      <c r="B285" s="103">
        <v>43986</v>
      </c>
      <c r="C285" s="104">
        <v>83.643699999999995</v>
      </c>
      <c r="D285" s="104"/>
      <c r="E285" s="104"/>
      <c r="F285" s="104"/>
      <c r="G285" s="104"/>
      <c r="H285" s="104"/>
      <c r="I285" s="104"/>
      <c r="J285" s="104"/>
      <c r="K285" s="104"/>
      <c r="L285" s="104"/>
      <c r="M285" s="104"/>
      <c r="N285" s="104"/>
      <c r="O285" s="104"/>
      <c r="P285" s="104"/>
      <c r="Q285" s="104"/>
      <c r="R285" s="104"/>
      <c r="S285" s="104"/>
      <c r="T285" s="104">
        <v>-10.759994527820099</v>
      </c>
      <c r="U285" s="105">
        <v>15</v>
      </c>
      <c r="V285" s="104">
        <v>0.82630117169031203</v>
      </c>
      <c r="W285" s="105">
        <v>19</v>
      </c>
      <c r="X285" s="104">
        <v>6.0356042981535998</v>
      </c>
      <c r="Y285" s="105">
        <v>20</v>
      </c>
      <c r="Z285" s="104">
        <v>13.051290904858201</v>
      </c>
      <c r="AA285" s="105">
        <v>24</v>
      </c>
    </row>
    <row r="286" spans="1:27" x14ac:dyDescent="0.3">
      <c r="A286" s="157"/>
      <c r="B286" s="157"/>
      <c r="C286" s="157"/>
      <c r="D286" s="107"/>
      <c r="E286" s="107"/>
      <c r="F286" s="107"/>
      <c r="G286" s="107"/>
      <c r="H286" s="107"/>
      <c r="I286" s="107"/>
      <c r="J286" s="107"/>
      <c r="K286" s="107"/>
      <c r="L286" s="107"/>
      <c r="M286" s="107"/>
      <c r="N286" s="107"/>
      <c r="O286" s="107"/>
      <c r="P286" s="107"/>
      <c r="Q286" s="107"/>
      <c r="R286" s="107"/>
      <c r="S286" s="107"/>
      <c r="T286" s="157" t="s">
        <v>4</v>
      </c>
      <c r="U286" s="157"/>
      <c r="V286" s="157" t="s">
        <v>5</v>
      </c>
      <c r="W286" s="157"/>
      <c r="X286" s="157" t="s">
        <v>6</v>
      </c>
      <c r="Y286" s="157"/>
      <c r="Z286" s="107" t="s">
        <v>46</v>
      </c>
      <c r="AA286" s="157" t="s">
        <v>402</v>
      </c>
    </row>
    <row r="287" spans="1:27" x14ac:dyDescent="0.3">
      <c r="A287" s="157"/>
      <c r="B287" s="157"/>
      <c r="C287" s="157"/>
      <c r="D287" s="107"/>
      <c r="E287" s="107"/>
      <c r="F287" s="107"/>
      <c r="G287" s="107"/>
      <c r="H287" s="107"/>
      <c r="I287" s="107"/>
      <c r="J287" s="107"/>
      <c r="K287" s="107"/>
      <c r="L287" s="107"/>
      <c r="M287" s="107"/>
      <c r="N287" s="107"/>
      <c r="O287" s="107"/>
      <c r="P287" s="107"/>
      <c r="Q287" s="107"/>
      <c r="R287" s="107"/>
      <c r="S287" s="107"/>
      <c r="T287" s="107" t="s">
        <v>0</v>
      </c>
      <c r="U287" s="107"/>
      <c r="V287" s="107" t="s">
        <v>0</v>
      </c>
      <c r="W287" s="107"/>
      <c r="X287" s="107" t="s">
        <v>0</v>
      </c>
      <c r="Y287" s="107"/>
      <c r="Z287" s="107" t="s">
        <v>0</v>
      </c>
      <c r="AA287" s="157"/>
    </row>
    <row r="288" spans="1:27" x14ac:dyDescent="0.3">
      <c r="A288" s="107" t="s">
        <v>7</v>
      </c>
      <c r="B288" s="107" t="s">
        <v>8</v>
      </c>
      <c r="C288" s="107" t="s">
        <v>9</v>
      </c>
      <c r="D288" s="107"/>
      <c r="E288" s="107"/>
      <c r="F288" s="107"/>
      <c r="G288" s="107"/>
      <c r="H288" s="107"/>
      <c r="I288" s="107"/>
      <c r="J288" s="107"/>
      <c r="K288" s="107"/>
      <c r="L288" s="107"/>
      <c r="M288" s="107"/>
      <c r="N288" s="107"/>
      <c r="O288" s="107"/>
      <c r="P288" s="107"/>
      <c r="Q288" s="107"/>
      <c r="R288" s="107"/>
      <c r="S288" s="107"/>
      <c r="T288" s="107"/>
      <c r="U288" s="107" t="s">
        <v>10</v>
      </c>
      <c r="V288" s="107"/>
      <c r="W288" s="107" t="s">
        <v>10</v>
      </c>
      <c r="X288" s="107"/>
      <c r="Y288" s="107" t="s">
        <v>10</v>
      </c>
      <c r="Z288" s="107"/>
      <c r="AA288" s="107" t="s">
        <v>10</v>
      </c>
    </row>
    <row r="289" spans="1:27" x14ac:dyDescent="0.3">
      <c r="A289" s="101" t="s">
        <v>384</v>
      </c>
      <c r="B289" s="101"/>
      <c r="C289" s="101"/>
      <c r="D289" s="101"/>
      <c r="E289" s="101"/>
      <c r="F289" s="101"/>
      <c r="G289" s="101"/>
      <c r="H289" s="101"/>
      <c r="I289" s="101"/>
      <c r="J289" s="101"/>
      <c r="K289" s="101"/>
      <c r="L289" s="101"/>
      <c r="M289" s="101"/>
      <c r="N289" s="101"/>
      <c r="O289" s="101"/>
      <c r="P289" s="101"/>
      <c r="Q289" s="101"/>
      <c r="R289" s="101"/>
      <c r="S289" s="101"/>
      <c r="T289" s="101"/>
      <c r="U289" s="101"/>
      <c r="V289" s="101"/>
      <c r="W289" s="101"/>
      <c r="X289" s="101"/>
      <c r="Y289" s="101"/>
      <c r="Z289" s="101"/>
      <c r="AA289" s="101"/>
    </row>
    <row r="290" spans="1:27" x14ac:dyDescent="0.3">
      <c r="A290" s="102" t="s">
        <v>266</v>
      </c>
      <c r="B290" s="103">
        <v>43986</v>
      </c>
      <c r="C290" s="104">
        <v>34.770000000000003</v>
      </c>
      <c r="D290" s="104"/>
      <c r="E290" s="104"/>
      <c r="F290" s="104"/>
      <c r="G290" s="104"/>
      <c r="H290" s="104"/>
      <c r="I290" s="104"/>
      <c r="J290" s="104"/>
      <c r="K290" s="104"/>
      <c r="L290" s="104"/>
      <c r="M290" s="104"/>
      <c r="N290" s="104"/>
      <c r="O290" s="104"/>
      <c r="P290" s="104"/>
      <c r="Q290" s="104"/>
      <c r="R290" s="104"/>
      <c r="S290" s="104"/>
      <c r="T290" s="104">
        <v>-12.030771909748999</v>
      </c>
      <c r="U290" s="105">
        <v>18</v>
      </c>
      <c r="V290" s="104">
        <v>0.80290580544087098</v>
      </c>
      <c r="W290" s="105">
        <v>13</v>
      </c>
      <c r="X290" s="104">
        <v>6.2941612905095603</v>
      </c>
      <c r="Y290" s="105">
        <v>13</v>
      </c>
      <c r="Z290" s="104">
        <v>18.1074504306028</v>
      </c>
      <c r="AA290" s="105">
        <v>28</v>
      </c>
    </row>
    <row r="291" spans="1:27" x14ac:dyDescent="0.3">
      <c r="A291" s="102" t="s">
        <v>403</v>
      </c>
      <c r="B291" s="103">
        <v>43986</v>
      </c>
      <c r="C291" s="104">
        <v>28.39</v>
      </c>
      <c r="D291" s="104"/>
      <c r="E291" s="104"/>
      <c r="F291" s="104"/>
      <c r="G291" s="104"/>
      <c r="H291" s="104"/>
      <c r="I291" s="104"/>
      <c r="J291" s="104"/>
      <c r="K291" s="104"/>
      <c r="L291" s="104"/>
      <c r="M291" s="104"/>
      <c r="N291" s="104"/>
      <c r="O291" s="104"/>
      <c r="P291" s="104"/>
      <c r="Q291" s="104"/>
      <c r="R291" s="104"/>
      <c r="S291" s="104"/>
      <c r="T291" s="104">
        <v>-10.721960822712701</v>
      </c>
      <c r="U291" s="105">
        <v>14</v>
      </c>
      <c r="V291" s="104">
        <v>1.62097456301311</v>
      </c>
      <c r="W291" s="105">
        <v>10</v>
      </c>
      <c r="X291" s="104">
        <v>7.1856119468089403</v>
      </c>
      <c r="Y291" s="105">
        <v>10</v>
      </c>
      <c r="Z291" s="104">
        <v>15.301428735789401</v>
      </c>
      <c r="AA291" s="105">
        <v>31</v>
      </c>
    </row>
    <row r="292" spans="1:27" x14ac:dyDescent="0.3">
      <c r="A292" s="102" t="s">
        <v>267</v>
      </c>
      <c r="B292" s="103">
        <v>43986</v>
      </c>
      <c r="C292" s="104">
        <v>28.39</v>
      </c>
      <c r="D292" s="104"/>
      <c r="E292" s="104"/>
      <c r="F292" s="104"/>
      <c r="G292" s="104"/>
      <c r="H292" s="104"/>
      <c r="I292" s="104"/>
      <c r="J292" s="104"/>
      <c r="K292" s="104"/>
      <c r="L292" s="104"/>
      <c r="M292" s="104"/>
      <c r="N292" s="104"/>
      <c r="O292" s="104"/>
      <c r="P292" s="104"/>
      <c r="Q292" s="104"/>
      <c r="R292" s="104"/>
      <c r="S292" s="104"/>
      <c r="T292" s="104">
        <v>-10.721960822712701</v>
      </c>
      <c r="U292" s="105">
        <v>14</v>
      </c>
      <c r="V292" s="104">
        <v>1.62097456301311</v>
      </c>
      <c r="W292" s="105">
        <v>10</v>
      </c>
      <c r="X292" s="104">
        <v>7.1856119468089403</v>
      </c>
      <c r="Y292" s="105">
        <v>10</v>
      </c>
      <c r="Z292" s="104">
        <v>15.301428735789401</v>
      </c>
      <c r="AA292" s="105">
        <v>31</v>
      </c>
    </row>
    <row r="293" spans="1:27" x14ac:dyDescent="0.3">
      <c r="A293" s="102" t="s">
        <v>268</v>
      </c>
      <c r="B293" s="103">
        <v>43986</v>
      </c>
      <c r="C293" s="104">
        <v>42.682899999999997</v>
      </c>
      <c r="D293" s="104"/>
      <c r="E293" s="104"/>
      <c r="F293" s="104"/>
      <c r="G293" s="104"/>
      <c r="H293" s="104"/>
      <c r="I293" s="104"/>
      <c r="J293" s="104"/>
      <c r="K293" s="104"/>
      <c r="L293" s="104"/>
      <c r="M293" s="104"/>
      <c r="N293" s="104"/>
      <c r="O293" s="104"/>
      <c r="P293" s="104"/>
      <c r="Q293" s="104"/>
      <c r="R293" s="104"/>
      <c r="S293" s="104"/>
      <c r="T293" s="104">
        <v>-8.2247605549045097</v>
      </c>
      <c r="U293" s="105">
        <v>9</v>
      </c>
      <c r="V293" s="104">
        <v>5.6409636982985001</v>
      </c>
      <c r="W293" s="105">
        <v>3</v>
      </c>
      <c r="X293" s="104">
        <v>8.5365924571456002</v>
      </c>
      <c r="Y293" s="105">
        <v>4</v>
      </c>
      <c r="Z293" s="104">
        <v>31.310389763779501</v>
      </c>
      <c r="AA293" s="105">
        <v>15</v>
      </c>
    </row>
    <row r="294" spans="1:27" x14ac:dyDescent="0.3">
      <c r="A294" s="102" t="s">
        <v>269</v>
      </c>
      <c r="B294" s="103">
        <v>43986</v>
      </c>
      <c r="C294" s="104">
        <v>37.69</v>
      </c>
      <c r="D294" s="104"/>
      <c r="E294" s="104"/>
      <c r="F294" s="104"/>
      <c r="G294" s="104"/>
      <c r="H294" s="104"/>
      <c r="I294" s="104"/>
      <c r="J294" s="104"/>
      <c r="K294" s="104"/>
      <c r="L294" s="104"/>
      <c r="M294" s="104"/>
      <c r="N294" s="104"/>
      <c r="O294" s="104"/>
      <c r="P294" s="104"/>
      <c r="Q294" s="104"/>
      <c r="R294" s="104"/>
      <c r="S294" s="104"/>
      <c r="T294" s="104">
        <v>-16.440665036887999</v>
      </c>
      <c r="U294" s="105">
        <v>37</v>
      </c>
      <c r="V294" s="104">
        <v>-4.5783206837247903</v>
      </c>
      <c r="W294" s="105">
        <v>43</v>
      </c>
      <c r="X294" s="104">
        <v>1.32245455368901</v>
      </c>
      <c r="Y294" s="105">
        <v>39</v>
      </c>
      <c r="Z294" s="104">
        <v>-0.58154885465603501</v>
      </c>
      <c r="AA294" s="105">
        <v>50</v>
      </c>
    </row>
    <row r="295" spans="1:27" x14ac:dyDescent="0.3">
      <c r="A295" s="102" t="s">
        <v>270</v>
      </c>
      <c r="B295" s="103">
        <v>43986</v>
      </c>
      <c r="C295" s="104">
        <v>36.356000000000002</v>
      </c>
      <c r="D295" s="104"/>
      <c r="E295" s="104"/>
      <c r="F295" s="104"/>
      <c r="G295" s="104"/>
      <c r="H295" s="104"/>
      <c r="I295" s="104"/>
      <c r="J295" s="104"/>
      <c r="K295" s="104"/>
      <c r="L295" s="104"/>
      <c r="M295" s="104"/>
      <c r="N295" s="104"/>
      <c r="O295" s="104"/>
      <c r="P295" s="104"/>
      <c r="Q295" s="104"/>
      <c r="R295" s="104"/>
      <c r="S295" s="104"/>
      <c r="T295" s="104">
        <v>-8.1371567306319807</v>
      </c>
      <c r="U295" s="105">
        <v>8</v>
      </c>
      <c r="V295" s="104">
        <v>1.7660130458241601</v>
      </c>
      <c r="W295" s="105">
        <v>9</v>
      </c>
      <c r="X295" s="104">
        <v>4.9480761981250199</v>
      </c>
      <c r="Y295" s="105">
        <v>21</v>
      </c>
      <c r="Z295" s="104">
        <v>18.274962006079001</v>
      </c>
      <c r="AA295" s="105">
        <v>27</v>
      </c>
    </row>
    <row r="296" spans="1:27" x14ac:dyDescent="0.3">
      <c r="A296" s="102" t="s">
        <v>271</v>
      </c>
      <c r="B296" s="103">
        <v>43986</v>
      </c>
      <c r="C296" s="104">
        <v>8.44</v>
      </c>
      <c r="D296" s="104"/>
      <c r="E296" s="104"/>
      <c r="F296" s="104"/>
      <c r="G296" s="104"/>
      <c r="H296" s="104"/>
      <c r="I296" s="104"/>
      <c r="J296" s="104"/>
      <c r="K296" s="104"/>
      <c r="L296" s="104"/>
      <c r="M296" s="104"/>
      <c r="N296" s="104"/>
      <c r="O296" s="104"/>
      <c r="P296" s="104"/>
      <c r="Q296" s="104"/>
      <c r="R296" s="104"/>
      <c r="S296" s="104"/>
      <c r="T296" s="104">
        <v>-3.3128024086280101</v>
      </c>
      <c r="U296" s="105">
        <v>3</v>
      </c>
      <c r="V296" s="104"/>
      <c r="W296" s="105"/>
      <c r="X296" s="104"/>
      <c r="Y296" s="105"/>
      <c r="Z296" s="104">
        <v>-6.8110047846889996</v>
      </c>
      <c r="AA296" s="105">
        <v>56</v>
      </c>
    </row>
    <row r="297" spans="1:27" x14ac:dyDescent="0.3">
      <c r="A297" s="102" t="s">
        <v>272</v>
      </c>
      <c r="B297" s="103">
        <v>43986</v>
      </c>
      <c r="C297" s="104">
        <v>10.210000000000001</v>
      </c>
      <c r="D297" s="104"/>
      <c r="E297" s="104"/>
      <c r="F297" s="104"/>
      <c r="G297" s="104"/>
      <c r="H297" s="104"/>
      <c r="I297" s="104"/>
      <c r="J297" s="104"/>
      <c r="K297" s="104"/>
      <c r="L297" s="104"/>
      <c r="M297" s="104"/>
      <c r="N297" s="104"/>
      <c r="O297" s="104"/>
      <c r="P297" s="104"/>
      <c r="Q297" s="104"/>
      <c r="R297" s="104"/>
      <c r="S297" s="104"/>
      <c r="T297" s="104">
        <v>-6.4840669348865898</v>
      </c>
      <c r="U297" s="105">
        <v>5</v>
      </c>
      <c r="V297" s="104"/>
      <c r="W297" s="105"/>
      <c r="X297" s="104"/>
      <c r="Y297" s="105"/>
      <c r="Z297" s="104">
        <v>1.29040404040405</v>
      </c>
      <c r="AA297" s="105">
        <v>47</v>
      </c>
    </row>
    <row r="298" spans="1:27" x14ac:dyDescent="0.3">
      <c r="A298" s="102" t="s">
        <v>273</v>
      </c>
      <c r="B298" s="103">
        <v>43986</v>
      </c>
      <c r="C298" s="104">
        <v>50.62</v>
      </c>
      <c r="D298" s="104"/>
      <c r="E298" s="104"/>
      <c r="F298" s="104"/>
      <c r="G298" s="104"/>
      <c r="H298" s="104"/>
      <c r="I298" s="104"/>
      <c r="J298" s="104"/>
      <c r="K298" s="104"/>
      <c r="L298" s="104"/>
      <c r="M298" s="104"/>
      <c r="N298" s="104"/>
      <c r="O298" s="104"/>
      <c r="P298" s="104"/>
      <c r="Q298" s="104"/>
      <c r="R298" s="104"/>
      <c r="S298" s="104"/>
      <c r="T298" s="104">
        <v>-3.2403577814541902</v>
      </c>
      <c r="U298" s="105">
        <v>2</v>
      </c>
      <c r="V298" s="104">
        <v>3.8058068029698902</v>
      </c>
      <c r="W298" s="105">
        <v>6</v>
      </c>
      <c r="X298" s="104">
        <v>7.3688850287571004</v>
      </c>
      <c r="Y298" s="105">
        <v>9</v>
      </c>
      <c r="Z298" s="104">
        <v>36.012387660918101</v>
      </c>
      <c r="AA298" s="105">
        <v>12</v>
      </c>
    </row>
    <row r="299" spans="1:27" x14ac:dyDescent="0.3">
      <c r="A299" s="102" t="s">
        <v>274</v>
      </c>
      <c r="B299" s="103">
        <v>43986</v>
      </c>
      <c r="C299" s="104">
        <v>61.58</v>
      </c>
      <c r="D299" s="104"/>
      <c r="E299" s="104"/>
      <c r="F299" s="104"/>
      <c r="G299" s="104"/>
      <c r="H299" s="104"/>
      <c r="I299" s="104"/>
      <c r="J299" s="104"/>
      <c r="K299" s="104"/>
      <c r="L299" s="104"/>
      <c r="M299" s="104"/>
      <c r="N299" s="104"/>
      <c r="O299" s="104"/>
      <c r="P299" s="104"/>
      <c r="Q299" s="104"/>
      <c r="R299" s="104"/>
      <c r="S299" s="104"/>
      <c r="T299" s="104">
        <v>-9.5082529154735393</v>
      </c>
      <c r="U299" s="105">
        <v>10</v>
      </c>
      <c r="V299" s="104">
        <v>4.0855729999109798</v>
      </c>
      <c r="W299" s="105">
        <v>5</v>
      </c>
      <c r="X299" s="104">
        <v>7.3790603454057297</v>
      </c>
      <c r="Y299" s="105">
        <v>8</v>
      </c>
      <c r="Z299" s="104">
        <v>43.286785909668303</v>
      </c>
      <c r="AA299" s="105">
        <v>9</v>
      </c>
    </row>
    <row r="300" spans="1:27" x14ac:dyDescent="0.3">
      <c r="A300" s="102" t="s">
        <v>275</v>
      </c>
      <c r="B300" s="103">
        <v>43986</v>
      </c>
      <c r="C300" s="104">
        <v>42.966999999999999</v>
      </c>
      <c r="D300" s="104"/>
      <c r="E300" s="104"/>
      <c r="F300" s="104"/>
      <c r="G300" s="104"/>
      <c r="H300" s="104"/>
      <c r="I300" s="104"/>
      <c r="J300" s="104"/>
      <c r="K300" s="104"/>
      <c r="L300" s="104"/>
      <c r="M300" s="104"/>
      <c r="N300" s="104"/>
      <c r="O300" s="104"/>
      <c r="P300" s="104"/>
      <c r="Q300" s="104"/>
      <c r="R300" s="104"/>
      <c r="S300" s="104"/>
      <c r="T300" s="104">
        <v>-13.4686154257732</v>
      </c>
      <c r="U300" s="105">
        <v>20</v>
      </c>
      <c r="V300" s="104">
        <v>0.12580880508443601</v>
      </c>
      <c r="W300" s="105">
        <v>17</v>
      </c>
      <c r="X300" s="104">
        <v>7.5894732501251596</v>
      </c>
      <c r="Y300" s="105">
        <v>6</v>
      </c>
      <c r="Z300" s="104">
        <v>24.627415063446598</v>
      </c>
      <c r="AA300" s="105">
        <v>22</v>
      </c>
    </row>
    <row r="301" spans="1:27" x14ac:dyDescent="0.3">
      <c r="A301" s="102" t="s">
        <v>276</v>
      </c>
      <c r="B301" s="103">
        <v>43986</v>
      </c>
      <c r="C301" s="104">
        <v>39.92</v>
      </c>
      <c r="D301" s="104"/>
      <c r="E301" s="104"/>
      <c r="F301" s="104"/>
      <c r="G301" s="104"/>
      <c r="H301" s="104"/>
      <c r="I301" s="104"/>
      <c r="J301" s="104"/>
      <c r="K301" s="104"/>
      <c r="L301" s="104"/>
      <c r="M301" s="104"/>
      <c r="N301" s="104"/>
      <c r="O301" s="104"/>
      <c r="P301" s="104"/>
      <c r="Q301" s="104"/>
      <c r="R301" s="104"/>
      <c r="S301" s="104"/>
      <c r="T301" s="104">
        <v>-16.873645963050802</v>
      </c>
      <c r="U301" s="105">
        <v>40</v>
      </c>
      <c r="V301" s="104">
        <v>-2.4669579704708502</v>
      </c>
      <c r="W301" s="105">
        <v>33</v>
      </c>
      <c r="X301" s="104">
        <v>2.5318006426943902</v>
      </c>
      <c r="Y301" s="105">
        <v>33</v>
      </c>
      <c r="Z301" s="104">
        <v>26.1638715860086</v>
      </c>
      <c r="AA301" s="105">
        <v>19</v>
      </c>
    </row>
    <row r="302" spans="1:27" x14ac:dyDescent="0.3">
      <c r="A302" s="102" t="s">
        <v>277</v>
      </c>
      <c r="B302" s="103">
        <v>43986</v>
      </c>
      <c r="C302" s="104">
        <v>12.235799999999999</v>
      </c>
      <c r="D302" s="104"/>
      <c r="E302" s="104"/>
      <c r="F302" s="104"/>
      <c r="G302" s="104"/>
      <c r="H302" s="104"/>
      <c r="I302" s="104"/>
      <c r="J302" s="104"/>
      <c r="K302" s="104"/>
      <c r="L302" s="104"/>
      <c r="M302" s="104"/>
      <c r="N302" s="104"/>
      <c r="O302" s="104"/>
      <c r="P302" s="104"/>
      <c r="Q302" s="104"/>
      <c r="R302" s="104"/>
      <c r="S302" s="104"/>
      <c r="T302" s="104">
        <v>-17.389048627091501</v>
      </c>
      <c r="U302" s="105">
        <v>44</v>
      </c>
      <c r="V302" s="104">
        <v>-2.3879918487372702</v>
      </c>
      <c r="W302" s="105">
        <v>32</v>
      </c>
      <c r="X302" s="104"/>
      <c r="Y302" s="105"/>
      <c r="Z302" s="104">
        <v>5.0436773794808403</v>
      </c>
      <c r="AA302" s="105">
        <v>40</v>
      </c>
    </row>
    <row r="303" spans="1:27" x14ac:dyDescent="0.3">
      <c r="A303" s="102" t="s">
        <v>278</v>
      </c>
      <c r="B303" s="103">
        <v>43986</v>
      </c>
      <c r="C303" s="104">
        <v>452.2013</v>
      </c>
      <c r="D303" s="104"/>
      <c r="E303" s="104"/>
      <c r="F303" s="104"/>
      <c r="G303" s="104"/>
      <c r="H303" s="104"/>
      <c r="I303" s="104"/>
      <c r="J303" s="104"/>
      <c r="K303" s="104"/>
      <c r="L303" s="104"/>
      <c r="M303" s="104"/>
      <c r="N303" s="104"/>
      <c r="O303" s="104"/>
      <c r="P303" s="104"/>
      <c r="Q303" s="104"/>
      <c r="R303" s="104"/>
      <c r="S303" s="104"/>
      <c r="T303" s="104">
        <v>-22.125885883549898</v>
      </c>
      <c r="U303" s="105">
        <v>52</v>
      </c>
      <c r="V303" s="104">
        <v>-3.8080078258070902</v>
      </c>
      <c r="W303" s="105">
        <v>40</v>
      </c>
      <c r="X303" s="104">
        <v>1.7757220849400699</v>
      </c>
      <c r="Y303" s="105">
        <v>37</v>
      </c>
      <c r="Z303" s="104">
        <v>208.90949326948001</v>
      </c>
      <c r="AA303" s="105">
        <v>2</v>
      </c>
    </row>
    <row r="304" spans="1:27" x14ac:dyDescent="0.3">
      <c r="A304" s="102" t="s">
        <v>279</v>
      </c>
      <c r="B304" s="103">
        <v>43986</v>
      </c>
      <c r="C304" s="104">
        <v>298.29000000000002</v>
      </c>
      <c r="D304" s="104"/>
      <c r="E304" s="104"/>
      <c r="F304" s="104"/>
      <c r="G304" s="104"/>
      <c r="H304" s="104"/>
      <c r="I304" s="104"/>
      <c r="J304" s="104"/>
      <c r="K304" s="104"/>
      <c r="L304" s="104"/>
      <c r="M304" s="104"/>
      <c r="N304" s="104"/>
      <c r="O304" s="104"/>
      <c r="P304" s="104"/>
      <c r="Q304" s="104"/>
      <c r="R304" s="104"/>
      <c r="S304" s="104"/>
      <c r="T304" s="104">
        <v>-19.932835977099401</v>
      </c>
      <c r="U304" s="105">
        <v>50</v>
      </c>
      <c r="V304" s="104">
        <v>-1.2186140658372999</v>
      </c>
      <c r="W304" s="105">
        <v>24</v>
      </c>
      <c r="X304" s="104">
        <v>5.9419029225805202</v>
      </c>
      <c r="Y304" s="105">
        <v>18</v>
      </c>
      <c r="Z304" s="104">
        <v>148.351684759622</v>
      </c>
      <c r="AA304" s="105">
        <v>5</v>
      </c>
    </row>
    <row r="305" spans="1:27" x14ac:dyDescent="0.3">
      <c r="A305" s="102" t="s">
        <v>280</v>
      </c>
      <c r="B305" s="103">
        <v>43986</v>
      </c>
      <c r="C305" s="104">
        <v>412.19299999999998</v>
      </c>
      <c r="D305" s="104"/>
      <c r="E305" s="104"/>
      <c r="F305" s="104"/>
      <c r="G305" s="104"/>
      <c r="H305" s="104"/>
      <c r="I305" s="104"/>
      <c r="J305" s="104"/>
      <c r="K305" s="104"/>
      <c r="L305" s="104"/>
      <c r="M305" s="104"/>
      <c r="N305" s="104"/>
      <c r="O305" s="104"/>
      <c r="P305" s="104"/>
      <c r="Q305" s="104"/>
      <c r="R305" s="104"/>
      <c r="S305" s="104"/>
      <c r="T305" s="104">
        <v>-23.254355575605299</v>
      </c>
      <c r="U305" s="105">
        <v>55</v>
      </c>
      <c r="V305" s="104">
        <v>-5.4567556223795197</v>
      </c>
      <c r="W305" s="105">
        <v>46</v>
      </c>
      <c r="X305" s="104">
        <v>1.5363638527622001</v>
      </c>
      <c r="Y305" s="105">
        <v>38</v>
      </c>
      <c r="Z305" s="104">
        <v>551.75789568779203</v>
      </c>
      <c r="AA305" s="105">
        <v>1</v>
      </c>
    </row>
    <row r="306" spans="1:27" x14ac:dyDescent="0.3">
      <c r="A306" s="102" t="s">
        <v>281</v>
      </c>
      <c r="B306" s="103">
        <v>43986</v>
      </c>
      <c r="C306" s="104">
        <v>31.091200000000001</v>
      </c>
      <c r="D306" s="104"/>
      <c r="E306" s="104"/>
      <c r="F306" s="104"/>
      <c r="G306" s="104"/>
      <c r="H306" s="104"/>
      <c r="I306" s="104"/>
      <c r="J306" s="104"/>
      <c r="K306" s="104"/>
      <c r="L306" s="104"/>
      <c r="M306" s="104"/>
      <c r="N306" s="104"/>
      <c r="O306" s="104"/>
      <c r="P306" s="104"/>
      <c r="Q306" s="104"/>
      <c r="R306" s="104"/>
      <c r="S306" s="104"/>
      <c r="T306" s="104">
        <v>-17.716361765206099</v>
      </c>
      <c r="U306" s="105">
        <v>46</v>
      </c>
      <c r="V306" s="104">
        <v>-3.9383033532402498</v>
      </c>
      <c r="W306" s="105">
        <v>41</v>
      </c>
      <c r="X306" s="104">
        <v>4.0388485420426701</v>
      </c>
      <c r="Y306" s="105">
        <v>25</v>
      </c>
      <c r="Z306" s="104">
        <v>15.713998775260301</v>
      </c>
      <c r="AA306" s="105">
        <v>30</v>
      </c>
    </row>
    <row r="307" spans="1:27" x14ac:dyDescent="0.3">
      <c r="A307" s="102" t="s">
        <v>282</v>
      </c>
      <c r="B307" s="103">
        <v>43986</v>
      </c>
      <c r="C307" s="104">
        <v>325.74</v>
      </c>
      <c r="D307" s="104"/>
      <c r="E307" s="104"/>
      <c r="F307" s="104"/>
      <c r="G307" s="104"/>
      <c r="H307" s="104"/>
      <c r="I307" s="104"/>
      <c r="J307" s="104"/>
      <c r="K307" s="104"/>
      <c r="L307" s="104"/>
      <c r="M307" s="104"/>
      <c r="N307" s="104"/>
      <c r="O307" s="104"/>
      <c r="P307" s="104"/>
      <c r="Q307" s="104"/>
      <c r="R307" s="104"/>
      <c r="S307" s="104"/>
      <c r="T307" s="104">
        <v>-16.401992700756502</v>
      </c>
      <c r="U307" s="105">
        <v>36</v>
      </c>
      <c r="V307" s="104">
        <v>-6.2135062901112398E-2</v>
      </c>
      <c r="W307" s="105">
        <v>19</v>
      </c>
      <c r="X307" s="104">
        <v>4.92019242885039</v>
      </c>
      <c r="Y307" s="105">
        <v>22</v>
      </c>
      <c r="Z307" s="104">
        <v>151.738117182357</v>
      </c>
      <c r="AA307" s="105">
        <v>4</v>
      </c>
    </row>
    <row r="308" spans="1:27" x14ac:dyDescent="0.3">
      <c r="A308" s="102" t="s">
        <v>283</v>
      </c>
      <c r="B308" s="103">
        <v>43986</v>
      </c>
      <c r="C308" s="104">
        <v>8.91</v>
      </c>
      <c r="D308" s="104"/>
      <c r="E308" s="104"/>
      <c r="F308" s="104"/>
      <c r="G308" s="104"/>
      <c r="H308" s="104"/>
      <c r="I308" s="104"/>
      <c r="J308" s="104"/>
      <c r="K308" s="104"/>
      <c r="L308" s="104"/>
      <c r="M308" s="104"/>
      <c r="N308" s="104"/>
      <c r="O308" s="104"/>
      <c r="P308" s="104"/>
      <c r="Q308" s="104"/>
      <c r="R308" s="104"/>
      <c r="S308" s="104"/>
      <c r="T308" s="104">
        <v>-19.675823364347998</v>
      </c>
      <c r="U308" s="105">
        <v>49</v>
      </c>
      <c r="V308" s="104"/>
      <c r="W308" s="105"/>
      <c r="X308" s="104"/>
      <c r="Y308" s="105"/>
      <c r="Z308" s="104">
        <v>-4.9483830845771104</v>
      </c>
      <c r="AA308" s="105">
        <v>54</v>
      </c>
    </row>
    <row r="309" spans="1:27" x14ac:dyDescent="0.3">
      <c r="A309" s="102" t="s">
        <v>284</v>
      </c>
      <c r="B309" s="103">
        <v>43986</v>
      </c>
      <c r="C309" s="104">
        <v>23.67</v>
      </c>
      <c r="D309" s="104"/>
      <c r="E309" s="104"/>
      <c r="F309" s="104"/>
      <c r="G309" s="104"/>
      <c r="H309" s="104"/>
      <c r="I309" s="104"/>
      <c r="J309" s="104"/>
      <c r="K309" s="104"/>
      <c r="L309" s="104"/>
      <c r="M309" s="104"/>
      <c r="N309" s="104"/>
      <c r="O309" s="104"/>
      <c r="P309" s="104"/>
      <c r="Q309" s="104"/>
      <c r="R309" s="104"/>
      <c r="S309" s="104"/>
      <c r="T309" s="104">
        <v>-10.0067916580992</v>
      </c>
      <c r="U309" s="105">
        <v>11</v>
      </c>
      <c r="V309" s="104">
        <v>-0.36117790428518898</v>
      </c>
      <c r="W309" s="105">
        <v>23</v>
      </c>
      <c r="X309" s="104">
        <v>3.9410528134299798</v>
      </c>
      <c r="Y309" s="105">
        <v>26</v>
      </c>
      <c r="Z309" s="104">
        <v>20.290971939812898</v>
      </c>
      <c r="AA309" s="105">
        <v>25</v>
      </c>
    </row>
    <row r="310" spans="1:27" x14ac:dyDescent="0.3">
      <c r="A310" s="102" t="s">
        <v>285</v>
      </c>
      <c r="B310" s="103">
        <v>43986</v>
      </c>
      <c r="C310" s="104">
        <v>44.3</v>
      </c>
      <c r="D310" s="104"/>
      <c r="E310" s="104"/>
      <c r="F310" s="104"/>
      <c r="G310" s="104"/>
      <c r="H310" s="104"/>
      <c r="I310" s="104"/>
      <c r="J310" s="104"/>
      <c r="K310" s="104"/>
      <c r="L310" s="104"/>
      <c r="M310" s="104"/>
      <c r="N310" s="104"/>
      <c r="O310" s="104"/>
      <c r="P310" s="104"/>
      <c r="Q310" s="104"/>
      <c r="R310" s="104"/>
      <c r="S310" s="104"/>
      <c r="T310" s="104">
        <v>-23.358648473771002</v>
      </c>
      <c r="U310" s="105">
        <v>56</v>
      </c>
      <c r="V310" s="104">
        <v>-3.6980303786912501</v>
      </c>
      <c r="W310" s="105">
        <v>38</v>
      </c>
      <c r="X310" s="104">
        <v>2.66376793546383</v>
      </c>
      <c r="Y310" s="105">
        <v>32</v>
      </c>
      <c r="Z310" s="104">
        <v>29.9652943992341</v>
      </c>
      <c r="AA310" s="105">
        <v>16</v>
      </c>
    </row>
    <row r="311" spans="1:27" x14ac:dyDescent="0.3">
      <c r="A311" s="102" t="s">
        <v>286</v>
      </c>
      <c r="B311" s="103">
        <v>43986</v>
      </c>
      <c r="C311" s="104">
        <v>8.3000000000000007</v>
      </c>
      <c r="D311" s="104"/>
      <c r="E311" s="104"/>
      <c r="F311" s="104"/>
      <c r="G311" s="104"/>
      <c r="H311" s="104"/>
      <c r="I311" s="104"/>
      <c r="J311" s="104"/>
      <c r="K311" s="104"/>
      <c r="L311" s="104"/>
      <c r="M311" s="104"/>
      <c r="N311" s="104"/>
      <c r="O311" s="104"/>
      <c r="P311" s="104"/>
      <c r="Q311" s="104"/>
      <c r="R311" s="104"/>
      <c r="S311" s="104"/>
      <c r="T311" s="104">
        <v>-16.537606063102402</v>
      </c>
      <c r="U311" s="105">
        <v>39</v>
      </c>
      <c r="V311" s="104"/>
      <c r="W311" s="105"/>
      <c r="X311" s="104"/>
      <c r="Y311" s="105"/>
      <c r="Z311" s="104">
        <v>-6.9797525309336299</v>
      </c>
      <c r="AA311" s="105">
        <v>57</v>
      </c>
    </row>
    <row r="312" spans="1:27" x14ac:dyDescent="0.3">
      <c r="A312" s="102" t="s">
        <v>287</v>
      </c>
      <c r="B312" s="103">
        <v>43986</v>
      </c>
      <c r="C312" s="104">
        <v>46.61</v>
      </c>
      <c r="D312" s="104"/>
      <c r="E312" s="104"/>
      <c r="F312" s="104"/>
      <c r="G312" s="104"/>
      <c r="H312" s="104"/>
      <c r="I312" s="104"/>
      <c r="J312" s="104"/>
      <c r="K312" s="104"/>
      <c r="L312" s="104"/>
      <c r="M312" s="104"/>
      <c r="N312" s="104"/>
      <c r="O312" s="104"/>
      <c r="P312" s="104"/>
      <c r="Q312" s="104"/>
      <c r="R312" s="104"/>
      <c r="S312" s="104"/>
      <c r="T312" s="104">
        <v>-10.645422423850199</v>
      </c>
      <c r="U312" s="105">
        <v>13</v>
      </c>
      <c r="V312" s="104">
        <v>2.6073867846043801</v>
      </c>
      <c r="W312" s="105">
        <v>8</v>
      </c>
      <c r="X312" s="104">
        <v>6.8184270317736004</v>
      </c>
      <c r="Y312" s="105">
        <v>12</v>
      </c>
      <c r="Z312" s="104">
        <v>27.2373624133714</v>
      </c>
      <c r="AA312" s="105">
        <v>18</v>
      </c>
    </row>
    <row r="313" spans="1:27" x14ac:dyDescent="0.3">
      <c r="A313" s="102" t="s">
        <v>288</v>
      </c>
      <c r="B313" s="103">
        <v>43986</v>
      </c>
      <c r="C313" s="104">
        <v>8.6378000000000004</v>
      </c>
      <c r="D313" s="104"/>
      <c r="E313" s="104"/>
      <c r="F313" s="104"/>
      <c r="G313" s="104"/>
      <c r="H313" s="104"/>
      <c r="I313" s="104"/>
      <c r="J313" s="104"/>
      <c r="K313" s="104"/>
      <c r="L313" s="104"/>
      <c r="M313" s="104"/>
      <c r="N313" s="104"/>
      <c r="O313" s="104"/>
      <c r="P313" s="104"/>
      <c r="Q313" s="104"/>
      <c r="R313" s="104"/>
      <c r="S313" s="104"/>
      <c r="T313" s="104"/>
      <c r="U313" s="105"/>
      <c r="V313" s="104"/>
      <c r="W313" s="105"/>
      <c r="X313" s="104"/>
      <c r="Y313" s="105"/>
      <c r="Z313" s="104">
        <v>-21.6175217391304</v>
      </c>
      <c r="AA313" s="105">
        <v>67</v>
      </c>
    </row>
    <row r="314" spans="1:27" x14ac:dyDescent="0.3">
      <c r="A314" s="102" t="s">
        <v>289</v>
      </c>
      <c r="B314" s="103">
        <v>43986</v>
      </c>
      <c r="C314" s="104">
        <v>15.0093</v>
      </c>
      <c r="D314" s="104"/>
      <c r="E314" s="104"/>
      <c r="F314" s="104"/>
      <c r="G314" s="104"/>
      <c r="H314" s="104"/>
      <c r="I314" s="104"/>
      <c r="J314" s="104"/>
      <c r="K314" s="104"/>
      <c r="L314" s="104"/>
      <c r="M314" s="104"/>
      <c r="N314" s="104"/>
      <c r="O314" s="104"/>
      <c r="P314" s="104"/>
      <c r="Q314" s="104"/>
      <c r="R314" s="104"/>
      <c r="S314" s="104"/>
      <c r="T314" s="104">
        <v>-14.8956019922463</v>
      </c>
      <c r="U314" s="105">
        <v>27</v>
      </c>
      <c r="V314" s="104">
        <v>-9.5844202402287595E-2</v>
      </c>
      <c r="W314" s="105">
        <v>21</v>
      </c>
      <c r="X314" s="104">
        <v>6.0887426738182704</v>
      </c>
      <c r="Y314" s="105">
        <v>16</v>
      </c>
      <c r="Z314" s="104">
        <v>4.1105991456834499</v>
      </c>
      <c r="AA314" s="105">
        <v>43</v>
      </c>
    </row>
    <row r="315" spans="1:27" x14ac:dyDescent="0.3">
      <c r="A315" s="102" t="s">
        <v>290</v>
      </c>
      <c r="B315" s="103">
        <v>43986</v>
      </c>
      <c r="C315" s="104">
        <v>39.387</v>
      </c>
      <c r="D315" s="104"/>
      <c r="E315" s="104"/>
      <c r="F315" s="104"/>
      <c r="G315" s="104"/>
      <c r="H315" s="104"/>
      <c r="I315" s="104"/>
      <c r="J315" s="104"/>
      <c r="K315" s="104"/>
      <c r="L315" s="104"/>
      <c r="M315" s="104"/>
      <c r="N315" s="104"/>
      <c r="O315" s="104"/>
      <c r="P315" s="104"/>
      <c r="Q315" s="104"/>
      <c r="R315" s="104"/>
      <c r="S315" s="104"/>
      <c r="T315" s="104">
        <v>-14.412848704700499</v>
      </c>
      <c r="U315" s="105">
        <v>25</v>
      </c>
      <c r="V315" s="104">
        <v>-0.106003709922402</v>
      </c>
      <c r="W315" s="105">
        <v>22</v>
      </c>
      <c r="X315" s="104">
        <v>6.06795876844809</v>
      </c>
      <c r="Y315" s="105">
        <v>17</v>
      </c>
      <c r="Z315" s="104">
        <v>20.211522517429799</v>
      </c>
      <c r="AA315" s="105">
        <v>26</v>
      </c>
    </row>
    <row r="316" spans="1:27" x14ac:dyDescent="0.3">
      <c r="A316" s="102" t="s">
        <v>291</v>
      </c>
      <c r="B316" s="103">
        <v>43986</v>
      </c>
      <c r="C316" s="104">
        <v>45.978999999999999</v>
      </c>
      <c r="D316" s="104"/>
      <c r="E316" s="104"/>
      <c r="F316" s="104"/>
      <c r="G316" s="104"/>
      <c r="H316" s="104"/>
      <c r="I316" s="104"/>
      <c r="J316" s="104"/>
      <c r="K316" s="104"/>
      <c r="L316" s="104"/>
      <c r="M316" s="104"/>
      <c r="N316" s="104"/>
      <c r="O316" s="104"/>
      <c r="P316" s="104"/>
      <c r="Q316" s="104"/>
      <c r="R316" s="104"/>
      <c r="S316" s="104"/>
      <c r="T316" s="104">
        <v>-16.512841475512001</v>
      </c>
      <c r="U316" s="105">
        <v>38</v>
      </c>
      <c r="V316" s="104">
        <v>-2.7866373520376699</v>
      </c>
      <c r="W316" s="105">
        <v>35</v>
      </c>
      <c r="X316" s="104">
        <v>5.1071891418922499</v>
      </c>
      <c r="Y316" s="105">
        <v>20</v>
      </c>
      <c r="Z316" s="104">
        <v>25.201180195739799</v>
      </c>
      <c r="AA316" s="105">
        <v>21</v>
      </c>
    </row>
    <row r="317" spans="1:27" x14ac:dyDescent="0.3">
      <c r="A317" s="102" t="s">
        <v>292</v>
      </c>
      <c r="B317" s="103">
        <v>43986</v>
      </c>
      <c r="C317" s="104">
        <v>57.789900000000003</v>
      </c>
      <c r="D317" s="104"/>
      <c r="E317" s="104"/>
      <c r="F317" s="104"/>
      <c r="G317" s="104"/>
      <c r="H317" s="104"/>
      <c r="I317" s="104"/>
      <c r="J317" s="104"/>
      <c r="K317" s="104"/>
      <c r="L317" s="104"/>
      <c r="M317" s="104"/>
      <c r="N317" s="104"/>
      <c r="O317" s="104"/>
      <c r="P317" s="104"/>
      <c r="Q317" s="104"/>
      <c r="R317" s="104"/>
      <c r="S317" s="104"/>
      <c r="T317" s="104">
        <v>-15.190763079973101</v>
      </c>
      <c r="U317" s="105">
        <v>28</v>
      </c>
      <c r="V317" s="104">
        <v>8.64506344890561E-2</v>
      </c>
      <c r="W317" s="105">
        <v>18</v>
      </c>
      <c r="X317" s="104">
        <v>3.5171848903101002</v>
      </c>
      <c r="Y317" s="105">
        <v>27</v>
      </c>
      <c r="Z317" s="104">
        <v>20.700494949233001</v>
      </c>
      <c r="AA317" s="105">
        <v>23</v>
      </c>
    </row>
    <row r="318" spans="1:27" x14ac:dyDescent="0.3">
      <c r="A318" s="102" t="s">
        <v>293</v>
      </c>
      <c r="B318" s="103">
        <v>43986</v>
      </c>
      <c r="C318" s="104">
        <v>9.9018999999999995</v>
      </c>
      <c r="D318" s="104"/>
      <c r="E318" s="104"/>
      <c r="F318" s="104"/>
      <c r="G318" s="104"/>
      <c r="H318" s="104"/>
      <c r="I318" s="104"/>
      <c r="J318" s="104"/>
      <c r="K318" s="104"/>
      <c r="L318" s="104"/>
      <c r="M318" s="104"/>
      <c r="N318" s="104"/>
      <c r="O318" s="104"/>
      <c r="P318" s="104"/>
      <c r="Q318" s="104"/>
      <c r="R318" s="104"/>
      <c r="S318" s="104"/>
      <c r="T318" s="104">
        <v>-16.1209981486499</v>
      </c>
      <c r="U318" s="105">
        <v>33</v>
      </c>
      <c r="V318" s="104">
        <v>-4.3174420063265897</v>
      </c>
      <c r="W318" s="105">
        <v>42</v>
      </c>
      <c r="X318" s="104"/>
      <c r="Y318" s="105"/>
      <c r="Z318" s="104">
        <v>-0.27023773584905902</v>
      </c>
      <c r="AA318" s="105">
        <v>48</v>
      </c>
    </row>
    <row r="319" spans="1:27" x14ac:dyDescent="0.3">
      <c r="A319" s="102" t="s">
        <v>294</v>
      </c>
      <c r="B319" s="103">
        <v>43986</v>
      </c>
      <c r="C319" s="104">
        <v>15.919</v>
      </c>
      <c r="D319" s="104"/>
      <c r="E319" s="104"/>
      <c r="F319" s="104"/>
      <c r="G319" s="104"/>
      <c r="H319" s="104"/>
      <c r="I319" s="104"/>
      <c r="J319" s="104"/>
      <c r="K319" s="104"/>
      <c r="L319" s="104"/>
      <c r="M319" s="104"/>
      <c r="N319" s="104"/>
      <c r="O319" s="104"/>
      <c r="P319" s="104"/>
      <c r="Q319" s="104"/>
      <c r="R319" s="104"/>
      <c r="S319" s="104"/>
      <c r="T319" s="104">
        <v>-12.5801246718747</v>
      </c>
      <c r="U319" s="105">
        <v>19</v>
      </c>
      <c r="V319" s="104">
        <v>3.2028870423058202</v>
      </c>
      <c r="W319" s="105">
        <v>7</v>
      </c>
      <c r="X319" s="104"/>
      <c r="Y319" s="105"/>
      <c r="Z319" s="104">
        <v>13.3360185185185</v>
      </c>
      <c r="AA319" s="105">
        <v>34</v>
      </c>
    </row>
    <row r="320" spans="1:27" x14ac:dyDescent="0.3">
      <c r="A320" s="102" t="s">
        <v>295</v>
      </c>
      <c r="B320" s="103">
        <v>43986</v>
      </c>
      <c r="C320" s="104">
        <v>14.908099999999999</v>
      </c>
      <c r="D320" s="104"/>
      <c r="E320" s="104"/>
      <c r="F320" s="104"/>
      <c r="G320" s="104"/>
      <c r="H320" s="104"/>
      <c r="I320" s="104"/>
      <c r="J320" s="104"/>
      <c r="K320" s="104"/>
      <c r="L320" s="104"/>
      <c r="M320" s="104"/>
      <c r="N320" s="104"/>
      <c r="O320" s="104"/>
      <c r="P320" s="104"/>
      <c r="Q320" s="104"/>
      <c r="R320" s="104"/>
      <c r="S320" s="104"/>
      <c r="T320" s="104">
        <v>-14.5538076291735</v>
      </c>
      <c r="U320" s="105">
        <v>26</v>
      </c>
      <c r="V320" s="104">
        <v>-2.2641232819294301</v>
      </c>
      <c r="W320" s="105">
        <v>31</v>
      </c>
      <c r="X320" s="104">
        <v>7.9153909320122597</v>
      </c>
      <c r="Y320" s="105">
        <v>5</v>
      </c>
      <c r="Z320" s="104">
        <v>9.13542325344212</v>
      </c>
      <c r="AA320" s="105">
        <v>36</v>
      </c>
    </row>
    <row r="321" spans="1:27" x14ac:dyDescent="0.3">
      <c r="A321" s="102" t="s">
        <v>296</v>
      </c>
      <c r="B321" s="103">
        <v>43986</v>
      </c>
      <c r="C321" s="104">
        <v>40.106099999999998</v>
      </c>
      <c r="D321" s="104"/>
      <c r="E321" s="104"/>
      <c r="F321" s="104"/>
      <c r="G321" s="104"/>
      <c r="H321" s="104"/>
      <c r="I321" s="104"/>
      <c r="J321" s="104"/>
      <c r="K321" s="104"/>
      <c r="L321" s="104"/>
      <c r="M321" s="104"/>
      <c r="N321" s="104"/>
      <c r="O321" s="104"/>
      <c r="P321" s="104"/>
      <c r="Q321" s="104"/>
      <c r="R321" s="104"/>
      <c r="S321" s="104"/>
      <c r="T321" s="104">
        <v>-29.836390229486199</v>
      </c>
      <c r="U321" s="105">
        <v>60</v>
      </c>
      <c r="V321" s="104">
        <v>-10.0202089701174</v>
      </c>
      <c r="W321" s="105">
        <v>50</v>
      </c>
      <c r="X321" s="104">
        <v>-2.2818518679378301</v>
      </c>
      <c r="Y321" s="105">
        <v>40</v>
      </c>
      <c r="Z321" s="104">
        <v>20.463177839850999</v>
      </c>
      <c r="AA321" s="105">
        <v>24</v>
      </c>
    </row>
    <row r="322" spans="1:27" x14ac:dyDescent="0.3">
      <c r="A322" s="102" t="s">
        <v>297</v>
      </c>
      <c r="B322" s="103">
        <v>43986</v>
      </c>
      <c r="C322" s="104">
        <v>9.9305000000000003</v>
      </c>
      <c r="D322" s="104"/>
      <c r="E322" s="104"/>
      <c r="F322" s="104"/>
      <c r="G322" s="104"/>
      <c r="H322" s="104"/>
      <c r="I322" s="104"/>
      <c r="J322" s="104"/>
      <c r="K322" s="104"/>
      <c r="L322" s="104"/>
      <c r="M322" s="104"/>
      <c r="N322" s="104"/>
      <c r="O322" s="104"/>
      <c r="P322" s="104"/>
      <c r="Q322" s="104"/>
      <c r="R322" s="104"/>
      <c r="S322" s="104"/>
      <c r="T322" s="104"/>
      <c r="U322" s="105"/>
      <c r="V322" s="104"/>
      <c r="W322" s="105"/>
      <c r="X322" s="104"/>
      <c r="Y322" s="105"/>
      <c r="Z322" s="104">
        <v>-0.80276898734177304</v>
      </c>
      <c r="AA322" s="105">
        <v>51</v>
      </c>
    </row>
    <row r="323" spans="1:27" x14ac:dyDescent="0.3">
      <c r="A323" s="102" t="s">
        <v>298</v>
      </c>
      <c r="B323" s="103">
        <v>43986</v>
      </c>
      <c r="C323" s="104">
        <v>12.51</v>
      </c>
      <c r="D323" s="104"/>
      <c r="E323" s="104"/>
      <c r="F323" s="104"/>
      <c r="G323" s="104"/>
      <c r="H323" s="104"/>
      <c r="I323" s="104"/>
      <c r="J323" s="104"/>
      <c r="K323" s="104"/>
      <c r="L323" s="104"/>
      <c r="M323" s="104"/>
      <c r="N323" s="104"/>
      <c r="O323" s="104"/>
      <c r="P323" s="104"/>
      <c r="Q323" s="104"/>
      <c r="R323" s="104"/>
      <c r="S323" s="104"/>
      <c r="T323" s="104">
        <v>-15.430697090533201</v>
      </c>
      <c r="U323" s="105">
        <v>30</v>
      </c>
      <c r="V323" s="104">
        <v>-1.2529774415020301</v>
      </c>
      <c r="W323" s="105">
        <v>25</v>
      </c>
      <c r="X323" s="104"/>
      <c r="Y323" s="105"/>
      <c r="Z323" s="104">
        <v>5.5965180207697003</v>
      </c>
      <c r="AA323" s="105">
        <v>39</v>
      </c>
    </row>
    <row r="324" spans="1:27" x14ac:dyDescent="0.3">
      <c r="A324" s="102" t="s">
        <v>299</v>
      </c>
      <c r="B324" s="103">
        <v>43986</v>
      </c>
      <c r="C324" s="104">
        <v>164.71</v>
      </c>
      <c r="D324" s="104"/>
      <c r="E324" s="104"/>
      <c r="F324" s="104"/>
      <c r="G324" s="104"/>
      <c r="H324" s="104"/>
      <c r="I324" s="104"/>
      <c r="J324" s="104"/>
      <c r="K324" s="104"/>
      <c r="L324" s="104"/>
      <c r="M324" s="104"/>
      <c r="N324" s="104"/>
      <c r="O324" s="104"/>
      <c r="P324" s="104"/>
      <c r="Q324" s="104"/>
      <c r="R324" s="104"/>
      <c r="S324" s="104"/>
      <c r="T324" s="104">
        <v>-17.711610848637001</v>
      </c>
      <c r="U324" s="105">
        <v>45</v>
      </c>
      <c r="V324" s="104">
        <v>-3.6842127517140102</v>
      </c>
      <c r="W324" s="105">
        <v>37</v>
      </c>
      <c r="X324" s="104">
        <v>2.0945653318459501</v>
      </c>
      <c r="Y324" s="105">
        <v>35</v>
      </c>
      <c r="Z324" s="104">
        <v>197.53421536019599</v>
      </c>
      <c r="AA324" s="105">
        <v>3</v>
      </c>
    </row>
    <row r="325" spans="1:27" x14ac:dyDescent="0.3">
      <c r="A325" s="102" t="s">
        <v>300</v>
      </c>
      <c r="B325" s="103">
        <v>43986</v>
      </c>
      <c r="C325" s="104">
        <v>177.22</v>
      </c>
      <c r="D325" s="104"/>
      <c r="E325" s="104"/>
      <c r="F325" s="104"/>
      <c r="G325" s="104"/>
      <c r="H325" s="104"/>
      <c r="I325" s="104"/>
      <c r="J325" s="104"/>
      <c r="K325" s="104"/>
      <c r="L325" s="104"/>
      <c r="M325" s="104"/>
      <c r="N325" s="104"/>
      <c r="O325" s="104"/>
      <c r="P325" s="104"/>
      <c r="Q325" s="104"/>
      <c r="R325" s="104"/>
      <c r="S325" s="104"/>
      <c r="T325" s="104">
        <v>-16.985300137123801</v>
      </c>
      <c r="U325" s="105">
        <v>42</v>
      </c>
      <c r="V325" s="104">
        <v>-2.1229671285395599</v>
      </c>
      <c r="W325" s="105">
        <v>30</v>
      </c>
      <c r="X325" s="104">
        <v>6.09538949292768</v>
      </c>
      <c r="Y325" s="105">
        <v>15</v>
      </c>
      <c r="Z325" s="104">
        <v>106.361224979735</v>
      </c>
      <c r="AA325" s="105">
        <v>7</v>
      </c>
    </row>
    <row r="326" spans="1:27" x14ac:dyDescent="0.3">
      <c r="A326" s="102" t="s">
        <v>301</v>
      </c>
      <c r="B326" s="103">
        <v>43986</v>
      </c>
      <c r="C326" s="104">
        <v>85.601399999999998</v>
      </c>
      <c r="D326" s="104"/>
      <c r="E326" s="104"/>
      <c r="F326" s="104"/>
      <c r="G326" s="104"/>
      <c r="H326" s="104"/>
      <c r="I326" s="104"/>
      <c r="J326" s="104"/>
      <c r="K326" s="104"/>
      <c r="L326" s="104"/>
      <c r="M326" s="104"/>
      <c r="N326" s="104"/>
      <c r="O326" s="104"/>
      <c r="P326" s="104"/>
      <c r="Q326" s="104"/>
      <c r="R326" s="104"/>
      <c r="S326" s="104"/>
      <c r="T326" s="104">
        <v>-10.961779316452001</v>
      </c>
      <c r="U326" s="105">
        <v>16</v>
      </c>
      <c r="V326" s="104">
        <v>0.39710302606949099</v>
      </c>
      <c r="W326" s="105">
        <v>14</v>
      </c>
      <c r="X326" s="104">
        <v>9.6131705167300705</v>
      </c>
      <c r="Y326" s="105">
        <v>3</v>
      </c>
      <c r="Z326" s="104">
        <v>37.441670284938901</v>
      </c>
      <c r="AA326" s="105">
        <v>11</v>
      </c>
    </row>
    <row r="327" spans="1:27" x14ac:dyDescent="0.3">
      <c r="A327" s="102" t="s">
        <v>302</v>
      </c>
      <c r="B327" s="103">
        <v>43986</v>
      </c>
      <c r="C327" s="104">
        <v>42.89</v>
      </c>
      <c r="D327" s="104"/>
      <c r="E327" s="104"/>
      <c r="F327" s="104"/>
      <c r="G327" s="104"/>
      <c r="H327" s="104"/>
      <c r="I327" s="104"/>
      <c r="J327" s="104"/>
      <c r="K327" s="104"/>
      <c r="L327" s="104"/>
      <c r="M327" s="104"/>
      <c r="N327" s="104"/>
      <c r="O327" s="104"/>
      <c r="P327" s="104"/>
      <c r="Q327" s="104"/>
      <c r="R327" s="104"/>
      <c r="S327" s="104"/>
      <c r="T327" s="104">
        <v>-23.3603874405722</v>
      </c>
      <c r="U327" s="105">
        <v>57</v>
      </c>
      <c r="V327" s="104">
        <v>-4.68135172925132</v>
      </c>
      <c r="W327" s="105">
        <v>44</v>
      </c>
      <c r="X327" s="104">
        <v>2.8289466304022999</v>
      </c>
      <c r="Y327" s="105">
        <v>31</v>
      </c>
      <c r="Z327" s="104">
        <v>27.942740830504899</v>
      </c>
      <c r="AA327" s="105">
        <v>17</v>
      </c>
    </row>
    <row r="328" spans="1:27" x14ac:dyDescent="0.3">
      <c r="A328" s="102" t="s">
        <v>373</v>
      </c>
      <c r="B328" s="103">
        <v>43986</v>
      </c>
      <c r="C328" s="104">
        <v>122.6878</v>
      </c>
      <c r="D328" s="104"/>
      <c r="E328" s="104"/>
      <c r="F328" s="104"/>
      <c r="G328" s="104"/>
      <c r="H328" s="104"/>
      <c r="I328" s="104"/>
      <c r="J328" s="104"/>
      <c r="K328" s="104"/>
      <c r="L328" s="104"/>
      <c r="M328" s="104"/>
      <c r="N328" s="104"/>
      <c r="O328" s="104"/>
      <c r="P328" s="104"/>
      <c r="Q328" s="104"/>
      <c r="R328" s="104"/>
      <c r="S328" s="104"/>
      <c r="T328" s="104">
        <v>-16.2009282522619</v>
      </c>
      <c r="U328" s="105">
        <v>35</v>
      </c>
      <c r="V328" s="104">
        <v>-2.7371999478169902</v>
      </c>
      <c r="W328" s="105">
        <v>34</v>
      </c>
      <c r="X328" s="104">
        <v>1.99498624910342</v>
      </c>
      <c r="Y328" s="105">
        <v>36</v>
      </c>
      <c r="Z328" s="104">
        <v>136.39922886062601</v>
      </c>
      <c r="AA328" s="105">
        <v>6</v>
      </c>
    </row>
    <row r="329" spans="1:27" x14ac:dyDescent="0.3">
      <c r="A329" s="102" t="s">
        <v>304</v>
      </c>
      <c r="B329" s="103">
        <v>43986</v>
      </c>
      <c r="C329" s="104">
        <v>11.803900000000001</v>
      </c>
      <c r="D329" s="104"/>
      <c r="E329" s="104"/>
      <c r="F329" s="104"/>
      <c r="G329" s="104"/>
      <c r="H329" s="104"/>
      <c r="I329" s="104"/>
      <c r="J329" s="104"/>
      <c r="K329" s="104"/>
      <c r="L329" s="104"/>
      <c r="M329" s="104"/>
      <c r="N329" s="104"/>
      <c r="O329" s="104"/>
      <c r="P329" s="104"/>
      <c r="Q329" s="104"/>
      <c r="R329" s="104"/>
      <c r="S329" s="104"/>
      <c r="T329" s="104">
        <v>-15.3185979918079</v>
      </c>
      <c r="U329" s="105">
        <v>29</v>
      </c>
      <c r="V329" s="104">
        <v>-1.50949651714875</v>
      </c>
      <c r="W329" s="105">
        <v>26</v>
      </c>
      <c r="X329" s="104"/>
      <c r="Y329" s="105"/>
      <c r="Z329" s="104">
        <v>4.3147018348623902</v>
      </c>
      <c r="AA329" s="105">
        <v>41</v>
      </c>
    </row>
    <row r="330" spans="1:27" x14ac:dyDescent="0.3">
      <c r="A330" s="102" t="s">
        <v>305</v>
      </c>
      <c r="B330" s="103">
        <v>43986</v>
      </c>
      <c r="C330" s="104">
        <v>12.2509</v>
      </c>
      <c r="D330" s="104"/>
      <c r="E330" s="104"/>
      <c r="F330" s="104"/>
      <c r="G330" s="104"/>
      <c r="H330" s="104"/>
      <c r="I330" s="104"/>
      <c r="J330" s="104"/>
      <c r="K330" s="104"/>
      <c r="L330" s="104"/>
      <c r="M330" s="104"/>
      <c r="N330" s="104"/>
      <c r="O330" s="104"/>
      <c r="P330" s="104"/>
      <c r="Q330" s="104"/>
      <c r="R330" s="104"/>
      <c r="S330" s="104"/>
      <c r="T330" s="104">
        <v>-14.1771502577846</v>
      </c>
      <c r="U330" s="105">
        <v>24</v>
      </c>
      <c r="V330" s="104">
        <v>-2.1211598724198701</v>
      </c>
      <c r="W330" s="105">
        <v>29</v>
      </c>
      <c r="X330" s="104">
        <v>5.9139438178377199</v>
      </c>
      <c r="Y330" s="105">
        <v>19</v>
      </c>
      <c r="Z330" s="104">
        <v>4.2878260430965298</v>
      </c>
      <c r="AA330" s="105">
        <v>42</v>
      </c>
    </row>
    <row r="331" spans="1:27" x14ac:dyDescent="0.3">
      <c r="A331" s="102" t="s">
        <v>306</v>
      </c>
      <c r="B331" s="103">
        <v>43986</v>
      </c>
      <c r="C331" s="104">
        <v>11.4231</v>
      </c>
      <c r="D331" s="104"/>
      <c r="E331" s="104"/>
      <c r="F331" s="104"/>
      <c r="G331" s="104"/>
      <c r="H331" s="104"/>
      <c r="I331" s="104"/>
      <c r="J331" s="104"/>
      <c r="K331" s="104"/>
      <c r="L331" s="104"/>
      <c r="M331" s="104"/>
      <c r="N331" s="104"/>
      <c r="O331" s="104"/>
      <c r="P331" s="104"/>
      <c r="Q331" s="104"/>
      <c r="R331" s="104"/>
      <c r="S331" s="104"/>
      <c r="T331" s="104">
        <v>-17.153517250836298</v>
      </c>
      <c r="U331" s="105">
        <v>43</v>
      </c>
      <c r="V331" s="104">
        <v>-3.7770721281455</v>
      </c>
      <c r="W331" s="105">
        <v>39</v>
      </c>
      <c r="X331" s="104">
        <v>3.2049721439019399</v>
      </c>
      <c r="Y331" s="105">
        <v>29</v>
      </c>
      <c r="Z331" s="104">
        <v>2.7583800075023599</v>
      </c>
      <c r="AA331" s="105">
        <v>45</v>
      </c>
    </row>
    <row r="332" spans="1:27" x14ac:dyDescent="0.3">
      <c r="A332" s="102" t="s">
        <v>307</v>
      </c>
      <c r="B332" s="103">
        <v>43986</v>
      </c>
      <c r="C332" s="104">
        <v>12.1364</v>
      </c>
      <c r="D332" s="104"/>
      <c r="E332" s="104"/>
      <c r="F332" s="104"/>
      <c r="G332" s="104"/>
      <c r="H332" s="104"/>
      <c r="I332" s="104"/>
      <c r="J332" s="104"/>
      <c r="K332" s="104"/>
      <c r="L332" s="104"/>
      <c r="M332" s="104"/>
      <c r="N332" s="104"/>
      <c r="O332" s="104"/>
      <c r="P332" s="104"/>
      <c r="Q332" s="104"/>
      <c r="R332" s="104"/>
      <c r="S332" s="104"/>
      <c r="T332" s="104">
        <v>-7.4518517222394696</v>
      </c>
      <c r="U332" s="105">
        <v>7</v>
      </c>
      <c r="V332" s="104">
        <v>5.8444565116169196</v>
      </c>
      <c r="W332" s="105">
        <v>2</v>
      </c>
      <c r="X332" s="104"/>
      <c r="Y332" s="105"/>
      <c r="Z332" s="104">
        <v>6.7165030146425497</v>
      </c>
      <c r="AA332" s="105">
        <v>37</v>
      </c>
    </row>
    <row r="333" spans="1:27" x14ac:dyDescent="0.3">
      <c r="A333" s="102" t="s">
        <v>308</v>
      </c>
      <c r="B333" s="103">
        <v>43986</v>
      </c>
      <c r="C333" s="104">
        <v>9.4207000000000001</v>
      </c>
      <c r="D333" s="104"/>
      <c r="E333" s="104"/>
      <c r="F333" s="104"/>
      <c r="G333" s="104"/>
      <c r="H333" s="104"/>
      <c r="I333" s="104"/>
      <c r="J333" s="104"/>
      <c r="K333" s="104"/>
      <c r="L333" s="104"/>
      <c r="M333" s="104"/>
      <c r="N333" s="104"/>
      <c r="O333" s="104"/>
      <c r="P333" s="104"/>
      <c r="Q333" s="104"/>
      <c r="R333" s="104"/>
      <c r="S333" s="104"/>
      <c r="T333" s="104">
        <v>-13.9445023967507</v>
      </c>
      <c r="U333" s="105">
        <v>22</v>
      </c>
      <c r="V333" s="104"/>
      <c r="W333" s="105"/>
      <c r="X333" s="104"/>
      <c r="Y333" s="105"/>
      <c r="Z333" s="104">
        <v>-3.0733212209302398</v>
      </c>
      <c r="AA333" s="105">
        <v>52</v>
      </c>
    </row>
    <row r="334" spans="1:27" x14ac:dyDescent="0.3">
      <c r="A334" s="102" t="s">
        <v>309</v>
      </c>
      <c r="B334" s="103">
        <v>43986</v>
      </c>
      <c r="C334" s="104">
        <v>9.0409000000000006</v>
      </c>
      <c r="D334" s="104"/>
      <c r="E334" s="104"/>
      <c r="F334" s="104"/>
      <c r="G334" s="104"/>
      <c r="H334" s="104"/>
      <c r="I334" s="104"/>
      <c r="J334" s="104"/>
      <c r="K334" s="104"/>
      <c r="L334" s="104"/>
      <c r="M334" s="104"/>
      <c r="N334" s="104"/>
      <c r="O334" s="104"/>
      <c r="P334" s="104"/>
      <c r="Q334" s="104"/>
      <c r="R334" s="104"/>
      <c r="S334" s="104"/>
      <c r="T334" s="104">
        <v>-13.622049779420999</v>
      </c>
      <c r="U334" s="105">
        <v>21</v>
      </c>
      <c r="V334" s="104"/>
      <c r="W334" s="105"/>
      <c r="X334" s="104"/>
      <c r="Y334" s="105"/>
      <c r="Z334" s="104">
        <v>-4.3758937500000004</v>
      </c>
      <c r="AA334" s="105">
        <v>53</v>
      </c>
    </row>
    <row r="335" spans="1:27" x14ac:dyDescent="0.3">
      <c r="A335" s="102" t="s">
        <v>310</v>
      </c>
      <c r="B335" s="103">
        <v>43986</v>
      </c>
      <c r="C335" s="104">
        <v>35.901299999999999</v>
      </c>
      <c r="D335" s="104"/>
      <c r="E335" s="104"/>
      <c r="F335" s="104"/>
      <c r="G335" s="104"/>
      <c r="H335" s="104"/>
      <c r="I335" s="104"/>
      <c r="J335" s="104"/>
      <c r="K335" s="104"/>
      <c r="L335" s="104"/>
      <c r="M335" s="104"/>
      <c r="N335" s="104"/>
      <c r="O335" s="104"/>
      <c r="P335" s="104"/>
      <c r="Q335" s="104"/>
      <c r="R335" s="104"/>
      <c r="S335" s="104"/>
      <c r="T335" s="104">
        <v>-5.3709889693809298</v>
      </c>
      <c r="U335" s="105">
        <v>4</v>
      </c>
      <c r="V335" s="104">
        <v>4.9339043011462804</v>
      </c>
      <c r="W335" s="105">
        <v>4</v>
      </c>
      <c r="X335" s="104">
        <v>12.3295645933038</v>
      </c>
      <c r="Y335" s="105">
        <v>2</v>
      </c>
      <c r="Z335" s="104">
        <v>31.629222147875499</v>
      </c>
      <c r="AA335" s="105">
        <v>14</v>
      </c>
    </row>
    <row r="336" spans="1:27" x14ac:dyDescent="0.3">
      <c r="A336" s="102" t="s">
        <v>311</v>
      </c>
      <c r="B336" s="103">
        <v>43986</v>
      </c>
      <c r="C336" s="104">
        <v>25.7438</v>
      </c>
      <c r="D336" s="104"/>
      <c r="E336" s="104"/>
      <c r="F336" s="104"/>
      <c r="G336" s="104"/>
      <c r="H336" s="104"/>
      <c r="I336" s="104"/>
      <c r="J336" s="104"/>
      <c r="K336" s="104"/>
      <c r="L336" s="104"/>
      <c r="M336" s="104"/>
      <c r="N336" s="104"/>
      <c r="O336" s="104"/>
      <c r="P336" s="104"/>
      <c r="Q336" s="104"/>
      <c r="R336" s="104"/>
      <c r="S336" s="104"/>
      <c r="T336" s="104">
        <v>-1.3399123049494599</v>
      </c>
      <c r="U336" s="105">
        <v>1</v>
      </c>
      <c r="V336" s="104">
        <v>8.9267490047018896</v>
      </c>
      <c r="W336" s="105">
        <v>1</v>
      </c>
      <c r="X336" s="104">
        <v>12.38934777952</v>
      </c>
      <c r="Y336" s="105">
        <v>1</v>
      </c>
      <c r="Z336" s="104">
        <v>25.426933628318601</v>
      </c>
      <c r="AA336" s="105">
        <v>20</v>
      </c>
    </row>
    <row r="337" spans="1:27" x14ac:dyDescent="0.3">
      <c r="A337" s="102" t="s">
        <v>312</v>
      </c>
      <c r="B337" s="103">
        <v>43986</v>
      </c>
      <c r="C337" s="104">
        <v>9.9422999999999995</v>
      </c>
      <c r="D337" s="104"/>
      <c r="E337" s="104"/>
      <c r="F337" s="104"/>
      <c r="G337" s="104"/>
      <c r="H337" s="104"/>
      <c r="I337" s="104"/>
      <c r="J337" s="104"/>
      <c r="K337" s="104"/>
      <c r="L337" s="104"/>
      <c r="M337" s="104"/>
      <c r="N337" s="104"/>
      <c r="O337" s="104"/>
      <c r="P337" s="104"/>
      <c r="Q337" s="104"/>
      <c r="R337" s="104"/>
      <c r="S337" s="104"/>
      <c r="T337" s="104">
        <v>-6.8449469548636603</v>
      </c>
      <c r="U337" s="105">
        <v>6</v>
      </c>
      <c r="V337" s="104"/>
      <c r="W337" s="105"/>
      <c r="X337" s="104"/>
      <c r="Y337" s="105"/>
      <c r="Z337" s="104">
        <v>-0.42460685483871402</v>
      </c>
      <c r="AA337" s="105">
        <v>49</v>
      </c>
    </row>
    <row r="338" spans="1:27" x14ac:dyDescent="0.3">
      <c r="A338" s="102" t="s">
        <v>313</v>
      </c>
      <c r="B338" s="103">
        <v>43986</v>
      </c>
      <c r="C338" s="104">
        <v>81.135400000000004</v>
      </c>
      <c r="D338" s="104"/>
      <c r="E338" s="104"/>
      <c r="F338" s="104"/>
      <c r="G338" s="104"/>
      <c r="H338" s="104"/>
      <c r="I338" s="104"/>
      <c r="J338" s="104"/>
      <c r="K338" s="104"/>
      <c r="L338" s="104"/>
      <c r="M338" s="104"/>
      <c r="N338" s="104"/>
      <c r="O338" s="104"/>
      <c r="P338" s="104"/>
      <c r="Q338" s="104"/>
      <c r="R338" s="104"/>
      <c r="S338" s="104"/>
      <c r="T338" s="104">
        <v>-22.855925989359601</v>
      </c>
      <c r="U338" s="105">
        <v>53</v>
      </c>
      <c r="V338" s="104">
        <v>-5.4853315470475996</v>
      </c>
      <c r="W338" s="105">
        <v>47</v>
      </c>
      <c r="X338" s="104">
        <v>2.8755108106092302</v>
      </c>
      <c r="Y338" s="105">
        <v>30</v>
      </c>
      <c r="Z338" s="104">
        <v>34.066313192919701</v>
      </c>
      <c r="AA338" s="105">
        <v>13</v>
      </c>
    </row>
    <row r="339" spans="1:27" x14ac:dyDescent="0.3">
      <c r="A339" s="102" t="s">
        <v>314</v>
      </c>
      <c r="B339" s="103">
        <v>43986</v>
      </c>
      <c r="C339" s="104">
        <v>7.2</v>
      </c>
      <c r="D339" s="104"/>
      <c r="E339" s="104"/>
      <c r="F339" s="104"/>
      <c r="G339" s="104"/>
      <c r="H339" s="104"/>
      <c r="I339" s="104"/>
      <c r="J339" s="104"/>
      <c r="K339" s="104"/>
      <c r="L339" s="104"/>
      <c r="M339" s="104"/>
      <c r="N339" s="104"/>
      <c r="O339" s="104"/>
      <c r="P339" s="104"/>
      <c r="Q339" s="104"/>
      <c r="R339" s="104"/>
      <c r="S339" s="104"/>
      <c r="T339" s="104">
        <v>-32.5939294025059</v>
      </c>
      <c r="U339" s="105">
        <v>62</v>
      </c>
      <c r="V339" s="104">
        <v>-13.397285947767299</v>
      </c>
      <c r="W339" s="105">
        <v>51</v>
      </c>
      <c r="X339" s="104"/>
      <c r="Y339" s="105"/>
      <c r="Z339" s="104">
        <v>-7.89799072642968</v>
      </c>
      <c r="AA339" s="105">
        <v>59</v>
      </c>
    </row>
    <row r="340" spans="1:27" x14ac:dyDescent="0.3">
      <c r="A340" s="102" t="s">
        <v>315</v>
      </c>
      <c r="B340" s="103">
        <v>43986</v>
      </c>
      <c r="C340" s="104">
        <v>6.0829000000000004</v>
      </c>
      <c r="D340" s="104"/>
      <c r="E340" s="104"/>
      <c r="F340" s="104"/>
      <c r="G340" s="104"/>
      <c r="H340" s="104"/>
      <c r="I340" s="104"/>
      <c r="J340" s="104"/>
      <c r="K340" s="104"/>
      <c r="L340" s="104"/>
      <c r="M340" s="104"/>
      <c r="N340" s="104"/>
      <c r="O340" s="104"/>
      <c r="P340" s="104"/>
      <c r="Q340" s="104"/>
      <c r="R340" s="104"/>
      <c r="S340" s="104"/>
      <c r="T340" s="104">
        <v>-32.602602470051302</v>
      </c>
      <c r="U340" s="105">
        <v>63</v>
      </c>
      <c r="V340" s="104">
        <v>-13.606471591031699</v>
      </c>
      <c r="W340" s="105">
        <v>52</v>
      </c>
      <c r="X340" s="104"/>
      <c r="Y340" s="105"/>
      <c r="Z340" s="104">
        <v>-12.240937499999999</v>
      </c>
      <c r="AA340" s="105">
        <v>62</v>
      </c>
    </row>
    <row r="341" spans="1:27" x14ac:dyDescent="0.3">
      <c r="A341" s="102" t="s">
        <v>316</v>
      </c>
      <c r="B341" s="103">
        <v>43986</v>
      </c>
      <c r="C341" s="104">
        <v>5.3982000000000001</v>
      </c>
      <c r="D341" s="104"/>
      <c r="E341" s="104"/>
      <c r="F341" s="104"/>
      <c r="G341" s="104"/>
      <c r="H341" s="104"/>
      <c r="I341" s="104"/>
      <c r="J341" s="104"/>
      <c r="K341" s="104"/>
      <c r="L341" s="104"/>
      <c r="M341" s="104"/>
      <c r="N341" s="104"/>
      <c r="O341" s="104"/>
      <c r="P341" s="104"/>
      <c r="Q341" s="104"/>
      <c r="R341" s="104"/>
      <c r="S341" s="104"/>
      <c r="T341" s="104">
        <v>-34.697473308798102</v>
      </c>
      <c r="U341" s="105">
        <v>65</v>
      </c>
      <c r="V341" s="104"/>
      <c r="W341" s="105"/>
      <c r="X341" s="104"/>
      <c r="Y341" s="105"/>
      <c r="Z341" s="104">
        <v>-17.139357142857101</v>
      </c>
      <c r="AA341" s="105">
        <v>65</v>
      </c>
    </row>
    <row r="342" spans="1:27" x14ac:dyDescent="0.3">
      <c r="A342" s="102" t="s">
        <v>317</v>
      </c>
      <c r="B342" s="103">
        <v>43986</v>
      </c>
      <c r="C342" s="104">
        <v>5.8963000000000001</v>
      </c>
      <c r="D342" s="104"/>
      <c r="E342" s="104"/>
      <c r="F342" s="104"/>
      <c r="G342" s="104"/>
      <c r="H342" s="104"/>
      <c r="I342" s="104"/>
      <c r="J342" s="104"/>
      <c r="K342" s="104"/>
      <c r="L342" s="104"/>
      <c r="M342" s="104"/>
      <c r="N342" s="104"/>
      <c r="O342" s="104"/>
      <c r="P342" s="104"/>
      <c r="Q342" s="104"/>
      <c r="R342" s="104"/>
      <c r="S342" s="104"/>
      <c r="T342" s="104">
        <v>-32.9807670717421</v>
      </c>
      <c r="U342" s="105">
        <v>64</v>
      </c>
      <c r="V342" s="104"/>
      <c r="W342" s="105"/>
      <c r="X342" s="104"/>
      <c r="Y342" s="105"/>
      <c r="Z342" s="104">
        <v>-14.064323943662</v>
      </c>
      <c r="AA342" s="105">
        <v>63</v>
      </c>
    </row>
    <row r="343" spans="1:27" x14ac:dyDescent="0.3">
      <c r="A343" s="102" t="s">
        <v>318</v>
      </c>
      <c r="B343" s="103">
        <v>43986</v>
      </c>
      <c r="C343" s="104">
        <v>5.9622000000000002</v>
      </c>
      <c r="D343" s="104"/>
      <c r="E343" s="104"/>
      <c r="F343" s="104"/>
      <c r="G343" s="104"/>
      <c r="H343" s="104"/>
      <c r="I343" s="104"/>
      <c r="J343" s="104"/>
      <c r="K343" s="104"/>
      <c r="L343" s="104"/>
      <c r="M343" s="104"/>
      <c r="N343" s="104"/>
      <c r="O343" s="104"/>
      <c r="P343" s="104"/>
      <c r="Q343" s="104"/>
      <c r="R343" s="104"/>
      <c r="S343" s="104"/>
      <c r="T343" s="104">
        <v>-32.091214580966202</v>
      </c>
      <c r="U343" s="105">
        <v>61</v>
      </c>
      <c r="V343" s="104"/>
      <c r="W343" s="105"/>
      <c r="X343" s="104"/>
      <c r="Y343" s="105"/>
      <c r="Z343" s="104">
        <v>-18.4455193992491</v>
      </c>
      <c r="AA343" s="105">
        <v>66</v>
      </c>
    </row>
    <row r="344" spans="1:27" x14ac:dyDescent="0.3">
      <c r="A344" s="102" t="s">
        <v>319</v>
      </c>
      <c r="B344" s="103">
        <v>43986</v>
      </c>
      <c r="C344" s="104">
        <v>12.737399999999999</v>
      </c>
      <c r="D344" s="104"/>
      <c r="E344" s="104"/>
      <c r="F344" s="104"/>
      <c r="G344" s="104"/>
      <c r="H344" s="104"/>
      <c r="I344" s="104"/>
      <c r="J344" s="104"/>
      <c r="K344" s="104"/>
      <c r="L344" s="104"/>
      <c r="M344" s="104"/>
      <c r="N344" s="104"/>
      <c r="O344" s="104"/>
      <c r="P344" s="104"/>
      <c r="Q344" s="104"/>
      <c r="R344" s="104"/>
      <c r="S344" s="104"/>
      <c r="T344" s="104">
        <v>-15.531679743919</v>
      </c>
      <c r="U344" s="105">
        <v>31</v>
      </c>
      <c r="V344" s="104">
        <v>-1.75841285505772</v>
      </c>
      <c r="W344" s="105">
        <v>27</v>
      </c>
      <c r="X344" s="104"/>
      <c r="Y344" s="105"/>
      <c r="Z344" s="104">
        <v>6.50488932291666</v>
      </c>
      <c r="AA344" s="105">
        <v>38</v>
      </c>
    </row>
    <row r="345" spans="1:27" x14ac:dyDescent="0.3">
      <c r="A345" s="102" t="s">
        <v>320</v>
      </c>
      <c r="B345" s="103">
        <v>43986</v>
      </c>
      <c r="C345" s="104">
        <v>11.579700000000001</v>
      </c>
      <c r="D345" s="104"/>
      <c r="E345" s="104"/>
      <c r="F345" s="104"/>
      <c r="G345" s="104"/>
      <c r="H345" s="104"/>
      <c r="I345" s="104"/>
      <c r="J345" s="104"/>
      <c r="K345" s="104"/>
      <c r="L345" s="104"/>
      <c r="M345" s="104"/>
      <c r="N345" s="104"/>
      <c r="O345" s="104"/>
      <c r="P345" s="104"/>
      <c r="Q345" s="104"/>
      <c r="R345" s="104"/>
      <c r="S345" s="104"/>
      <c r="T345" s="104">
        <v>-16.902225109898701</v>
      </c>
      <c r="U345" s="105">
        <v>41</v>
      </c>
      <c r="V345" s="104">
        <v>-2.8313355443144399</v>
      </c>
      <c r="W345" s="105">
        <v>36</v>
      </c>
      <c r="X345" s="104">
        <v>3.5170621716872099</v>
      </c>
      <c r="Y345" s="105">
        <v>28</v>
      </c>
      <c r="Z345" s="104">
        <v>3.0394860305745999</v>
      </c>
      <c r="AA345" s="105">
        <v>44</v>
      </c>
    </row>
    <row r="346" spans="1:27" x14ac:dyDescent="0.3">
      <c r="A346" s="102" t="s">
        <v>321</v>
      </c>
      <c r="B346" s="103">
        <v>43986</v>
      </c>
      <c r="C346" s="104">
        <v>7.2470999999999997</v>
      </c>
      <c r="D346" s="104"/>
      <c r="E346" s="104"/>
      <c r="F346" s="104"/>
      <c r="G346" s="104"/>
      <c r="H346" s="104"/>
      <c r="I346" s="104"/>
      <c r="J346" s="104"/>
      <c r="K346" s="104"/>
      <c r="L346" s="104"/>
      <c r="M346" s="104"/>
      <c r="N346" s="104"/>
      <c r="O346" s="104"/>
      <c r="P346" s="104"/>
      <c r="Q346" s="104"/>
      <c r="R346" s="104"/>
      <c r="S346" s="104"/>
      <c r="T346" s="104">
        <v>-28.542196374806299</v>
      </c>
      <c r="U346" s="105">
        <v>59</v>
      </c>
      <c r="V346" s="104"/>
      <c r="W346" s="105"/>
      <c r="X346" s="104"/>
      <c r="Y346" s="105"/>
      <c r="Z346" s="104">
        <v>-14.2324150141643</v>
      </c>
      <c r="AA346" s="105">
        <v>64</v>
      </c>
    </row>
    <row r="347" spans="1:27" x14ac:dyDescent="0.3">
      <c r="A347" s="102" t="s">
        <v>322</v>
      </c>
      <c r="B347" s="103">
        <v>43986</v>
      </c>
      <c r="C347" s="104">
        <v>15.779500000000001</v>
      </c>
      <c r="D347" s="104"/>
      <c r="E347" s="104"/>
      <c r="F347" s="104"/>
      <c r="G347" s="104"/>
      <c r="H347" s="104"/>
      <c r="I347" s="104"/>
      <c r="J347" s="104"/>
      <c r="K347" s="104"/>
      <c r="L347" s="104"/>
      <c r="M347" s="104"/>
      <c r="N347" s="104"/>
      <c r="O347" s="104"/>
      <c r="P347" s="104"/>
      <c r="Q347" s="104"/>
      <c r="R347" s="104"/>
      <c r="S347" s="104"/>
      <c r="T347" s="104">
        <v>-16.150623402633101</v>
      </c>
      <c r="U347" s="105">
        <v>34</v>
      </c>
      <c r="V347" s="104">
        <v>0.177481811900428</v>
      </c>
      <c r="W347" s="105">
        <v>16</v>
      </c>
      <c r="X347" s="104">
        <v>7.5544073344385403</v>
      </c>
      <c r="Y347" s="105">
        <v>7</v>
      </c>
      <c r="Z347" s="104">
        <v>10.2354075691412</v>
      </c>
      <c r="AA347" s="105">
        <v>35</v>
      </c>
    </row>
    <row r="348" spans="1:27" x14ac:dyDescent="0.3">
      <c r="A348" s="102" t="s">
        <v>323</v>
      </c>
      <c r="B348" s="103">
        <v>43986</v>
      </c>
      <c r="C348" s="104">
        <v>69.36</v>
      </c>
      <c r="D348" s="104"/>
      <c r="E348" s="104"/>
      <c r="F348" s="104"/>
      <c r="G348" s="104"/>
      <c r="H348" s="104"/>
      <c r="I348" s="104"/>
      <c r="J348" s="104"/>
      <c r="K348" s="104"/>
      <c r="L348" s="104"/>
      <c r="M348" s="104"/>
      <c r="N348" s="104"/>
      <c r="O348" s="104"/>
      <c r="P348" s="104"/>
      <c r="Q348" s="104"/>
      <c r="R348" s="104"/>
      <c r="S348" s="104"/>
      <c r="T348" s="104">
        <v>-14.119731645295399</v>
      </c>
      <c r="U348" s="105">
        <v>23</v>
      </c>
      <c r="V348" s="104">
        <v>0.83523262944983701</v>
      </c>
      <c r="W348" s="105">
        <v>12</v>
      </c>
      <c r="X348" s="104">
        <v>6.2559234437703699</v>
      </c>
      <c r="Y348" s="105">
        <v>14</v>
      </c>
      <c r="Z348" s="104">
        <v>39.401627554960697</v>
      </c>
      <c r="AA348" s="105">
        <v>10</v>
      </c>
    </row>
    <row r="349" spans="1:27" x14ac:dyDescent="0.3">
      <c r="A349" s="102" t="s">
        <v>324</v>
      </c>
      <c r="B349" s="103">
        <v>43986</v>
      </c>
      <c r="C349" s="104">
        <v>22.32</v>
      </c>
      <c r="D349" s="104"/>
      <c r="E349" s="104"/>
      <c r="F349" s="104"/>
      <c r="G349" s="104"/>
      <c r="H349" s="104"/>
      <c r="I349" s="104"/>
      <c r="J349" s="104"/>
      <c r="K349" s="104"/>
      <c r="L349" s="104"/>
      <c r="M349" s="104"/>
      <c r="N349" s="104"/>
      <c r="O349" s="104"/>
      <c r="P349" s="104"/>
      <c r="Q349" s="104"/>
      <c r="R349" s="104"/>
      <c r="S349" s="104"/>
      <c r="T349" s="104">
        <v>-10.6194245013497</v>
      </c>
      <c r="U349" s="105">
        <v>12</v>
      </c>
      <c r="V349" s="104">
        <v>0.25513245918086502</v>
      </c>
      <c r="W349" s="105">
        <v>15</v>
      </c>
      <c r="X349" s="104">
        <v>2.32861367739152</v>
      </c>
      <c r="Y349" s="105">
        <v>34</v>
      </c>
      <c r="Z349" s="104">
        <v>14.571613739468599</v>
      </c>
      <c r="AA349" s="105">
        <v>33</v>
      </c>
    </row>
    <row r="350" spans="1:27" x14ac:dyDescent="0.3">
      <c r="A350" s="102" t="s">
        <v>325</v>
      </c>
      <c r="B350" s="103">
        <v>43986</v>
      </c>
      <c r="C350" s="104">
        <v>11.146699999999999</v>
      </c>
      <c r="D350" s="104"/>
      <c r="E350" s="104"/>
      <c r="F350" s="104"/>
      <c r="G350" s="104"/>
      <c r="H350" s="104"/>
      <c r="I350" s="104"/>
      <c r="J350" s="104"/>
      <c r="K350" s="104"/>
      <c r="L350" s="104"/>
      <c r="M350" s="104"/>
      <c r="N350" s="104"/>
      <c r="O350" s="104"/>
      <c r="P350" s="104"/>
      <c r="Q350" s="104"/>
      <c r="R350" s="104"/>
      <c r="S350" s="104"/>
      <c r="T350" s="104">
        <v>-20.394161980469299</v>
      </c>
      <c r="U350" s="105">
        <v>51</v>
      </c>
      <c r="V350" s="104">
        <v>-4.8999645587703498</v>
      </c>
      <c r="W350" s="105">
        <v>45</v>
      </c>
      <c r="X350" s="104"/>
      <c r="Y350" s="105"/>
      <c r="Z350" s="104">
        <v>2.7409659462999301</v>
      </c>
      <c r="AA350" s="105">
        <v>46</v>
      </c>
    </row>
    <row r="351" spans="1:27" x14ac:dyDescent="0.3">
      <c r="A351" s="102" t="s">
        <v>326</v>
      </c>
      <c r="B351" s="103">
        <v>43986</v>
      </c>
      <c r="C351" s="104">
        <v>8.1522000000000006</v>
      </c>
      <c r="D351" s="104"/>
      <c r="E351" s="104"/>
      <c r="F351" s="104"/>
      <c r="G351" s="104"/>
      <c r="H351" s="104"/>
      <c r="I351" s="104"/>
      <c r="J351" s="104"/>
      <c r="K351" s="104"/>
      <c r="L351" s="104"/>
      <c r="M351" s="104"/>
      <c r="N351" s="104"/>
      <c r="O351" s="104"/>
      <c r="P351" s="104"/>
      <c r="Q351" s="104"/>
      <c r="R351" s="104"/>
      <c r="S351" s="104"/>
      <c r="T351" s="104">
        <v>-25.3647473133056</v>
      </c>
      <c r="U351" s="105">
        <v>58</v>
      </c>
      <c r="V351" s="104">
        <v>-8.7084912828802103</v>
      </c>
      <c r="W351" s="105">
        <v>49</v>
      </c>
      <c r="X351" s="104"/>
      <c r="Y351" s="105"/>
      <c r="Z351" s="104">
        <v>-5.5011990212071797</v>
      </c>
      <c r="AA351" s="105">
        <v>55</v>
      </c>
    </row>
    <row r="352" spans="1:27" x14ac:dyDescent="0.3">
      <c r="A352" s="102" t="s">
        <v>327</v>
      </c>
      <c r="B352" s="103">
        <v>43986</v>
      </c>
      <c r="C352" s="104">
        <v>7.7290999999999999</v>
      </c>
      <c r="D352" s="104"/>
      <c r="E352" s="104"/>
      <c r="F352" s="104"/>
      <c r="G352" s="104"/>
      <c r="H352" s="104"/>
      <c r="I352" s="104"/>
      <c r="J352" s="104"/>
      <c r="K352" s="104"/>
      <c r="L352" s="104"/>
      <c r="M352" s="104"/>
      <c r="N352" s="104"/>
      <c r="O352" s="104"/>
      <c r="P352" s="104"/>
      <c r="Q352" s="104"/>
      <c r="R352" s="104"/>
      <c r="S352" s="104"/>
      <c r="T352" s="104">
        <v>-23.050271962917702</v>
      </c>
      <c r="U352" s="105">
        <v>54</v>
      </c>
      <c r="V352" s="104">
        <v>-7.2361307992342798</v>
      </c>
      <c r="W352" s="105">
        <v>48</v>
      </c>
      <c r="X352" s="104"/>
      <c r="Y352" s="105"/>
      <c r="Z352" s="104">
        <v>-7.1270722269991396</v>
      </c>
      <c r="AA352" s="105">
        <v>58</v>
      </c>
    </row>
    <row r="353" spans="1:27" x14ac:dyDescent="0.3">
      <c r="A353" s="102" t="s">
        <v>328</v>
      </c>
      <c r="B353" s="103">
        <v>43986</v>
      </c>
      <c r="C353" s="104">
        <v>7.2588999999999997</v>
      </c>
      <c r="D353" s="104"/>
      <c r="E353" s="104"/>
      <c r="F353" s="104"/>
      <c r="G353" s="104"/>
      <c r="H353" s="104"/>
      <c r="I353" s="104"/>
      <c r="J353" s="104"/>
      <c r="K353" s="104"/>
      <c r="L353" s="104"/>
      <c r="M353" s="104"/>
      <c r="N353" s="104"/>
      <c r="O353" s="104"/>
      <c r="P353" s="104"/>
      <c r="Q353" s="104"/>
      <c r="R353" s="104"/>
      <c r="S353" s="104"/>
      <c r="T353" s="104">
        <v>-17.7942438706886</v>
      </c>
      <c r="U353" s="105">
        <v>47</v>
      </c>
      <c r="V353" s="104"/>
      <c r="W353" s="105"/>
      <c r="X353" s="104"/>
      <c r="Y353" s="105"/>
      <c r="Z353" s="104">
        <v>-11.5265149769585</v>
      </c>
      <c r="AA353" s="105">
        <v>61</v>
      </c>
    </row>
    <row r="354" spans="1:27" x14ac:dyDescent="0.3">
      <c r="A354" s="102" t="s">
        <v>329</v>
      </c>
      <c r="B354" s="103">
        <v>43986</v>
      </c>
      <c r="C354" s="104">
        <v>7.6269999999999998</v>
      </c>
      <c r="D354" s="104"/>
      <c r="E354" s="104"/>
      <c r="F354" s="104"/>
      <c r="G354" s="104"/>
      <c r="H354" s="104"/>
      <c r="I354" s="104"/>
      <c r="J354" s="104"/>
      <c r="K354" s="104"/>
      <c r="L354" s="104"/>
      <c r="M354" s="104"/>
      <c r="N354" s="104"/>
      <c r="O354" s="104"/>
      <c r="P354" s="104"/>
      <c r="Q354" s="104"/>
      <c r="R354" s="104"/>
      <c r="S354" s="104"/>
      <c r="T354" s="104">
        <v>-16.014719054139199</v>
      </c>
      <c r="U354" s="105">
        <v>32</v>
      </c>
      <c r="V354" s="104"/>
      <c r="W354" s="105"/>
      <c r="X354" s="104"/>
      <c r="Y354" s="105"/>
      <c r="Z354" s="104">
        <v>-10.826812500000001</v>
      </c>
      <c r="AA354" s="105">
        <v>60</v>
      </c>
    </row>
    <row r="355" spans="1:27" x14ac:dyDescent="0.3">
      <c r="A355" s="102" t="s">
        <v>330</v>
      </c>
      <c r="B355" s="103">
        <v>43986</v>
      </c>
      <c r="C355" s="104">
        <v>78.612099999999998</v>
      </c>
      <c r="D355" s="104"/>
      <c r="E355" s="104"/>
      <c r="F355" s="104"/>
      <c r="G355" s="104"/>
      <c r="H355" s="104"/>
      <c r="I355" s="104"/>
      <c r="J355" s="104"/>
      <c r="K355" s="104"/>
      <c r="L355" s="104"/>
      <c r="M355" s="104"/>
      <c r="N355" s="104"/>
      <c r="O355" s="104"/>
      <c r="P355" s="104"/>
      <c r="Q355" s="104"/>
      <c r="R355" s="104"/>
      <c r="S355" s="104"/>
      <c r="T355" s="104">
        <v>-11.5891046451463</v>
      </c>
      <c r="U355" s="105">
        <v>17</v>
      </c>
      <c r="V355" s="104">
        <v>-6.8615827884213096E-2</v>
      </c>
      <c r="W355" s="105">
        <v>20</v>
      </c>
      <c r="X355" s="104">
        <v>4.8550510741687098</v>
      </c>
      <c r="Y355" s="105">
        <v>23</v>
      </c>
      <c r="Z355" s="104">
        <v>18.0934338977079</v>
      </c>
      <c r="AA355" s="105">
        <v>29</v>
      </c>
    </row>
    <row r="356" spans="1:27" x14ac:dyDescent="0.3">
      <c r="A356" s="102" t="s">
        <v>331</v>
      </c>
      <c r="B356" s="103">
        <v>43986</v>
      </c>
      <c r="C356" s="104">
        <v>90.104699999999994</v>
      </c>
      <c r="D356" s="104"/>
      <c r="E356" s="104"/>
      <c r="F356" s="104"/>
      <c r="G356" s="104"/>
      <c r="H356" s="104"/>
      <c r="I356" s="104"/>
      <c r="J356" s="104"/>
      <c r="K356" s="104"/>
      <c r="L356" s="104"/>
      <c r="M356" s="104"/>
      <c r="N356" s="104"/>
      <c r="O356" s="104"/>
      <c r="P356" s="104"/>
      <c r="Q356" s="104"/>
      <c r="R356" s="104"/>
      <c r="S356" s="104"/>
      <c r="T356" s="104">
        <v>-18.818702694708399</v>
      </c>
      <c r="U356" s="105">
        <v>48</v>
      </c>
      <c r="V356" s="104">
        <v>-1.97852610601403</v>
      </c>
      <c r="W356" s="105">
        <v>28</v>
      </c>
      <c r="X356" s="104">
        <v>4.4531092935205203</v>
      </c>
      <c r="Y356" s="105">
        <v>24</v>
      </c>
      <c r="Z356" s="104">
        <v>69.460066191365101</v>
      </c>
      <c r="AA356" s="105">
        <v>8</v>
      </c>
    </row>
  </sheetData>
  <mergeCells count="98">
    <mergeCell ref="T130:U130"/>
    <mergeCell ref="V130:W130"/>
    <mergeCell ref="AA130:AA131"/>
    <mergeCell ref="AA177:AA178"/>
    <mergeCell ref="R44:S44"/>
    <mergeCell ref="R51:S51"/>
    <mergeCell ref="AA44:AA45"/>
    <mergeCell ref="AA51:AA52"/>
    <mergeCell ref="AA58:AA59"/>
    <mergeCell ref="T177:U177"/>
    <mergeCell ref="V177:W177"/>
    <mergeCell ref="V58:W58"/>
    <mergeCell ref="AA1:AA2"/>
    <mergeCell ref="A4:C5"/>
    <mergeCell ref="N4:O4"/>
    <mergeCell ref="P4:Q4"/>
    <mergeCell ref="R4:S4"/>
    <mergeCell ref="T4:U4"/>
    <mergeCell ref="V4:W4"/>
    <mergeCell ref="X4:Y4"/>
    <mergeCell ref="N1:O1"/>
    <mergeCell ref="P1:Q1"/>
    <mergeCell ref="R1:S1"/>
    <mergeCell ref="T1:U1"/>
    <mergeCell ref="V1:W1"/>
    <mergeCell ref="X1:Y1"/>
    <mergeCell ref="A1:C2"/>
    <mergeCell ref="D4:E4"/>
    <mergeCell ref="A24:C25"/>
    <mergeCell ref="N24:O24"/>
    <mergeCell ref="P24:Q24"/>
    <mergeCell ref="R24:S24"/>
    <mergeCell ref="D1:E1"/>
    <mergeCell ref="F1:G1"/>
    <mergeCell ref="H1:I1"/>
    <mergeCell ref="J1:K1"/>
    <mergeCell ref="L1:M1"/>
    <mergeCell ref="F4:G4"/>
    <mergeCell ref="H4:I4"/>
    <mergeCell ref="J4:K4"/>
    <mergeCell ref="L4:M4"/>
    <mergeCell ref="A58:C59"/>
    <mergeCell ref="L58:M58"/>
    <mergeCell ref="N58:O58"/>
    <mergeCell ref="P58:Q58"/>
    <mergeCell ref="R58:S58"/>
    <mergeCell ref="A51:C52"/>
    <mergeCell ref="J51:K51"/>
    <mergeCell ref="L51:M51"/>
    <mergeCell ref="N51:O51"/>
    <mergeCell ref="P51:Q51"/>
    <mergeCell ref="A44:C45"/>
    <mergeCell ref="J44:K44"/>
    <mergeCell ref="L44:M44"/>
    <mergeCell ref="N44:O44"/>
    <mergeCell ref="P44:Q44"/>
    <mergeCell ref="A286:C287"/>
    <mergeCell ref="A177:C178"/>
    <mergeCell ref="R130:S130"/>
    <mergeCell ref="A218:C219"/>
    <mergeCell ref="L130:M130"/>
    <mergeCell ref="N130:O130"/>
    <mergeCell ref="P130:Q130"/>
    <mergeCell ref="N177:O177"/>
    <mergeCell ref="P177:Q177"/>
    <mergeCell ref="R177:S177"/>
    <mergeCell ref="D177:E177"/>
    <mergeCell ref="F177:G177"/>
    <mergeCell ref="H177:I177"/>
    <mergeCell ref="J177:K177"/>
    <mergeCell ref="L177:M177"/>
    <mergeCell ref="J130:K130"/>
    <mergeCell ref="V218:W218"/>
    <mergeCell ref="X218:Y218"/>
    <mergeCell ref="AA218:AA219"/>
    <mergeCell ref="T286:U286"/>
    <mergeCell ref="V286:W286"/>
    <mergeCell ref="X286:Y286"/>
    <mergeCell ref="AA286:AA287"/>
    <mergeCell ref="T218:U218"/>
    <mergeCell ref="A92:C93"/>
    <mergeCell ref="A130:C131"/>
    <mergeCell ref="D130:E130"/>
    <mergeCell ref="F130:G130"/>
    <mergeCell ref="H130:I130"/>
    <mergeCell ref="L92:M92"/>
    <mergeCell ref="N92:O92"/>
    <mergeCell ref="P92:Q92"/>
    <mergeCell ref="R92:S92"/>
    <mergeCell ref="AA4:AA5"/>
    <mergeCell ref="X24:Y24"/>
    <mergeCell ref="T24:U24"/>
    <mergeCell ref="AA24:AA25"/>
    <mergeCell ref="AA92:AA93"/>
    <mergeCell ref="V24:W24"/>
    <mergeCell ref="T92:U92"/>
    <mergeCell ref="T58:U58"/>
    <mergeCell ref="V92:W92"/>
  </mergeCells>
  <pageMargins left="0.7" right="0.7" top="0.75" bottom="0.75" header="0.3" footer="0.3"/>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Q353"/>
  <sheetViews>
    <sheetView topLeftCell="A3" workbookViewId="0">
      <selection activeCell="A4" sqref="A4"/>
    </sheetView>
  </sheetViews>
  <sheetFormatPr defaultColWidth="9.109375" defaultRowHeight="14.4" x14ac:dyDescent="0.3"/>
  <cols>
    <col min="1" max="1" width="9.109375" style="99"/>
    <col min="2" max="2" width="12.109375" style="99" bestFit="1" customWidth="1"/>
    <col min="3" max="16384" width="9.109375" style="99"/>
  </cols>
  <sheetData>
    <row r="1" spans="1:17" x14ac:dyDescent="0.3">
      <c r="A1" s="157"/>
      <c r="B1" s="157"/>
      <c r="C1" s="157"/>
      <c r="D1" s="107"/>
      <c r="E1" s="107"/>
      <c r="F1" s="107" t="s">
        <v>115</v>
      </c>
      <c r="G1" s="107" t="s">
        <v>116</v>
      </c>
      <c r="H1" s="107" t="s">
        <v>117</v>
      </c>
      <c r="I1" s="107" t="s">
        <v>47</v>
      </c>
      <c r="J1" s="107" t="s">
        <v>48</v>
      </c>
      <c r="K1" s="107" t="s">
        <v>1</v>
      </c>
      <c r="L1" s="107" t="s">
        <v>2</v>
      </c>
      <c r="M1" s="107" t="s">
        <v>3</v>
      </c>
      <c r="N1" s="107" t="s">
        <v>4</v>
      </c>
      <c r="O1" s="107" t="s">
        <v>5</v>
      </c>
      <c r="P1" s="107" t="s">
        <v>6</v>
      </c>
      <c r="Q1" s="107" t="s">
        <v>46</v>
      </c>
    </row>
    <row r="2" spans="1:17" x14ac:dyDescent="0.3">
      <c r="A2" s="157"/>
      <c r="B2" s="157"/>
      <c r="C2" s="157"/>
      <c r="D2" s="107"/>
      <c r="E2" s="107"/>
      <c r="F2" s="107" t="s">
        <v>0</v>
      </c>
      <c r="G2" s="107" t="s">
        <v>0</v>
      </c>
      <c r="H2" s="107" t="s">
        <v>0</v>
      </c>
      <c r="I2" s="107" t="s">
        <v>0</v>
      </c>
      <c r="J2" s="107" t="s">
        <v>0</v>
      </c>
      <c r="K2" s="107" t="s">
        <v>0</v>
      </c>
      <c r="L2" s="107" t="s">
        <v>0</v>
      </c>
      <c r="M2" s="107" t="s">
        <v>0</v>
      </c>
      <c r="N2" s="107" t="s">
        <v>0</v>
      </c>
      <c r="O2" s="107" t="s">
        <v>0</v>
      </c>
      <c r="P2" s="107" t="s">
        <v>0</v>
      </c>
      <c r="Q2" s="107" t="s">
        <v>0</v>
      </c>
    </row>
    <row r="3" spans="1:17" x14ac:dyDescent="0.3">
      <c r="A3" s="107" t="s">
        <v>7</v>
      </c>
      <c r="B3" s="107" t="s">
        <v>8</v>
      </c>
      <c r="C3" s="107" t="s">
        <v>9</v>
      </c>
      <c r="D3" s="107"/>
      <c r="E3" s="107"/>
      <c r="F3" s="107"/>
      <c r="G3" s="107"/>
      <c r="H3" s="107"/>
      <c r="I3" s="107"/>
      <c r="J3" s="107"/>
      <c r="K3" s="107"/>
      <c r="L3" s="107"/>
      <c r="M3" s="107"/>
      <c r="N3" s="107"/>
      <c r="O3" s="107"/>
      <c r="P3" s="107"/>
      <c r="Q3" s="107"/>
    </row>
    <row r="4" spans="1:17" x14ac:dyDescent="0.3">
      <c r="A4" s="101" t="s">
        <v>387</v>
      </c>
      <c r="B4" s="101"/>
      <c r="C4" s="101"/>
      <c r="D4" s="101"/>
      <c r="E4" s="101"/>
      <c r="F4" s="101"/>
      <c r="G4" s="101"/>
      <c r="H4" s="101"/>
      <c r="I4" s="101"/>
      <c r="J4" s="101"/>
      <c r="K4" s="101"/>
      <c r="L4" s="101"/>
      <c r="M4" s="101"/>
      <c r="N4" s="101"/>
      <c r="O4" s="101"/>
      <c r="P4" s="101"/>
      <c r="Q4" s="101"/>
    </row>
    <row r="5" spans="1:17" x14ac:dyDescent="0.3">
      <c r="A5" s="102" t="s">
        <v>11</v>
      </c>
      <c r="B5" s="103">
        <v>43986</v>
      </c>
      <c r="C5" s="104">
        <v>40.5229</v>
      </c>
      <c r="D5" s="104"/>
      <c r="E5" s="104"/>
      <c r="F5" s="104"/>
      <c r="G5" s="104"/>
      <c r="H5" s="104"/>
      <c r="I5" s="104"/>
      <c r="J5" s="104"/>
      <c r="K5" s="104">
        <v>-43.880398663804598</v>
      </c>
      <c r="L5" s="104">
        <v>-36.316361410470897</v>
      </c>
      <c r="M5" s="104">
        <v>-18.276309013011598</v>
      </c>
      <c r="N5" s="104">
        <v>-26.7154956919527</v>
      </c>
      <c r="O5" s="104">
        <v>-8.7668486042190903</v>
      </c>
      <c r="P5" s="104">
        <v>2.1952333325193099</v>
      </c>
      <c r="Q5" s="104">
        <v>16.1270011598188</v>
      </c>
    </row>
    <row r="6" spans="1:17" x14ac:dyDescent="0.3">
      <c r="A6" s="102" t="s">
        <v>12</v>
      </c>
      <c r="B6" s="103">
        <v>43986</v>
      </c>
      <c r="C6" s="104">
        <v>244.49799999999999</v>
      </c>
      <c r="D6" s="104"/>
      <c r="E6" s="104"/>
      <c r="F6" s="104"/>
      <c r="G6" s="104"/>
      <c r="H6" s="104"/>
      <c r="I6" s="104"/>
      <c r="J6" s="104"/>
      <c r="K6" s="104">
        <v>-51.715819012804403</v>
      </c>
      <c r="L6" s="104">
        <v>-38.2335264051179</v>
      </c>
      <c r="M6" s="104">
        <v>-15.9990548047987</v>
      </c>
      <c r="N6" s="104">
        <v>-23.677967019434501</v>
      </c>
      <c r="O6" s="104">
        <v>-2.3953542635175999</v>
      </c>
      <c r="P6" s="104">
        <v>4.8166015135018396</v>
      </c>
      <c r="Q6" s="104">
        <v>14.719288493958601</v>
      </c>
    </row>
    <row r="7" spans="1:17" x14ac:dyDescent="0.3">
      <c r="A7" s="102" t="s">
        <v>13</v>
      </c>
      <c r="B7" s="103">
        <v>43986</v>
      </c>
      <c r="C7" s="104">
        <v>140.80000000000001</v>
      </c>
      <c r="D7" s="104"/>
      <c r="E7" s="104"/>
      <c r="F7" s="104"/>
      <c r="G7" s="104"/>
      <c r="H7" s="104"/>
      <c r="I7" s="104"/>
      <c r="J7" s="104"/>
      <c r="K7" s="104">
        <v>-2.2971761541909101</v>
      </c>
      <c r="L7" s="104">
        <v>-13.9643834232049</v>
      </c>
      <c r="M7" s="104">
        <v>-2.6519936061523901</v>
      </c>
      <c r="N7" s="104">
        <v>-10.050380154490799</v>
      </c>
      <c r="O7" s="104">
        <v>2.1262193722470499E-2</v>
      </c>
      <c r="P7" s="104">
        <v>4.4692895289585497</v>
      </c>
      <c r="Q7" s="104">
        <v>19.198019351438798</v>
      </c>
    </row>
    <row r="8" spans="1:17" x14ac:dyDescent="0.3">
      <c r="A8" s="102" t="s">
        <v>14</v>
      </c>
      <c r="B8" s="103">
        <v>43986</v>
      </c>
      <c r="C8" s="104">
        <v>9.02</v>
      </c>
      <c r="D8" s="104"/>
      <c r="E8" s="104"/>
      <c r="F8" s="104"/>
      <c r="G8" s="104"/>
      <c r="H8" s="104"/>
      <c r="I8" s="104"/>
      <c r="J8" s="104"/>
      <c r="K8" s="104">
        <v>-50.647548566142497</v>
      </c>
      <c r="L8" s="104">
        <v>-29.409030338715201</v>
      </c>
      <c r="M8" s="104">
        <v>-11.348662294014</v>
      </c>
      <c r="N8" s="104">
        <v>-16.8202764976959</v>
      </c>
      <c r="O8" s="104"/>
      <c r="P8" s="104"/>
      <c r="Q8" s="104">
        <v>-5.4694189602446501</v>
      </c>
    </row>
    <row r="9" spans="1:17" x14ac:dyDescent="0.3">
      <c r="A9" s="102" t="s">
        <v>15</v>
      </c>
      <c r="B9" s="103">
        <v>43986</v>
      </c>
      <c r="C9" s="104">
        <v>37.869999999999997</v>
      </c>
      <c r="D9" s="104"/>
      <c r="E9" s="104"/>
      <c r="F9" s="104"/>
      <c r="G9" s="104"/>
      <c r="H9" s="104"/>
      <c r="I9" s="104"/>
      <c r="J9" s="104"/>
      <c r="K9" s="104">
        <v>-88.859809337134706</v>
      </c>
      <c r="L9" s="104">
        <v>-49.734899565116201</v>
      </c>
      <c r="M9" s="104">
        <v>-24.5359727275872</v>
      </c>
      <c r="N9" s="104">
        <v>-31.494562668759698</v>
      </c>
      <c r="O9" s="104">
        <v>-8.0283142970155801</v>
      </c>
      <c r="P9" s="104">
        <v>1.1918216572395099</v>
      </c>
      <c r="Q9" s="104">
        <v>9.8273842899725103</v>
      </c>
    </row>
    <row r="10" spans="1:17" x14ac:dyDescent="0.3">
      <c r="A10" s="102" t="s">
        <v>16</v>
      </c>
      <c r="B10" s="103">
        <v>43986</v>
      </c>
      <c r="C10" s="104">
        <v>10.868399999999999</v>
      </c>
      <c r="D10" s="104"/>
      <c r="E10" s="104"/>
      <c r="F10" s="104"/>
      <c r="G10" s="104"/>
      <c r="H10" s="104"/>
      <c r="I10" s="104"/>
      <c r="J10" s="104"/>
      <c r="K10" s="104">
        <v>-43.607025671063603</v>
      </c>
      <c r="L10" s="104">
        <v>-28.746467383048799</v>
      </c>
      <c r="M10" s="104">
        <v>-7.1001825977868398</v>
      </c>
      <c r="N10" s="104">
        <v>-16.512789744794102</v>
      </c>
      <c r="O10" s="104">
        <v>-7.1868026559006504</v>
      </c>
      <c r="P10" s="104"/>
      <c r="Q10" s="104">
        <v>1.8300577367205499</v>
      </c>
    </row>
    <row r="11" spans="1:17" x14ac:dyDescent="0.3">
      <c r="A11" s="102" t="s">
        <v>17</v>
      </c>
      <c r="B11" s="103">
        <v>43986</v>
      </c>
      <c r="C11" s="104">
        <v>29.3887</v>
      </c>
      <c r="D11" s="104"/>
      <c r="E11" s="104"/>
      <c r="F11" s="104"/>
      <c r="G11" s="104"/>
      <c r="H11" s="104"/>
      <c r="I11" s="104"/>
      <c r="J11" s="104"/>
      <c r="K11" s="104">
        <v>-61.290799021118701</v>
      </c>
      <c r="L11" s="104">
        <v>-34.721400945033302</v>
      </c>
      <c r="M11" s="104">
        <v>-7.9523380749960397</v>
      </c>
      <c r="N11" s="104">
        <v>-16.1294029408973</v>
      </c>
      <c r="O11" s="104">
        <v>-1.93337449330432</v>
      </c>
      <c r="P11" s="104">
        <v>7.3619559911543</v>
      </c>
      <c r="Q11" s="104">
        <v>13.852466954836199</v>
      </c>
    </row>
    <row r="12" spans="1:17" x14ac:dyDescent="0.3">
      <c r="A12" s="102" t="s">
        <v>18</v>
      </c>
      <c r="B12" s="103">
        <v>43986</v>
      </c>
      <c r="C12" s="104">
        <v>31.248999999999999</v>
      </c>
      <c r="D12" s="104"/>
      <c r="E12" s="104"/>
      <c r="F12" s="104"/>
      <c r="G12" s="104"/>
      <c r="H12" s="104"/>
      <c r="I12" s="104"/>
      <c r="J12" s="104"/>
      <c r="K12" s="104">
        <v>-57.8281906858277</v>
      </c>
      <c r="L12" s="104">
        <v>-34.662582537182402</v>
      </c>
      <c r="M12" s="104">
        <v>-13.0196203974914</v>
      </c>
      <c r="N12" s="104">
        <v>-19.528051836207901</v>
      </c>
      <c r="O12" s="104">
        <v>-3.8323512140463101</v>
      </c>
      <c r="P12" s="104">
        <v>6.4807130637851698</v>
      </c>
      <c r="Q12" s="104">
        <v>20.800208024610601</v>
      </c>
    </row>
    <row r="13" spans="1:17" x14ac:dyDescent="0.3">
      <c r="A13" s="102" t="s">
        <v>19</v>
      </c>
      <c r="B13" s="103">
        <v>43986</v>
      </c>
      <c r="C13" s="104">
        <v>64.911299999999997</v>
      </c>
      <c r="D13" s="104"/>
      <c r="E13" s="104"/>
      <c r="F13" s="104"/>
      <c r="G13" s="104"/>
      <c r="H13" s="104"/>
      <c r="I13" s="104"/>
      <c r="J13" s="104"/>
      <c r="K13" s="104">
        <v>-53.943200969827103</v>
      </c>
      <c r="L13" s="104">
        <v>-34.000432197521199</v>
      </c>
      <c r="M13" s="104">
        <v>-11.0068724620038</v>
      </c>
      <c r="N13" s="104">
        <v>-19.1814619055592</v>
      </c>
      <c r="O13" s="104">
        <v>-1.22806569077623</v>
      </c>
      <c r="P13" s="104">
        <v>5.0309065915035402</v>
      </c>
      <c r="Q13" s="104">
        <v>11.995341485384699</v>
      </c>
    </row>
    <row r="14" spans="1:17" x14ac:dyDescent="0.3">
      <c r="A14" s="102" t="s">
        <v>20</v>
      </c>
      <c r="B14" s="103">
        <v>43986</v>
      </c>
      <c r="C14" s="104">
        <v>43.36</v>
      </c>
      <c r="D14" s="104"/>
      <c r="E14" s="104"/>
      <c r="F14" s="104"/>
      <c r="G14" s="104"/>
      <c r="H14" s="104"/>
      <c r="I14" s="104"/>
      <c r="J14" s="104"/>
      <c r="K14" s="104">
        <v>-45.306879246791297</v>
      </c>
      <c r="L14" s="104">
        <v>-37.651755637003099</v>
      </c>
      <c r="M14" s="104">
        <v>-19.799968756315</v>
      </c>
      <c r="N14" s="104">
        <v>-23.543671561208701</v>
      </c>
      <c r="O14" s="104">
        <v>-4.6263298223383797</v>
      </c>
      <c r="P14" s="104">
        <v>2.8962187207727799</v>
      </c>
      <c r="Q14" s="104">
        <v>23.429670964017699</v>
      </c>
    </row>
    <row r="15" spans="1:17" x14ac:dyDescent="0.3">
      <c r="A15" s="102" t="s">
        <v>21</v>
      </c>
      <c r="B15" s="103">
        <v>43986</v>
      </c>
      <c r="C15" s="104">
        <v>125.4224</v>
      </c>
      <c r="D15" s="104"/>
      <c r="E15" s="104"/>
      <c r="F15" s="104"/>
      <c r="G15" s="104"/>
      <c r="H15" s="104"/>
      <c r="I15" s="104"/>
      <c r="J15" s="104"/>
      <c r="K15" s="104">
        <v>-30.740441785797501</v>
      </c>
      <c r="L15" s="104">
        <v>-27.904088558589599</v>
      </c>
      <c r="M15" s="104">
        <v>-7.0231401584677497</v>
      </c>
      <c r="N15" s="104">
        <v>-13.3913094158438</v>
      </c>
      <c r="O15" s="104">
        <v>-0.45790568139402099</v>
      </c>
      <c r="P15" s="104">
        <v>8.6381136399434695</v>
      </c>
      <c r="Q15" s="104">
        <v>19.8227925572264</v>
      </c>
    </row>
    <row r="16" spans="1:17" x14ac:dyDescent="0.3">
      <c r="A16" s="102" t="s">
        <v>22</v>
      </c>
      <c r="B16" s="103">
        <v>43986</v>
      </c>
      <c r="C16" s="104">
        <v>9.0927000000000007</v>
      </c>
      <c r="D16" s="104"/>
      <c r="E16" s="104"/>
      <c r="F16" s="104"/>
      <c r="G16" s="104"/>
      <c r="H16" s="104"/>
      <c r="I16" s="104"/>
      <c r="J16" s="104"/>
      <c r="K16" s="104">
        <v>-43.350165661284301</v>
      </c>
      <c r="L16" s="104">
        <v>-29.511432899158098</v>
      </c>
      <c r="M16" s="104">
        <v>-5.2398001087371302</v>
      </c>
      <c r="N16" s="104">
        <v>-10.6139232053476</v>
      </c>
      <c r="O16" s="104"/>
      <c r="P16" s="104"/>
      <c r="Q16" s="104">
        <v>-4.7856141618497103</v>
      </c>
    </row>
    <row r="17" spans="1:17" x14ac:dyDescent="0.3">
      <c r="A17" s="102" t="s">
        <v>23</v>
      </c>
      <c r="B17" s="103">
        <v>43986</v>
      </c>
      <c r="C17" s="104">
        <v>8.9274000000000004</v>
      </c>
      <c r="D17" s="104"/>
      <c r="E17" s="104"/>
      <c r="F17" s="104"/>
      <c r="G17" s="104"/>
      <c r="H17" s="104"/>
      <c r="I17" s="104"/>
      <c r="J17" s="104"/>
      <c r="K17" s="104">
        <v>-39.661913674677898</v>
      </c>
      <c r="L17" s="104">
        <v>-26.836018797267499</v>
      </c>
      <c r="M17" s="104">
        <v>-4.0397867540597998</v>
      </c>
      <c r="N17" s="104">
        <v>-9.8591275055098198</v>
      </c>
      <c r="O17" s="104"/>
      <c r="P17" s="104"/>
      <c r="Q17" s="104">
        <v>-5.8345603576751097</v>
      </c>
    </row>
    <row r="18" spans="1:17" x14ac:dyDescent="0.3">
      <c r="A18" s="102" t="s">
        <v>24</v>
      </c>
      <c r="B18" s="103">
        <v>43986</v>
      </c>
      <c r="C18" s="104">
        <v>199.17670000000001</v>
      </c>
      <c r="D18" s="104"/>
      <c r="E18" s="104"/>
      <c r="F18" s="104"/>
      <c r="G18" s="104"/>
      <c r="H18" s="104"/>
      <c r="I18" s="104"/>
      <c r="J18" s="104"/>
      <c r="K18" s="104">
        <v>-55.535354879451504</v>
      </c>
      <c r="L18" s="104">
        <v>-43.3542782007206</v>
      </c>
      <c r="M18" s="104">
        <v>-18.648292555455299</v>
      </c>
      <c r="N18" s="104">
        <v>-25.847604291890601</v>
      </c>
      <c r="O18" s="104">
        <v>-6.8249511292589604</v>
      </c>
      <c r="P18" s="104">
        <v>1.85903862522946</v>
      </c>
      <c r="Q18" s="104">
        <v>7.8315971572963203</v>
      </c>
    </row>
    <row r="19" spans="1:17" x14ac:dyDescent="0.3">
      <c r="A19" s="102" t="s">
        <v>25</v>
      </c>
      <c r="B19" s="103">
        <v>43986</v>
      </c>
      <c r="C19" s="104">
        <v>9.4</v>
      </c>
      <c r="D19" s="104"/>
      <c r="E19" s="104"/>
      <c r="F19" s="104"/>
      <c r="G19" s="104"/>
      <c r="H19" s="104"/>
      <c r="I19" s="104"/>
      <c r="J19" s="104"/>
      <c r="K19" s="104">
        <v>-25.2901437727351</v>
      </c>
      <c r="L19" s="104">
        <v>-25.694201775576399</v>
      </c>
      <c r="M19" s="104">
        <v>-4.3855696734853398</v>
      </c>
      <c r="N19" s="104">
        <v>-13.8026976804756</v>
      </c>
      <c r="O19" s="104"/>
      <c r="P19" s="104"/>
      <c r="Q19" s="104">
        <v>-4.0036563071298001</v>
      </c>
    </row>
    <row r="20" spans="1:17" x14ac:dyDescent="0.3">
      <c r="A20" s="102" t="s">
        <v>26</v>
      </c>
      <c r="B20" s="103">
        <v>43986</v>
      </c>
      <c r="C20" s="104">
        <v>58.128100000000003</v>
      </c>
      <c r="D20" s="104"/>
      <c r="E20" s="104"/>
      <c r="F20" s="104"/>
      <c r="G20" s="104"/>
      <c r="H20" s="104"/>
      <c r="I20" s="104"/>
      <c r="J20" s="104"/>
      <c r="K20" s="104">
        <v>-47.094937076836203</v>
      </c>
      <c r="L20" s="104">
        <v>-26.190596468795601</v>
      </c>
      <c r="M20" s="104">
        <v>-3.8833150598107</v>
      </c>
      <c r="N20" s="104">
        <v>-11.315304353473</v>
      </c>
      <c r="O20" s="104">
        <v>1.4104774384547301</v>
      </c>
      <c r="P20" s="104">
        <v>4.21612769124485</v>
      </c>
      <c r="Q20" s="104">
        <v>10.7285237258248</v>
      </c>
    </row>
    <row r="21" spans="1:17" x14ac:dyDescent="0.3">
      <c r="A21" s="157"/>
      <c r="B21" s="157"/>
      <c r="C21" s="157"/>
      <c r="D21" s="107"/>
      <c r="E21" s="107"/>
      <c r="F21" s="107"/>
      <c r="G21" s="107"/>
      <c r="H21" s="107"/>
      <c r="I21" s="107"/>
      <c r="J21" s="107"/>
      <c r="K21" s="107" t="s">
        <v>1</v>
      </c>
      <c r="L21" s="107" t="s">
        <v>2</v>
      </c>
      <c r="M21" s="107" t="s">
        <v>3</v>
      </c>
      <c r="N21" s="107" t="s">
        <v>4</v>
      </c>
      <c r="O21" s="107" t="s">
        <v>5</v>
      </c>
      <c r="P21" s="107" t="s">
        <v>6</v>
      </c>
      <c r="Q21" s="107" t="s">
        <v>46</v>
      </c>
    </row>
    <row r="22" spans="1:17" x14ac:dyDescent="0.3">
      <c r="A22" s="157"/>
      <c r="B22" s="157"/>
      <c r="C22" s="157"/>
      <c r="D22" s="107"/>
      <c r="E22" s="107"/>
      <c r="F22" s="107"/>
      <c r="G22" s="107"/>
      <c r="H22" s="107"/>
      <c r="I22" s="107"/>
      <c r="J22" s="107"/>
      <c r="K22" s="107" t="s">
        <v>0</v>
      </c>
      <c r="L22" s="107" t="s">
        <v>0</v>
      </c>
      <c r="M22" s="107" t="s">
        <v>0</v>
      </c>
      <c r="N22" s="107" t="s">
        <v>0</v>
      </c>
      <c r="O22" s="107" t="s">
        <v>0</v>
      </c>
      <c r="P22" s="107" t="s">
        <v>0</v>
      </c>
      <c r="Q22" s="107" t="s">
        <v>0</v>
      </c>
    </row>
    <row r="23" spans="1:17" x14ac:dyDescent="0.3">
      <c r="A23" s="107" t="s">
        <v>7</v>
      </c>
      <c r="B23" s="107" t="s">
        <v>8</v>
      </c>
      <c r="C23" s="107" t="s">
        <v>9</v>
      </c>
      <c r="D23" s="107"/>
      <c r="E23" s="107"/>
      <c r="F23" s="107"/>
      <c r="G23" s="107"/>
      <c r="H23" s="107"/>
      <c r="I23" s="107"/>
      <c r="J23" s="107"/>
      <c r="K23" s="107"/>
      <c r="L23" s="107"/>
      <c r="M23" s="107"/>
      <c r="N23" s="107"/>
      <c r="O23" s="107"/>
      <c r="P23" s="107"/>
      <c r="Q23" s="107"/>
    </row>
    <row r="24" spans="1:17" x14ac:dyDescent="0.3">
      <c r="A24" s="101" t="s">
        <v>387</v>
      </c>
      <c r="B24" s="101"/>
      <c r="C24" s="101"/>
      <c r="D24" s="101"/>
      <c r="E24" s="101"/>
      <c r="F24" s="101"/>
      <c r="G24" s="101"/>
      <c r="H24" s="101"/>
      <c r="I24" s="101"/>
      <c r="J24" s="101"/>
      <c r="K24" s="101"/>
      <c r="L24" s="101"/>
      <c r="M24" s="101"/>
      <c r="N24" s="101"/>
      <c r="O24" s="101"/>
      <c r="P24" s="101"/>
      <c r="Q24" s="101"/>
    </row>
    <row r="25" spans="1:17" x14ac:dyDescent="0.3">
      <c r="A25" s="102" t="s">
        <v>30</v>
      </c>
      <c r="B25" s="103">
        <v>43986</v>
      </c>
      <c r="C25" s="104">
        <v>37.709000000000003</v>
      </c>
      <c r="D25" s="104"/>
      <c r="E25" s="104"/>
      <c r="F25" s="104"/>
      <c r="G25" s="104"/>
      <c r="H25" s="104"/>
      <c r="I25" s="104"/>
      <c r="J25" s="104"/>
      <c r="K25" s="104">
        <v>-44.768889722656198</v>
      </c>
      <c r="L25" s="104">
        <v>-37.1391697515608</v>
      </c>
      <c r="M25" s="104">
        <v>-19.194206118745001</v>
      </c>
      <c r="N25" s="104">
        <v>-27.518137746015299</v>
      </c>
      <c r="O25" s="104">
        <v>-9.6263963701502604</v>
      </c>
      <c r="P25" s="104">
        <v>1.01447340939486</v>
      </c>
      <c r="Q25" s="104">
        <v>22.717396675651401</v>
      </c>
    </row>
    <row r="26" spans="1:17" x14ac:dyDescent="0.3">
      <c r="A26" s="102" t="s">
        <v>31</v>
      </c>
      <c r="B26" s="103">
        <v>43986</v>
      </c>
      <c r="C26" s="104">
        <v>229.10300000000001</v>
      </c>
      <c r="D26" s="104"/>
      <c r="E26" s="104"/>
      <c r="F26" s="104"/>
      <c r="G26" s="104"/>
      <c r="H26" s="104"/>
      <c r="I26" s="104"/>
      <c r="J26" s="104"/>
      <c r="K26" s="104">
        <v>-52.578780724062597</v>
      </c>
      <c r="L26" s="104">
        <v>-38.9690045672385</v>
      </c>
      <c r="M26" s="104">
        <v>-16.7799726526254</v>
      </c>
      <c r="N26" s="104">
        <v>-24.341717384578399</v>
      </c>
      <c r="O26" s="104">
        <v>-3.4003211580864701</v>
      </c>
      <c r="P26" s="104">
        <v>3.51282785575152</v>
      </c>
      <c r="Q26" s="104">
        <v>83.131595634095603</v>
      </c>
    </row>
    <row r="27" spans="1:17" x14ac:dyDescent="0.3">
      <c r="A27" s="102" t="s">
        <v>32</v>
      </c>
      <c r="B27" s="103">
        <v>43986</v>
      </c>
      <c r="C27" s="104">
        <v>131.72999999999999</v>
      </c>
      <c r="D27" s="104"/>
      <c r="E27" s="104"/>
      <c r="F27" s="104"/>
      <c r="G27" s="104"/>
      <c r="H27" s="104"/>
      <c r="I27" s="104"/>
      <c r="J27" s="104"/>
      <c r="K27" s="104">
        <v>-2.84068566410199</v>
      </c>
      <c r="L27" s="104">
        <v>-14.451324103508901</v>
      </c>
      <c r="M27" s="104">
        <v>-3.16888609049278</v>
      </c>
      <c r="N27" s="104">
        <v>-10.5413842609596</v>
      </c>
      <c r="O27" s="104">
        <v>-0.74743279694157705</v>
      </c>
      <c r="P27" s="104">
        <v>3.32791513761868</v>
      </c>
      <c r="Q27" s="104">
        <v>76.990902789811102</v>
      </c>
    </row>
    <row r="28" spans="1:17" x14ac:dyDescent="0.3">
      <c r="A28" s="102" t="s">
        <v>33</v>
      </c>
      <c r="B28" s="103">
        <v>43986</v>
      </c>
      <c r="C28" s="104">
        <v>8.7799999999999994</v>
      </c>
      <c r="D28" s="104"/>
      <c r="E28" s="104"/>
      <c r="F28" s="104"/>
      <c r="G28" s="104"/>
      <c r="H28" s="104"/>
      <c r="I28" s="104"/>
      <c r="J28" s="104"/>
      <c r="K28" s="104">
        <v>-50.823582746859003</v>
      </c>
      <c r="L28" s="104">
        <v>-29.927686879427</v>
      </c>
      <c r="M28" s="104">
        <v>-12.0097575734655</v>
      </c>
      <c r="N28" s="104">
        <v>-17.664817859173102</v>
      </c>
      <c r="O28" s="104"/>
      <c r="P28" s="104"/>
      <c r="Q28" s="104">
        <v>-6.8088685015290604</v>
      </c>
    </row>
    <row r="29" spans="1:17" x14ac:dyDescent="0.3">
      <c r="A29" s="102" t="s">
        <v>34</v>
      </c>
      <c r="B29" s="103">
        <v>43986</v>
      </c>
      <c r="C29" s="104">
        <v>35.299999999999997</v>
      </c>
      <c r="D29" s="104"/>
      <c r="E29" s="104"/>
      <c r="F29" s="104"/>
      <c r="G29" s="104"/>
      <c r="H29" s="104"/>
      <c r="I29" s="104"/>
      <c r="J29" s="104"/>
      <c r="K29" s="104">
        <v>-89.748965937899101</v>
      </c>
      <c r="L29" s="104">
        <v>-50.538357696966301</v>
      </c>
      <c r="M29" s="104">
        <v>-25.408554972104799</v>
      </c>
      <c r="N29" s="104">
        <v>-32.209415172685603</v>
      </c>
      <c r="O29" s="104">
        <v>-8.8668488039213695</v>
      </c>
      <c r="P29" s="104">
        <v>0.15214592815268699</v>
      </c>
      <c r="Q29" s="104">
        <v>20.649597495527701</v>
      </c>
    </row>
    <row r="30" spans="1:17" x14ac:dyDescent="0.3">
      <c r="A30" s="102" t="s">
        <v>35</v>
      </c>
      <c r="B30" s="103">
        <v>43986</v>
      </c>
      <c r="C30" s="104">
        <v>9.9497</v>
      </c>
      <c r="D30" s="104"/>
      <c r="E30" s="104"/>
      <c r="F30" s="104"/>
      <c r="G30" s="104"/>
      <c r="H30" s="104"/>
      <c r="I30" s="104"/>
      <c r="J30" s="104"/>
      <c r="K30" s="104">
        <v>-45.190391392243697</v>
      </c>
      <c r="L30" s="104">
        <v>-30.140358773433899</v>
      </c>
      <c r="M30" s="104">
        <v>-8.5522692146387005</v>
      </c>
      <c r="N30" s="104">
        <v>-17.793618553019201</v>
      </c>
      <c r="O30" s="104">
        <v>-8.3956574733762395</v>
      </c>
      <c r="P30" s="104"/>
      <c r="Q30" s="104">
        <v>-0.10600173210161599</v>
      </c>
    </row>
    <row r="31" spans="1:17" x14ac:dyDescent="0.3">
      <c r="A31" s="102" t="s">
        <v>36</v>
      </c>
      <c r="B31" s="103">
        <v>43986</v>
      </c>
      <c r="C31" s="104">
        <v>27.3508</v>
      </c>
      <c r="D31" s="104"/>
      <c r="E31" s="104"/>
      <c r="F31" s="104"/>
      <c r="G31" s="104"/>
      <c r="H31" s="104"/>
      <c r="I31" s="104"/>
      <c r="J31" s="104"/>
      <c r="K31" s="104">
        <v>-61.840033836642803</v>
      </c>
      <c r="L31" s="104">
        <v>-35.256589282080498</v>
      </c>
      <c r="M31" s="104">
        <v>-8.5607822834096599</v>
      </c>
      <c r="N31" s="104">
        <v>-16.671335655647901</v>
      </c>
      <c r="O31" s="104">
        <v>-2.5390320545749199</v>
      </c>
      <c r="P31" s="104">
        <v>5.8738452658011804</v>
      </c>
      <c r="Q31" s="104">
        <v>91.472809140329304</v>
      </c>
    </row>
    <row r="32" spans="1:17" x14ac:dyDescent="0.3">
      <c r="A32" s="102" t="s">
        <v>37</v>
      </c>
      <c r="B32" s="103">
        <v>43986</v>
      </c>
      <c r="C32" s="104">
        <v>29.405999999999999</v>
      </c>
      <c r="D32" s="104"/>
      <c r="E32" s="104"/>
      <c r="F32" s="104"/>
      <c r="G32" s="104"/>
      <c r="H32" s="104"/>
      <c r="I32" s="104"/>
      <c r="J32" s="104"/>
      <c r="K32" s="104">
        <v>-58.687179764989899</v>
      </c>
      <c r="L32" s="104">
        <v>-35.481085599811898</v>
      </c>
      <c r="M32" s="104">
        <v>-13.8969266851452</v>
      </c>
      <c r="N32" s="104">
        <v>-20.307261433048101</v>
      </c>
      <c r="O32" s="104">
        <v>-4.6396761988088704</v>
      </c>
      <c r="P32" s="104">
        <v>5.3321428553742596</v>
      </c>
      <c r="Q32" s="104">
        <v>18.639973684210499</v>
      </c>
    </row>
    <row r="33" spans="1:17" x14ac:dyDescent="0.3">
      <c r="A33" s="102" t="s">
        <v>38</v>
      </c>
      <c r="B33" s="103">
        <v>43986</v>
      </c>
      <c r="C33" s="104">
        <v>61.42</v>
      </c>
      <c r="D33" s="104"/>
      <c r="E33" s="104"/>
      <c r="F33" s="104"/>
      <c r="G33" s="104"/>
      <c r="H33" s="104"/>
      <c r="I33" s="104"/>
      <c r="J33" s="104"/>
      <c r="K33" s="104">
        <v>-54.567034307231197</v>
      </c>
      <c r="L33" s="104">
        <v>-34.596163154095997</v>
      </c>
      <c r="M33" s="104">
        <v>-11.629127548455299</v>
      </c>
      <c r="N33" s="104">
        <v>-19.712216056779202</v>
      </c>
      <c r="O33" s="104">
        <v>-1.90469334189984</v>
      </c>
      <c r="P33" s="104">
        <v>4.1152012408379504</v>
      </c>
      <c r="Q33" s="104">
        <v>34.28</v>
      </c>
    </row>
    <row r="34" spans="1:17" x14ac:dyDescent="0.3">
      <c r="A34" s="102" t="s">
        <v>39</v>
      </c>
      <c r="B34" s="103">
        <v>43986</v>
      </c>
      <c r="C34" s="104">
        <v>42.94</v>
      </c>
      <c r="D34" s="104"/>
      <c r="E34" s="104"/>
      <c r="F34" s="104"/>
      <c r="G34" s="104"/>
      <c r="H34" s="104"/>
      <c r="I34" s="104"/>
      <c r="J34" s="104"/>
      <c r="K34" s="104">
        <v>-45.771304706114201</v>
      </c>
      <c r="L34" s="104">
        <v>-38.102091491963897</v>
      </c>
      <c r="M34" s="104">
        <v>-20.255330312150502</v>
      </c>
      <c r="N34" s="104">
        <v>-23.934426229508201</v>
      </c>
      <c r="O34" s="104">
        <v>-4.9035136348037298</v>
      </c>
      <c r="P34" s="104">
        <v>2.5734153603184402</v>
      </c>
      <c r="Q34" s="104">
        <v>22.313269628017999</v>
      </c>
    </row>
    <row r="35" spans="1:17" x14ac:dyDescent="0.3">
      <c r="A35" s="102" t="s">
        <v>40</v>
      </c>
      <c r="B35" s="103">
        <v>43986</v>
      </c>
      <c r="C35" s="104">
        <v>117.4397</v>
      </c>
      <c r="D35" s="104"/>
      <c r="E35" s="104"/>
      <c r="F35" s="104"/>
      <c r="G35" s="104"/>
      <c r="H35" s="104"/>
      <c r="I35" s="104"/>
      <c r="J35" s="104"/>
      <c r="K35" s="104">
        <v>-32.012427708531703</v>
      </c>
      <c r="L35" s="104">
        <v>-29.1905276452907</v>
      </c>
      <c r="M35" s="104">
        <v>-8.4394637463625095</v>
      </c>
      <c r="N35" s="104">
        <v>-14.6768678166735</v>
      </c>
      <c r="O35" s="104">
        <v>-1.69198958779579</v>
      </c>
      <c r="P35" s="104">
        <v>7.1830031348516501</v>
      </c>
      <c r="Q35" s="104">
        <v>67.392147276164295</v>
      </c>
    </row>
    <row r="36" spans="1:17" x14ac:dyDescent="0.3">
      <c r="A36" s="102" t="s">
        <v>41</v>
      </c>
      <c r="B36" s="103">
        <v>43986</v>
      </c>
      <c r="C36" s="104">
        <v>8.8213000000000008</v>
      </c>
      <c r="D36" s="104"/>
      <c r="E36" s="104"/>
      <c r="F36" s="104"/>
      <c r="G36" s="104"/>
      <c r="H36" s="104"/>
      <c r="I36" s="104"/>
      <c r="J36" s="104"/>
      <c r="K36" s="104">
        <v>-44.4810086753467</v>
      </c>
      <c r="L36" s="104">
        <v>-30.520319316664398</v>
      </c>
      <c r="M36" s="104">
        <v>-6.3603270378087604</v>
      </c>
      <c r="N36" s="104">
        <v>-11.687885525239601</v>
      </c>
      <c r="O36" s="104"/>
      <c r="P36" s="104"/>
      <c r="Q36" s="104">
        <v>-6.2171315028901697</v>
      </c>
    </row>
    <row r="37" spans="1:17" x14ac:dyDescent="0.3">
      <c r="A37" s="102" t="s">
        <v>42</v>
      </c>
      <c r="B37" s="103">
        <v>43986</v>
      </c>
      <c r="C37" s="104">
        <v>8.6499000000000006</v>
      </c>
      <c r="D37" s="104"/>
      <c r="E37" s="104"/>
      <c r="F37" s="104"/>
      <c r="G37" s="104"/>
      <c r="H37" s="104"/>
      <c r="I37" s="104"/>
      <c r="J37" s="104"/>
      <c r="K37" s="104">
        <v>-40.796072512321302</v>
      </c>
      <c r="L37" s="104">
        <v>-27.8599771546513</v>
      </c>
      <c r="M37" s="104">
        <v>-5.1549000977254096</v>
      </c>
      <c r="N37" s="104">
        <v>-10.9810053605904</v>
      </c>
      <c r="O37" s="104"/>
      <c r="P37" s="104"/>
      <c r="Q37" s="104">
        <v>-7.3440611028315903</v>
      </c>
    </row>
    <row r="38" spans="1:17" x14ac:dyDescent="0.3">
      <c r="A38" s="102" t="s">
        <v>43</v>
      </c>
      <c r="B38" s="103">
        <v>43986</v>
      </c>
      <c r="C38" s="104">
        <v>188.696</v>
      </c>
      <c r="D38" s="104"/>
      <c r="E38" s="104"/>
      <c r="F38" s="104"/>
      <c r="G38" s="104"/>
      <c r="H38" s="104"/>
      <c r="I38" s="104"/>
      <c r="J38" s="104"/>
      <c r="K38" s="104">
        <v>-56.4310249421574</v>
      </c>
      <c r="L38" s="104">
        <v>-44.151428452313397</v>
      </c>
      <c r="M38" s="104">
        <v>-19.485447140871099</v>
      </c>
      <c r="N38" s="104">
        <v>-26.533580613415001</v>
      </c>
      <c r="O38" s="104">
        <v>-7.4752952020640704</v>
      </c>
      <c r="P38" s="104">
        <v>1.02076485178286</v>
      </c>
      <c r="Q38" s="104">
        <v>48.717080234758498</v>
      </c>
    </row>
    <row r="39" spans="1:17" x14ac:dyDescent="0.3">
      <c r="A39" s="102" t="s">
        <v>44</v>
      </c>
      <c r="B39" s="103">
        <v>43986</v>
      </c>
      <c r="C39" s="104">
        <v>9.2799999999999994</v>
      </c>
      <c r="D39" s="104"/>
      <c r="E39" s="104"/>
      <c r="F39" s="104"/>
      <c r="G39" s="104"/>
      <c r="H39" s="104"/>
      <c r="I39" s="104"/>
      <c r="J39" s="104"/>
      <c r="K39" s="104">
        <v>-25.5960729312763</v>
      </c>
      <c r="L39" s="104">
        <v>-26.3077182597494</v>
      </c>
      <c r="M39" s="104">
        <v>-5.1075980484853201</v>
      </c>
      <c r="N39" s="104">
        <v>-14.430510437913901</v>
      </c>
      <c r="O39" s="104"/>
      <c r="P39" s="104"/>
      <c r="Q39" s="104">
        <v>-4.80438756855576</v>
      </c>
    </row>
    <row r="40" spans="1:17" x14ac:dyDescent="0.3">
      <c r="A40" s="102" t="s">
        <v>45</v>
      </c>
      <c r="B40" s="103">
        <v>43986</v>
      </c>
      <c r="C40" s="104">
        <v>55.063200000000002</v>
      </c>
      <c r="D40" s="104"/>
      <c r="E40" s="104"/>
      <c r="F40" s="104"/>
      <c r="G40" s="104"/>
      <c r="H40" s="104"/>
      <c r="I40" s="104"/>
      <c r="J40" s="104"/>
      <c r="K40" s="104">
        <v>-47.658246281097497</v>
      </c>
      <c r="L40" s="104">
        <v>-26.745866166415901</v>
      </c>
      <c r="M40" s="104">
        <v>-4.4877754528817304</v>
      </c>
      <c r="N40" s="104">
        <v>-11.8688997057431</v>
      </c>
      <c r="O40" s="104">
        <v>0.67925327720225204</v>
      </c>
      <c r="P40" s="104">
        <v>3.3643186773064002</v>
      </c>
      <c r="Q40" s="104">
        <v>30.274375115037699</v>
      </c>
    </row>
    <row r="41" spans="1:17" x14ac:dyDescent="0.3">
      <c r="A41" s="157"/>
      <c r="B41" s="157"/>
      <c r="C41" s="157"/>
      <c r="D41" s="107"/>
      <c r="E41" s="107"/>
      <c r="F41" s="107"/>
      <c r="G41" s="107"/>
      <c r="H41" s="107"/>
      <c r="I41" s="107" t="s">
        <v>47</v>
      </c>
      <c r="J41" s="107" t="s">
        <v>48</v>
      </c>
      <c r="K41" s="107" t="s">
        <v>1</v>
      </c>
      <c r="L41" s="107" t="s">
        <v>2</v>
      </c>
      <c r="M41" s="107" t="s">
        <v>3</v>
      </c>
      <c r="O41" s="102"/>
      <c r="P41" s="102"/>
      <c r="Q41" s="107" t="s">
        <v>46</v>
      </c>
    </row>
    <row r="42" spans="1:17" x14ac:dyDescent="0.3">
      <c r="A42" s="157"/>
      <c r="B42" s="157"/>
      <c r="C42" s="157"/>
      <c r="D42" s="107"/>
      <c r="E42" s="107"/>
      <c r="F42" s="107"/>
      <c r="G42" s="107"/>
      <c r="H42" s="107"/>
      <c r="I42" s="107" t="s">
        <v>0</v>
      </c>
      <c r="J42" s="107" t="s">
        <v>0</v>
      </c>
      <c r="K42" s="107" t="s">
        <v>0</v>
      </c>
      <c r="L42" s="107" t="s">
        <v>0</v>
      </c>
      <c r="M42" s="107" t="s">
        <v>0</v>
      </c>
      <c r="O42" s="102"/>
      <c r="P42" s="102"/>
      <c r="Q42" s="107" t="s">
        <v>0</v>
      </c>
    </row>
    <row r="43" spans="1:17" x14ac:dyDescent="0.3">
      <c r="A43" s="107" t="s">
        <v>7</v>
      </c>
      <c r="B43" s="107" t="s">
        <v>8</v>
      </c>
      <c r="C43" s="107" t="s">
        <v>9</v>
      </c>
      <c r="D43" s="107"/>
      <c r="E43" s="107"/>
      <c r="F43" s="107"/>
      <c r="G43" s="107"/>
      <c r="H43" s="107"/>
      <c r="I43" s="107"/>
      <c r="J43" s="107"/>
      <c r="K43" s="107"/>
      <c r="L43" s="107"/>
      <c r="M43" s="107"/>
      <c r="O43" s="102"/>
      <c r="P43" s="102"/>
      <c r="Q43" s="107"/>
    </row>
    <row r="44" spans="1:17" x14ac:dyDescent="0.3">
      <c r="A44" s="101" t="s">
        <v>386</v>
      </c>
      <c r="B44" s="101"/>
      <c r="C44" s="101"/>
      <c r="D44" s="101"/>
      <c r="E44" s="101"/>
      <c r="F44" s="101"/>
      <c r="G44" s="101"/>
      <c r="H44" s="101"/>
      <c r="I44" s="101"/>
      <c r="J44" s="101"/>
      <c r="K44" s="101"/>
      <c r="L44" s="101"/>
      <c r="M44" s="101"/>
      <c r="O44" s="102"/>
      <c r="P44" s="102"/>
      <c r="Q44" s="101"/>
    </row>
    <row r="45" spans="1:17" x14ac:dyDescent="0.3">
      <c r="A45" s="102" t="s">
        <v>377</v>
      </c>
      <c r="B45" s="103">
        <v>43986</v>
      </c>
      <c r="C45" s="104">
        <v>9.93</v>
      </c>
      <c r="D45" s="104"/>
      <c r="E45" s="104"/>
      <c r="F45" s="104"/>
      <c r="G45" s="104"/>
      <c r="H45" s="104"/>
      <c r="I45" s="104">
        <v>158.76831501831501</v>
      </c>
      <c r="J45" s="104">
        <v>63.745633860694298</v>
      </c>
      <c r="K45" s="104">
        <v>-3.5635251236657202</v>
      </c>
      <c r="L45" s="104"/>
      <c r="M45" s="104"/>
      <c r="O45" s="102"/>
      <c r="P45" s="102"/>
      <c r="Q45" s="104">
        <v>-2.26106194690266</v>
      </c>
    </row>
    <row r="46" spans="1:17" x14ac:dyDescent="0.3">
      <c r="A46" s="102" t="s">
        <v>49</v>
      </c>
      <c r="B46" s="103">
        <v>43986</v>
      </c>
      <c r="C46" s="104">
        <v>9.3800000000000008</v>
      </c>
      <c r="D46" s="104"/>
      <c r="E46" s="104"/>
      <c r="F46" s="104"/>
      <c r="G46" s="104"/>
      <c r="H46" s="104"/>
      <c r="I46" s="104">
        <v>226.576725707664</v>
      </c>
      <c r="J46" s="104">
        <v>102.32497290023601</v>
      </c>
      <c r="K46" s="104">
        <v>-30.0974512743628</v>
      </c>
      <c r="L46" s="104">
        <v>-21.275045537340599</v>
      </c>
      <c r="M46" s="104">
        <v>-3.9949727881400001</v>
      </c>
      <c r="O46" s="102"/>
      <c r="P46" s="102"/>
      <c r="Q46" s="104">
        <v>-6.8993902439024302</v>
      </c>
    </row>
    <row r="47" spans="1:17" x14ac:dyDescent="0.3">
      <c r="A47" s="102" t="s">
        <v>50</v>
      </c>
      <c r="B47" s="103">
        <v>43986</v>
      </c>
      <c r="C47" s="104">
        <v>98.597800000000007</v>
      </c>
      <c r="D47" s="104"/>
      <c r="E47" s="104"/>
      <c r="F47" s="104"/>
      <c r="G47" s="104"/>
      <c r="H47" s="104"/>
      <c r="I47" s="104">
        <v>246.53933061108501</v>
      </c>
      <c r="J47" s="104">
        <v>93.471882603459306</v>
      </c>
      <c r="K47" s="104">
        <v>-50.107955159263</v>
      </c>
      <c r="L47" s="104">
        <v>-32.930852003214603</v>
      </c>
      <c r="M47" s="104">
        <v>-8.7042249318840206</v>
      </c>
      <c r="O47" s="102"/>
      <c r="P47" s="102"/>
      <c r="Q47" s="104">
        <v>14.0604450288268</v>
      </c>
    </row>
    <row r="48" spans="1:17" x14ac:dyDescent="0.3">
      <c r="A48" s="157"/>
      <c r="B48" s="157"/>
      <c r="C48" s="157"/>
      <c r="D48" s="107"/>
      <c r="E48" s="107"/>
      <c r="F48" s="107"/>
      <c r="G48" s="107"/>
      <c r="H48" s="107"/>
      <c r="I48" s="107" t="s">
        <v>47</v>
      </c>
      <c r="J48" s="107" t="s">
        <v>48</v>
      </c>
      <c r="K48" s="107" t="s">
        <v>1</v>
      </c>
      <c r="L48" s="107" t="s">
        <v>2</v>
      </c>
      <c r="M48" s="107" t="s">
        <v>3</v>
      </c>
      <c r="Q48" s="107" t="s">
        <v>46</v>
      </c>
    </row>
    <row r="49" spans="1:17" x14ac:dyDescent="0.3">
      <c r="A49" s="157"/>
      <c r="B49" s="157"/>
      <c r="C49" s="157"/>
      <c r="D49" s="107"/>
      <c r="E49" s="107"/>
      <c r="F49" s="107"/>
      <c r="G49" s="107"/>
      <c r="H49" s="107"/>
      <c r="I49" s="107" t="s">
        <v>0</v>
      </c>
      <c r="J49" s="107" t="s">
        <v>0</v>
      </c>
      <c r="K49" s="107" t="s">
        <v>0</v>
      </c>
      <c r="L49" s="107" t="s">
        <v>0</v>
      </c>
      <c r="M49" s="107" t="s">
        <v>0</v>
      </c>
      <c r="Q49" s="107" t="s">
        <v>0</v>
      </c>
    </row>
    <row r="50" spans="1:17" x14ac:dyDescent="0.3">
      <c r="A50" s="107" t="s">
        <v>7</v>
      </c>
      <c r="B50" s="107" t="s">
        <v>8</v>
      </c>
      <c r="C50" s="107" t="s">
        <v>9</v>
      </c>
      <c r="D50" s="107"/>
      <c r="E50" s="107"/>
      <c r="F50" s="107"/>
      <c r="G50" s="107"/>
      <c r="H50" s="107"/>
      <c r="I50" s="107"/>
      <c r="J50" s="107"/>
      <c r="K50" s="107"/>
      <c r="L50" s="107"/>
      <c r="M50" s="107"/>
      <c r="Q50" s="107"/>
    </row>
    <row r="51" spans="1:17" x14ac:dyDescent="0.3">
      <c r="A51" s="101" t="s">
        <v>386</v>
      </c>
      <c r="B51" s="101"/>
      <c r="C51" s="101"/>
      <c r="D51" s="101"/>
      <c r="E51" s="101"/>
      <c r="F51" s="101"/>
      <c r="G51" s="101"/>
      <c r="H51" s="101"/>
      <c r="I51" s="101"/>
      <c r="J51" s="101"/>
      <c r="K51" s="101"/>
      <c r="L51" s="101"/>
      <c r="M51" s="101"/>
      <c r="Q51" s="101"/>
    </row>
    <row r="52" spans="1:17" x14ac:dyDescent="0.3">
      <c r="A52" s="102" t="s">
        <v>379</v>
      </c>
      <c r="B52" s="103">
        <v>43986</v>
      </c>
      <c r="C52" s="104">
        <v>9.8800000000000008</v>
      </c>
      <c r="D52" s="104"/>
      <c r="E52" s="104"/>
      <c r="F52" s="104"/>
      <c r="G52" s="104"/>
      <c r="H52" s="104"/>
      <c r="I52" s="104">
        <v>156.652360515022</v>
      </c>
      <c r="J52" s="104">
        <v>61.441478580507798</v>
      </c>
      <c r="K52" s="104">
        <v>-5.5432613034799703</v>
      </c>
      <c r="L52" s="104"/>
      <c r="M52" s="104"/>
      <c r="Q52" s="104">
        <v>-3.8761061946902302</v>
      </c>
    </row>
    <row r="53" spans="1:17" x14ac:dyDescent="0.3">
      <c r="A53" s="102" t="s">
        <v>51</v>
      </c>
      <c r="B53" s="103">
        <v>43986</v>
      </c>
      <c r="C53" s="104">
        <v>9.33</v>
      </c>
      <c r="D53" s="104"/>
      <c r="E53" s="104"/>
      <c r="F53" s="104"/>
      <c r="G53" s="104"/>
      <c r="H53" s="104"/>
      <c r="I53" s="104">
        <v>221.30398671096401</v>
      </c>
      <c r="J53" s="104">
        <v>99.943735933983604</v>
      </c>
      <c r="K53" s="104">
        <v>-30.970742395600599</v>
      </c>
      <c r="L53" s="104">
        <v>-21.8866015934593</v>
      </c>
      <c r="M53" s="104">
        <v>-4.6837611998882798</v>
      </c>
      <c r="Q53" s="104">
        <v>-7.4557926829268197</v>
      </c>
    </row>
    <row r="54" spans="1:17" x14ac:dyDescent="0.3">
      <c r="A54" s="102" t="s">
        <v>52</v>
      </c>
      <c r="B54" s="103">
        <v>43986</v>
      </c>
      <c r="C54" s="104">
        <v>93.166499999999999</v>
      </c>
      <c r="D54" s="104"/>
      <c r="E54" s="104"/>
      <c r="F54" s="104"/>
      <c r="G54" s="104"/>
      <c r="H54" s="104"/>
      <c r="I54" s="104">
        <v>245.5717027211</v>
      </c>
      <c r="J54" s="104">
        <v>92.514996592486895</v>
      </c>
      <c r="K54" s="104">
        <v>-50.842771751183399</v>
      </c>
      <c r="L54" s="104">
        <v>-33.627308471479701</v>
      </c>
      <c r="M54" s="104">
        <v>-9.4606605159264792</v>
      </c>
      <c r="Q54" s="104">
        <v>136.235620663476</v>
      </c>
    </row>
    <row r="55" spans="1:17" x14ac:dyDescent="0.3">
      <c r="A55" s="157"/>
      <c r="B55" s="157"/>
      <c r="C55" s="157"/>
      <c r="D55" s="107"/>
      <c r="E55" s="107"/>
      <c r="F55" s="107"/>
      <c r="G55" s="107"/>
      <c r="H55" s="107"/>
      <c r="I55" s="107"/>
      <c r="J55" s="107" t="s">
        <v>48</v>
      </c>
      <c r="K55" s="107" t="s">
        <v>1</v>
      </c>
      <c r="L55" s="107" t="s">
        <v>2</v>
      </c>
      <c r="M55" s="107" t="s">
        <v>3</v>
      </c>
      <c r="N55" s="107" t="s">
        <v>4</v>
      </c>
      <c r="O55" s="107" t="s">
        <v>5</v>
      </c>
      <c r="Q55" s="107" t="s">
        <v>46</v>
      </c>
    </row>
    <row r="56" spans="1:17" x14ac:dyDescent="0.3">
      <c r="A56" s="157"/>
      <c r="B56" s="157"/>
      <c r="C56" s="157"/>
      <c r="D56" s="107"/>
      <c r="E56" s="107"/>
      <c r="F56" s="107"/>
      <c r="G56" s="107"/>
      <c r="H56" s="107"/>
      <c r="I56" s="107"/>
      <c r="J56" s="107" t="s">
        <v>0</v>
      </c>
      <c r="K56" s="107" t="s">
        <v>0</v>
      </c>
      <c r="L56" s="107" t="s">
        <v>0</v>
      </c>
      <c r="M56" s="107" t="s">
        <v>0</v>
      </c>
      <c r="N56" s="107" t="s">
        <v>0</v>
      </c>
      <c r="O56" s="107" t="s">
        <v>0</v>
      </c>
      <c r="Q56" s="107" t="s">
        <v>0</v>
      </c>
    </row>
    <row r="57" spans="1:17" x14ac:dyDescent="0.3">
      <c r="A57" s="107" t="s">
        <v>7</v>
      </c>
      <c r="B57" s="107" t="s">
        <v>8</v>
      </c>
      <c r="C57" s="107" t="s">
        <v>9</v>
      </c>
      <c r="D57" s="107"/>
      <c r="E57" s="107"/>
      <c r="F57" s="107"/>
      <c r="G57" s="107"/>
      <c r="H57" s="107"/>
      <c r="I57" s="107"/>
      <c r="J57" s="107"/>
      <c r="K57" s="107"/>
      <c r="L57" s="107"/>
      <c r="M57" s="107"/>
      <c r="N57" s="107"/>
      <c r="O57" s="107"/>
      <c r="Q57" s="107"/>
    </row>
    <row r="58" spans="1:17" x14ac:dyDescent="0.3">
      <c r="A58" s="101" t="s">
        <v>383</v>
      </c>
      <c r="B58" s="101"/>
      <c r="C58" s="101"/>
      <c r="D58" s="101"/>
      <c r="E58" s="101"/>
      <c r="F58" s="101"/>
      <c r="G58" s="101"/>
      <c r="H58" s="101"/>
      <c r="I58" s="101"/>
      <c r="J58" s="101"/>
      <c r="K58" s="101"/>
      <c r="L58" s="101"/>
      <c r="M58" s="101"/>
      <c r="N58" s="101"/>
      <c r="O58" s="101"/>
      <c r="Q58" s="101"/>
    </row>
    <row r="59" spans="1:17" x14ac:dyDescent="0.3">
      <c r="A59" s="102" t="s">
        <v>53</v>
      </c>
      <c r="B59" s="103">
        <v>43986</v>
      </c>
      <c r="C59" s="104">
        <v>33.460299999999997</v>
      </c>
      <c r="D59" s="104"/>
      <c r="E59" s="104"/>
      <c r="F59" s="104"/>
      <c r="G59" s="104"/>
      <c r="H59" s="104"/>
      <c r="I59" s="104"/>
      <c r="J59" s="104">
        <v>29.346582156557002</v>
      </c>
      <c r="K59" s="104">
        <v>2.3772619192342699</v>
      </c>
      <c r="L59" s="104">
        <v>5.7469106206420797</v>
      </c>
      <c r="M59" s="104">
        <v>-3.2361518436502799</v>
      </c>
      <c r="N59" s="104">
        <v>0.98240230314364196</v>
      </c>
      <c r="O59" s="104">
        <v>3.4873010134872402</v>
      </c>
      <c r="Q59" s="104">
        <v>9.7194172889240296</v>
      </c>
    </row>
    <row r="60" spans="1:17" x14ac:dyDescent="0.3">
      <c r="A60" s="102" t="s">
        <v>54</v>
      </c>
      <c r="B60" s="103">
        <v>43986</v>
      </c>
      <c r="C60" s="104">
        <v>1.4522999999999999</v>
      </c>
      <c r="D60" s="104"/>
      <c r="E60" s="104"/>
      <c r="F60" s="104"/>
      <c r="G60" s="104"/>
      <c r="H60" s="104"/>
      <c r="I60" s="104"/>
      <c r="J60" s="104">
        <v>0</v>
      </c>
      <c r="K60" s="104">
        <v>-102.51238318950099</v>
      </c>
      <c r="L60" s="104">
        <v>-48.0968827503659</v>
      </c>
      <c r="M60" s="104"/>
      <c r="N60" s="104"/>
      <c r="O60" s="104"/>
      <c r="Q60" s="104">
        <v>-45.509906035054598</v>
      </c>
    </row>
    <row r="61" spans="1:17" x14ac:dyDescent="0.3">
      <c r="A61" s="102" t="s">
        <v>55</v>
      </c>
      <c r="B61" s="103">
        <v>43986</v>
      </c>
      <c r="C61" s="104">
        <v>23.505700000000001</v>
      </c>
      <c r="D61" s="104"/>
      <c r="E61" s="104"/>
      <c r="F61" s="104"/>
      <c r="G61" s="104"/>
      <c r="H61" s="104"/>
      <c r="I61" s="104"/>
      <c r="J61" s="104">
        <v>21.000399772149301</v>
      </c>
      <c r="K61" s="104">
        <v>9.3481072380211803</v>
      </c>
      <c r="L61" s="104">
        <v>13.019158991891</v>
      </c>
      <c r="M61" s="104">
        <v>11.9632162298984</v>
      </c>
      <c r="N61" s="104">
        <v>12.7573974808711</v>
      </c>
      <c r="O61" s="104">
        <v>10.024622076079901</v>
      </c>
      <c r="Q61" s="104">
        <v>13.6920659667151</v>
      </c>
    </row>
    <row r="62" spans="1:17" x14ac:dyDescent="0.3">
      <c r="A62" s="102" t="s">
        <v>56</v>
      </c>
      <c r="B62" s="103">
        <v>43986</v>
      </c>
      <c r="C62" s="104">
        <v>18.144500000000001</v>
      </c>
      <c r="D62" s="104"/>
      <c r="E62" s="104"/>
      <c r="F62" s="104"/>
      <c r="G62" s="104"/>
      <c r="H62" s="104"/>
      <c r="I62" s="104"/>
      <c r="J62" s="104">
        <v>-11.9282263256019</v>
      </c>
      <c r="K62" s="104">
        <v>3.56299669494621</v>
      </c>
      <c r="L62" s="104">
        <v>7.2924261317971997</v>
      </c>
      <c r="M62" s="104">
        <v>5.8188304297996103</v>
      </c>
      <c r="N62" s="104">
        <v>8.0439764075231803</v>
      </c>
      <c r="O62" s="104">
        <v>3.60547042970774</v>
      </c>
      <c r="Q62" s="104">
        <v>9.7350246363356092</v>
      </c>
    </row>
    <row r="63" spans="1:17" x14ac:dyDescent="0.3">
      <c r="A63" s="102" t="s">
        <v>57</v>
      </c>
      <c r="B63" s="103">
        <v>43986</v>
      </c>
      <c r="C63" s="104">
        <v>37.215000000000003</v>
      </c>
      <c r="D63" s="104"/>
      <c r="E63" s="104"/>
      <c r="F63" s="104"/>
      <c r="G63" s="104"/>
      <c r="H63" s="104"/>
      <c r="I63" s="104"/>
      <c r="J63" s="104">
        <v>15.381570987613999</v>
      </c>
      <c r="K63" s="104">
        <v>11.0226619132645</v>
      </c>
      <c r="L63" s="104">
        <v>13.085896497142899</v>
      </c>
      <c r="M63" s="104">
        <v>10.5381798888207</v>
      </c>
      <c r="N63" s="104">
        <v>11.049002022861499</v>
      </c>
      <c r="O63" s="104">
        <v>8.4718333716065093</v>
      </c>
      <c r="Q63" s="104">
        <v>12.648385507193</v>
      </c>
    </row>
    <row r="64" spans="1:17" x14ac:dyDescent="0.3">
      <c r="A64" s="102" t="s">
        <v>58</v>
      </c>
      <c r="B64" s="103">
        <v>43986</v>
      </c>
      <c r="C64" s="104">
        <v>24.359200000000001</v>
      </c>
      <c r="D64" s="104"/>
      <c r="E64" s="104"/>
      <c r="F64" s="104"/>
      <c r="G64" s="104"/>
      <c r="H64" s="104"/>
      <c r="I64" s="104"/>
      <c r="J64" s="104">
        <v>18.264723202699798</v>
      </c>
      <c r="K64" s="104">
        <v>13.3554480063955</v>
      </c>
      <c r="L64" s="104">
        <v>13.1326005022242</v>
      </c>
      <c r="M64" s="104">
        <v>9.9948001104404796</v>
      </c>
      <c r="N64" s="104">
        <v>11.462045079609901</v>
      </c>
      <c r="O64" s="104">
        <v>7.8887720154509804</v>
      </c>
      <c r="Q64" s="104">
        <v>12.6383610472034</v>
      </c>
    </row>
    <row r="65" spans="1:17" x14ac:dyDescent="0.3">
      <c r="A65" s="102" t="s">
        <v>59</v>
      </c>
      <c r="B65" s="103">
        <v>43986</v>
      </c>
      <c r="C65" s="104">
        <v>2612.8388</v>
      </c>
      <c r="D65" s="104"/>
      <c r="E65" s="104"/>
      <c r="F65" s="104"/>
      <c r="G65" s="104"/>
      <c r="H65" s="104"/>
      <c r="I65" s="104"/>
      <c r="J65" s="104">
        <v>17.889613681828301</v>
      </c>
      <c r="K65" s="104">
        <v>16.1560376435419</v>
      </c>
      <c r="L65" s="104">
        <v>17.1738326909549</v>
      </c>
      <c r="M65" s="104">
        <v>17.190842730547899</v>
      </c>
      <c r="N65" s="104">
        <v>20.9963329400166</v>
      </c>
      <c r="O65" s="104">
        <v>9.8095824478089604</v>
      </c>
      <c r="Q65" s="104">
        <v>12.9039998251904</v>
      </c>
    </row>
    <row r="66" spans="1:17" x14ac:dyDescent="0.3">
      <c r="A66" s="102" t="s">
        <v>60</v>
      </c>
      <c r="B66" s="103">
        <v>43986</v>
      </c>
      <c r="C66" s="104">
        <v>23.603200000000001</v>
      </c>
      <c r="D66" s="104"/>
      <c r="E66" s="104"/>
      <c r="F66" s="104"/>
      <c r="G66" s="104"/>
      <c r="H66" s="104"/>
      <c r="I66" s="104"/>
      <c r="J66" s="104">
        <v>8.0358951326693706</v>
      </c>
      <c r="K66" s="104">
        <v>9.8551287833294996</v>
      </c>
      <c r="L66" s="104">
        <v>9.3525368172610506</v>
      </c>
      <c r="M66" s="104">
        <v>8.2173506576329896</v>
      </c>
      <c r="N66" s="104">
        <v>10.655599329247</v>
      </c>
      <c r="O66" s="104">
        <v>9.4355882332193506</v>
      </c>
      <c r="Q66" s="104">
        <v>11.566106292107699</v>
      </c>
    </row>
    <row r="67" spans="1:17" x14ac:dyDescent="0.3">
      <c r="A67" s="102" t="s">
        <v>61</v>
      </c>
      <c r="B67" s="103">
        <v>43986</v>
      </c>
      <c r="C67" s="104">
        <v>69.945499999999996</v>
      </c>
      <c r="D67" s="104"/>
      <c r="E67" s="104"/>
      <c r="F67" s="104"/>
      <c r="G67" s="104"/>
      <c r="H67" s="104"/>
      <c r="I67" s="104"/>
      <c r="J67" s="104">
        <v>14.0739832574657</v>
      </c>
      <c r="K67" s="104">
        <v>-12.018147662916499</v>
      </c>
      <c r="L67" s="104">
        <v>-9.3407258241823499</v>
      </c>
      <c r="M67" s="104">
        <v>-3.7628629775400402</v>
      </c>
      <c r="N67" s="104">
        <v>-1.5584435919024</v>
      </c>
      <c r="O67" s="104">
        <v>5.7637856886958403</v>
      </c>
      <c r="Q67" s="104">
        <v>10.697446945162699</v>
      </c>
    </row>
    <row r="68" spans="1:17" x14ac:dyDescent="0.3">
      <c r="A68" s="102" t="s">
        <v>62</v>
      </c>
      <c r="B68" s="103">
        <v>43986</v>
      </c>
      <c r="C68" s="104">
        <v>68.483999999999995</v>
      </c>
      <c r="D68" s="104"/>
      <c r="E68" s="104"/>
      <c r="F68" s="104"/>
      <c r="G68" s="104"/>
      <c r="H68" s="104"/>
      <c r="I68" s="104"/>
      <c r="J68" s="104">
        <v>17.188934766914599</v>
      </c>
      <c r="K68" s="104">
        <v>5.9040695850107303</v>
      </c>
      <c r="L68" s="104">
        <v>7.9472760459181604</v>
      </c>
      <c r="M68" s="104">
        <v>8.7040573986646592</v>
      </c>
      <c r="N68" s="104">
        <v>8.9602869019207194</v>
      </c>
      <c r="O68" s="104">
        <v>4.9650409229634702</v>
      </c>
      <c r="Q68" s="104">
        <v>10.5033152370747</v>
      </c>
    </row>
    <row r="69" spans="1:17" x14ac:dyDescent="0.3">
      <c r="A69" s="102" t="s">
        <v>63</v>
      </c>
      <c r="B69" s="103">
        <v>43986</v>
      </c>
      <c r="C69" s="104">
        <v>28.927399999999999</v>
      </c>
      <c r="D69" s="104"/>
      <c r="E69" s="104"/>
      <c r="F69" s="104"/>
      <c r="G69" s="104"/>
      <c r="H69" s="104"/>
      <c r="I69" s="104"/>
      <c r="J69" s="104">
        <v>17.598456397274798</v>
      </c>
      <c r="K69" s="104">
        <v>7.8591146777354002</v>
      </c>
      <c r="L69" s="104">
        <v>9.8367315919416001</v>
      </c>
      <c r="M69" s="104">
        <v>8.25707986857614</v>
      </c>
      <c r="N69" s="104">
        <v>10.929695371048</v>
      </c>
      <c r="O69" s="104">
        <v>8.0171373504197998</v>
      </c>
      <c r="Q69" s="104">
        <v>10.758569631576201</v>
      </c>
    </row>
    <row r="70" spans="1:17" x14ac:dyDescent="0.3">
      <c r="A70" s="102" t="s">
        <v>64</v>
      </c>
      <c r="B70" s="103">
        <v>43986</v>
      </c>
      <c r="C70" s="104">
        <v>27.4344</v>
      </c>
      <c r="D70" s="104"/>
      <c r="E70" s="104"/>
      <c r="F70" s="104"/>
      <c r="G70" s="104"/>
      <c r="H70" s="104"/>
      <c r="I70" s="104"/>
      <c r="J70" s="104">
        <v>23.051647717709301</v>
      </c>
      <c r="K70" s="104">
        <v>11.204379716674</v>
      </c>
      <c r="L70" s="104">
        <v>13.529182767899099</v>
      </c>
      <c r="M70" s="104">
        <v>12.118243136158499</v>
      </c>
      <c r="N70" s="104">
        <v>12.504199041258</v>
      </c>
      <c r="O70" s="104">
        <v>9.7131233978903193</v>
      </c>
      <c r="Q70" s="104">
        <v>16.027259196542101</v>
      </c>
    </row>
    <row r="71" spans="1:17" x14ac:dyDescent="0.3">
      <c r="A71" s="102" t="s">
        <v>65</v>
      </c>
      <c r="B71" s="103">
        <v>43986</v>
      </c>
      <c r="C71" s="104">
        <v>17.311800000000002</v>
      </c>
      <c r="D71" s="104"/>
      <c r="E71" s="104"/>
      <c r="F71" s="104"/>
      <c r="G71" s="104"/>
      <c r="H71" s="104"/>
      <c r="I71" s="104"/>
      <c r="J71" s="104">
        <v>22.364529363324401</v>
      </c>
      <c r="K71" s="104">
        <v>4.9915239172777799</v>
      </c>
      <c r="L71" s="104">
        <v>9.1455974760547605</v>
      </c>
      <c r="M71" s="104">
        <v>7.99345113554382</v>
      </c>
      <c r="N71" s="104">
        <v>8.5403974141740395</v>
      </c>
      <c r="O71" s="104">
        <v>6.0021091122640504</v>
      </c>
      <c r="Q71" s="104">
        <v>8.0368179703346705</v>
      </c>
    </row>
    <row r="72" spans="1:17" x14ac:dyDescent="0.3">
      <c r="A72" s="102" t="s">
        <v>66</v>
      </c>
      <c r="B72" s="103">
        <v>43986</v>
      </c>
      <c r="C72" s="104">
        <v>27.851600000000001</v>
      </c>
      <c r="D72" s="104"/>
      <c r="E72" s="104"/>
      <c r="F72" s="104"/>
      <c r="G72" s="104"/>
      <c r="H72" s="104"/>
      <c r="I72" s="104"/>
      <c r="J72" s="104">
        <v>21.313406168798998</v>
      </c>
      <c r="K72" s="104">
        <v>16.976983236694998</v>
      </c>
      <c r="L72" s="104">
        <v>17.139834854539998</v>
      </c>
      <c r="M72" s="104">
        <v>13.392017879539999</v>
      </c>
      <c r="N72" s="104">
        <v>15.469303641585901</v>
      </c>
      <c r="O72" s="104">
        <v>10.318957640117601</v>
      </c>
      <c r="Q72" s="104">
        <v>13.9986832390579</v>
      </c>
    </row>
    <row r="73" spans="1:17" x14ac:dyDescent="0.3">
      <c r="A73" s="102" t="s">
        <v>67</v>
      </c>
      <c r="B73" s="103">
        <v>43986</v>
      </c>
      <c r="C73" s="104">
        <v>16.495699999999999</v>
      </c>
      <c r="D73" s="104"/>
      <c r="E73" s="104"/>
      <c r="F73" s="104"/>
      <c r="G73" s="104"/>
      <c r="H73" s="104"/>
      <c r="I73" s="104"/>
      <c r="J73" s="104">
        <v>2.58237373385021</v>
      </c>
      <c r="K73" s="104">
        <v>1.6422421196859001</v>
      </c>
      <c r="L73" s="104">
        <v>5.48636725351097</v>
      </c>
      <c r="M73" s="104">
        <v>6.5830835565331203</v>
      </c>
      <c r="N73" s="104">
        <v>6.9687078611325797</v>
      </c>
      <c r="O73" s="104">
        <v>7.4048827684024303</v>
      </c>
      <c r="Q73" s="104">
        <v>9.3454099329917195</v>
      </c>
    </row>
    <row r="74" spans="1:17" x14ac:dyDescent="0.3">
      <c r="A74" s="102" t="s">
        <v>68</v>
      </c>
      <c r="B74" s="103">
        <v>43986</v>
      </c>
      <c r="C74" s="104">
        <v>1144.4413999999999</v>
      </c>
      <c r="D74" s="104"/>
      <c r="E74" s="104"/>
      <c r="F74" s="104"/>
      <c r="G74" s="104"/>
      <c r="H74" s="104"/>
      <c r="I74" s="104"/>
      <c r="J74" s="104">
        <v>5.2605858527049003</v>
      </c>
      <c r="K74" s="104">
        <v>5.4762432658664402</v>
      </c>
      <c r="L74" s="104">
        <v>7.0620213185480596</v>
      </c>
      <c r="M74" s="104">
        <v>7.2440321077915204</v>
      </c>
      <c r="N74" s="104">
        <v>8.4676878650071608</v>
      </c>
      <c r="O74" s="104"/>
      <c r="Q74" s="104">
        <v>9.6206406934306496</v>
      </c>
    </row>
    <row r="75" spans="1:17" x14ac:dyDescent="0.3">
      <c r="A75" s="102" t="s">
        <v>69</v>
      </c>
      <c r="B75" s="103">
        <v>43986</v>
      </c>
      <c r="C75" s="104">
        <v>32.177599999999998</v>
      </c>
      <c r="D75" s="104"/>
      <c r="E75" s="104"/>
      <c r="F75" s="104"/>
      <c r="G75" s="104"/>
      <c r="H75" s="104"/>
      <c r="I75" s="104"/>
      <c r="J75" s="104">
        <v>14.3631990703449</v>
      </c>
      <c r="K75" s="104">
        <v>5.7818229026579404</v>
      </c>
      <c r="L75" s="104">
        <v>7.1288440555864501</v>
      </c>
      <c r="M75" s="104">
        <v>6.6160208585813596</v>
      </c>
      <c r="N75" s="104">
        <v>6.7041959949783001</v>
      </c>
      <c r="O75" s="104">
        <v>8.0493928116686195</v>
      </c>
      <c r="Q75" s="104">
        <v>11.0967455234862</v>
      </c>
    </row>
    <row r="76" spans="1:17" x14ac:dyDescent="0.3">
      <c r="A76" s="102" t="s">
        <v>70</v>
      </c>
      <c r="B76" s="103">
        <v>43986</v>
      </c>
      <c r="C76" s="104">
        <v>28.802700000000002</v>
      </c>
      <c r="D76" s="104"/>
      <c r="E76" s="104"/>
      <c r="F76" s="104"/>
      <c r="G76" s="104"/>
      <c r="H76" s="104"/>
      <c r="I76" s="104"/>
      <c r="J76" s="104">
        <v>24.328949588458102</v>
      </c>
      <c r="K76" s="104">
        <v>8.9050262748811893</v>
      </c>
      <c r="L76" s="104">
        <v>10.5080294388392</v>
      </c>
      <c r="M76" s="104">
        <v>10.3456235923158</v>
      </c>
      <c r="N76" s="104">
        <v>11.580256483180399</v>
      </c>
      <c r="O76" s="104">
        <v>10.424449209949699</v>
      </c>
      <c r="Q76" s="104">
        <v>13.856258804210899</v>
      </c>
    </row>
    <row r="77" spans="1:17" x14ac:dyDescent="0.3">
      <c r="A77" s="102" t="s">
        <v>71</v>
      </c>
      <c r="B77" s="103">
        <v>43986</v>
      </c>
      <c r="C77" s="104">
        <v>23.766400000000001</v>
      </c>
      <c r="D77" s="104"/>
      <c r="E77" s="104"/>
      <c r="F77" s="104"/>
      <c r="G77" s="104"/>
      <c r="H77" s="104"/>
      <c r="I77" s="104"/>
      <c r="J77" s="104">
        <v>17.619052867077301</v>
      </c>
      <c r="K77" s="104">
        <v>11.8486041935613</v>
      </c>
      <c r="L77" s="104">
        <v>12.570838160242999</v>
      </c>
      <c r="M77" s="104">
        <v>10.620501791449099</v>
      </c>
      <c r="N77" s="104">
        <v>11.931958000828001</v>
      </c>
      <c r="O77" s="104">
        <v>9.5472740516653207</v>
      </c>
      <c r="Q77" s="104">
        <v>13.0526405766671</v>
      </c>
    </row>
    <row r="78" spans="1:17" x14ac:dyDescent="0.3">
      <c r="A78" s="102" t="s">
        <v>72</v>
      </c>
      <c r="B78" s="103">
        <v>43986</v>
      </c>
      <c r="C78" s="104">
        <v>13.456200000000001</v>
      </c>
      <c r="D78" s="104"/>
      <c r="E78" s="104"/>
      <c r="F78" s="104"/>
      <c r="G78" s="104"/>
      <c r="H78" s="104"/>
      <c r="I78" s="104"/>
      <c r="J78" s="104">
        <v>11.503827104907799</v>
      </c>
      <c r="K78" s="104">
        <v>17.957811885217598</v>
      </c>
      <c r="L78" s="104">
        <v>16.609086774731601</v>
      </c>
      <c r="M78" s="104">
        <v>13.2518338531137</v>
      </c>
      <c r="N78" s="104">
        <v>15.7648537856088</v>
      </c>
      <c r="O78" s="104">
        <v>10.5760165795103</v>
      </c>
      <c r="Q78" s="104">
        <v>10.800625</v>
      </c>
    </row>
    <row r="79" spans="1:17" x14ac:dyDescent="0.3">
      <c r="A79" s="102" t="s">
        <v>73</v>
      </c>
      <c r="B79" s="103">
        <v>43986</v>
      </c>
      <c r="C79" s="104">
        <v>29.314</v>
      </c>
      <c r="D79" s="104"/>
      <c r="E79" s="104"/>
      <c r="F79" s="104"/>
      <c r="G79" s="104"/>
      <c r="H79" s="104"/>
      <c r="I79" s="104"/>
      <c r="J79" s="104">
        <v>12.7650259024708</v>
      </c>
      <c r="K79" s="104">
        <v>15.3511136855922</v>
      </c>
      <c r="L79" s="104">
        <v>13.4252959705798</v>
      </c>
      <c r="M79" s="104">
        <v>10.1766903927229</v>
      </c>
      <c r="N79" s="104">
        <v>11.5518901869585</v>
      </c>
      <c r="O79" s="104">
        <v>8.3593486997542392</v>
      </c>
      <c r="Q79" s="104">
        <v>12.178996588210399</v>
      </c>
    </row>
    <row r="80" spans="1:17" x14ac:dyDescent="0.3">
      <c r="A80" s="102" t="s">
        <v>74</v>
      </c>
      <c r="B80" s="103">
        <v>43986</v>
      </c>
      <c r="C80" s="104">
        <v>2155.6743000000001</v>
      </c>
      <c r="D80" s="104"/>
      <c r="E80" s="104"/>
      <c r="F80" s="104"/>
      <c r="G80" s="104"/>
      <c r="H80" s="104"/>
      <c r="I80" s="104"/>
      <c r="J80" s="104">
        <v>17.925901062898799</v>
      </c>
      <c r="K80" s="104">
        <v>7.6780522111143501</v>
      </c>
      <c r="L80" s="104">
        <v>11.905114674612699</v>
      </c>
      <c r="M80" s="104">
        <v>9.9634314198399103</v>
      </c>
      <c r="N80" s="104">
        <v>11.662256000246201</v>
      </c>
      <c r="O80" s="104">
        <v>9.8931136259950208</v>
      </c>
      <c r="Q80" s="104">
        <v>13.0564511075514</v>
      </c>
    </row>
    <row r="81" spans="1:17" x14ac:dyDescent="0.3">
      <c r="A81" s="102" t="s">
        <v>75</v>
      </c>
      <c r="B81" s="103">
        <v>43986</v>
      </c>
      <c r="C81" s="104">
        <v>31.864599999999999</v>
      </c>
      <c r="D81" s="104"/>
      <c r="E81" s="104"/>
      <c r="F81" s="104"/>
      <c r="G81" s="104"/>
      <c r="H81" s="104"/>
      <c r="I81" s="104"/>
      <c r="J81" s="104">
        <v>12.5968144556337</v>
      </c>
      <c r="K81" s="104">
        <v>-4.9732089912910702</v>
      </c>
      <c r="L81" s="104">
        <v>2.1000037813238799</v>
      </c>
      <c r="M81" s="104">
        <v>2.7979100798950398</v>
      </c>
      <c r="N81" s="104">
        <v>5.5735694985707802</v>
      </c>
      <c r="O81" s="104">
        <v>2.5194565254910501</v>
      </c>
      <c r="Q81" s="104">
        <v>8.1830620309692907</v>
      </c>
    </row>
    <row r="82" spans="1:17" x14ac:dyDescent="0.3">
      <c r="A82" s="102" t="s">
        <v>76</v>
      </c>
      <c r="B82" s="103">
        <v>43986</v>
      </c>
      <c r="C82" s="104">
        <v>63.873600000000003</v>
      </c>
      <c r="D82" s="104"/>
      <c r="E82" s="104"/>
      <c r="F82" s="104"/>
      <c r="G82" s="104"/>
      <c r="H82" s="104"/>
      <c r="I82" s="104"/>
      <c r="J82" s="104">
        <v>6.2674229768987697</v>
      </c>
      <c r="K82" s="104">
        <v>5.7614774458503</v>
      </c>
      <c r="L82" s="104">
        <v>6.2712410830414003</v>
      </c>
      <c r="M82" s="104">
        <v>6.1207258441866399</v>
      </c>
      <c r="N82" s="104">
        <v>6.2192290021486798</v>
      </c>
      <c r="O82" s="104">
        <v>4.4374884387521201</v>
      </c>
      <c r="Q82" s="104">
        <v>9.1912330593407798</v>
      </c>
    </row>
    <row r="83" spans="1:17" x14ac:dyDescent="0.3">
      <c r="A83" s="102" t="s">
        <v>77</v>
      </c>
      <c r="B83" s="103">
        <v>43986</v>
      </c>
      <c r="C83" s="104">
        <v>15.774800000000001</v>
      </c>
      <c r="D83" s="104"/>
      <c r="E83" s="104"/>
      <c r="F83" s="104"/>
      <c r="G83" s="104"/>
      <c r="H83" s="104"/>
      <c r="I83" s="104"/>
      <c r="J83" s="104">
        <v>5.9111012462595696</v>
      </c>
      <c r="K83" s="104">
        <v>9.0207151823107594</v>
      </c>
      <c r="L83" s="104">
        <v>12.6082595649225</v>
      </c>
      <c r="M83" s="104">
        <v>10.0702837374058</v>
      </c>
      <c r="N83" s="104">
        <v>11.845560593729401</v>
      </c>
      <c r="O83" s="104">
        <v>8.4779766679784601</v>
      </c>
      <c r="Q83" s="104">
        <v>11.4367986977754</v>
      </c>
    </row>
    <row r="84" spans="1:17" x14ac:dyDescent="0.3">
      <c r="A84" s="102" t="s">
        <v>78</v>
      </c>
      <c r="B84" s="103">
        <v>43986</v>
      </c>
      <c r="C84" s="104">
        <v>28.229099999999999</v>
      </c>
      <c r="D84" s="104"/>
      <c r="E84" s="104"/>
      <c r="F84" s="104"/>
      <c r="G84" s="104"/>
      <c r="H84" s="104"/>
      <c r="I84" s="104"/>
      <c r="J84" s="104">
        <v>18.647027891054499</v>
      </c>
      <c r="K84" s="104">
        <v>13.6029164029586</v>
      </c>
      <c r="L84" s="104">
        <v>15.2273951452154</v>
      </c>
      <c r="M84" s="104">
        <v>12.299515801621901</v>
      </c>
      <c r="N84" s="104">
        <v>14.704689117025699</v>
      </c>
      <c r="O84" s="104">
        <v>10.228505733521001</v>
      </c>
      <c r="Q84" s="104">
        <v>12.993274685558401</v>
      </c>
    </row>
    <row r="85" spans="1:17" x14ac:dyDescent="0.3">
      <c r="A85" s="102" t="s">
        <v>79</v>
      </c>
      <c r="B85" s="103">
        <v>43986</v>
      </c>
      <c r="C85" s="104">
        <v>33.166899999999998</v>
      </c>
      <c r="D85" s="104"/>
      <c r="E85" s="104"/>
      <c r="F85" s="104"/>
      <c r="G85" s="104"/>
      <c r="H85" s="104"/>
      <c r="I85" s="104"/>
      <c r="J85" s="104">
        <v>16.3734429113514</v>
      </c>
      <c r="K85" s="104">
        <v>8.4041184196240994</v>
      </c>
      <c r="L85" s="104">
        <v>9.8224416252442204</v>
      </c>
      <c r="M85" s="104">
        <v>9.0050422546038895</v>
      </c>
      <c r="N85" s="104">
        <v>9.3275300125217697</v>
      </c>
      <c r="O85" s="104">
        <v>7.5737586912892798</v>
      </c>
      <c r="Q85" s="104">
        <v>12.9907604308922</v>
      </c>
    </row>
    <row r="86" spans="1:17" x14ac:dyDescent="0.3">
      <c r="A86" s="102" t="s">
        <v>80</v>
      </c>
      <c r="B86" s="103">
        <v>43986</v>
      </c>
      <c r="C86" s="104">
        <v>18.951499999999999</v>
      </c>
      <c r="D86" s="104"/>
      <c r="E86" s="104"/>
      <c r="F86" s="104"/>
      <c r="G86" s="104"/>
      <c r="H86" s="104"/>
      <c r="I86" s="104"/>
      <c r="J86" s="104">
        <v>16.735751590512699</v>
      </c>
      <c r="K86" s="104">
        <v>10.806082337442501</v>
      </c>
      <c r="L86" s="104">
        <v>12.1574581290848</v>
      </c>
      <c r="M86" s="104">
        <v>10.2268495672208</v>
      </c>
      <c r="N86" s="104">
        <v>12.176074028648401</v>
      </c>
      <c r="O86" s="104">
        <v>7.99073509382597</v>
      </c>
      <c r="Q86" s="104">
        <v>10.0988999684128</v>
      </c>
    </row>
    <row r="87" spans="1:17" x14ac:dyDescent="0.3">
      <c r="A87" s="102" t="s">
        <v>363</v>
      </c>
      <c r="B87" s="103">
        <v>43986</v>
      </c>
      <c r="C87" s="104">
        <v>0.38340000000000002</v>
      </c>
      <c r="D87" s="104"/>
      <c r="E87" s="104"/>
      <c r="F87" s="104"/>
      <c r="G87" s="104"/>
      <c r="H87" s="104"/>
      <c r="I87" s="104"/>
      <c r="J87" s="104">
        <v>8.9737611801111701</v>
      </c>
      <c r="K87" s="104">
        <v>8.8869565217391209</v>
      </c>
      <c r="L87" s="104"/>
      <c r="M87" s="104"/>
      <c r="N87" s="104"/>
      <c r="O87" s="104"/>
      <c r="Q87" s="104">
        <v>8.8651954952811796</v>
      </c>
    </row>
    <row r="88" spans="1:17" x14ac:dyDescent="0.3">
      <c r="A88" s="102" t="s">
        <v>81</v>
      </c>
      <c r="B88" s="103">
        <v>43986</v>
      </c>
      <c r="C88" s="104">
        <v>21.400400000000001</v>
      </c>
      <c r="D88" s="104"/>
      <c r="E88" s="104"/>
      <c r="F88" s="104"/>
      <c r="G88" s="104"/>
      <c r="H88" s="104"/>
      <c r="I88" s="104"/>
      <c r="J88" s="104">
        <v>19.502754125902399</v>
      </c>
      <c r="K88" s="104">
        <v>14.686067004537099</v>
      </c>
      <c r="L88" s="104">
        <v>4.8996096904022801</v>
      </c>
      <c r="M88" s="104">
        <v>3.6629262216737102</v>
      </c>
      <c r="N88" s="104">
        <v>5.52045852928208</v>
      </c>
      <c r="O88" s="104">
        <v>2.31375610506438</v>
      </c>
      <c r="Q88" s="104">
        <v>9.5341264484294204</v>
      </c>
    </row>
    <row r="89" spans="1:17" x14ac:dyDescent="0.3">
      <c r="A89" s="157"/>
      <c r="B89" s="157"/>
      <c r="C89" s="157"/>
      <c r="D89" s="107"/>
      <c r="E89" s="107"/>
      <c r="F89" s="107"/>
      <c r="G89" s="107"/>
      <c r="H89" s="107"/>
      <c r="I89" s="107"/>
      <c r="J89" s="107" t="s">
        <v>48</v>
      </c>
      <c r="K89" s="107" t="s">
        <v>1</v>
      </c>
      <c r="L89" s="107" t="s">
        <v>2</v>
      </c>
      <c r="M89" s="107" t="s">
        <v>3</v>
      </c>
      <c r="N89" s="107" t="s">
        <v>4</v>
      </c>
      <c r="O89" s="107" t="s">
        <v>5</v>
      </c>
      <c r="Q89" s="107" t="s">
        <v>46</v>
      </c>
    </row>
    <row r="90" spans="1:17" x14ac:dyDescent="0.3">
      <c r="A90" s="157"/>
      <c r="B90" s="157"/>
      <c r="C90" s="157"/>
      <c r="D90" s="107"/>
      <c r="E90" s="107"/>
      <c r="F90" s="107"/>
      <c r="G90" s="107"/>
      <c r="H90" s="107"/>
      <c r="I90" s="107"/>
      <c r="J90" s="107" t="s">
        <v>0</v>
      </c>
      <c r="K90" s="107" t="s">
        <v>0</v>
      </c>
      <c r="L90" s="107" t="s">
        <v>0</v>
      </c>
      <c r="M90" s="107" t="s">
        <v>0</v>
      </c>
      <c r="N90" s="107" t="s">
        <v>0</v>
      </c>
      <c r="O90" s="107" t="s">
        <v>0</v>
      </c>
      <c r="Q90" s="107" t="s">
        <v>0</v>
      </c>
    </row>
    <row r="91" spans="1:17" x14ac:dyDescent="0.3">
      <c r="A91" s="107" t="s">
        <v>7</v>
      </c>
      <c r="B91" s="107" t="s">
        <v>8</v>
      </c>
      <c r="C91" s="107" t="s">
        <v>9</v>
      </c>
      <c r="D91" s="107"/>
      <c r="E91" s="107"/>
      <c r="F91" s="107"/>
      <c r="G91" s="107"/>
      <c r="H91" s="107"/>
      <c r="I91" s="107"/>
      <c r="J91" s="107"/>
      <c r="K91" s="107"/>
      <c r="L91" s="107"/>
      <c r="M91" s="107"/>
      <c r="N91" s="107"/>
      <c r="O91" s="107"/>
      <c r="Q91" s="107"/>
    </row>
    <row r="92" spans="1:17" x14ac:dyDescent="0.3">
      <c r="A92" s="101" t="s">
        <v>383</v>
      </c>
      <c r="B92" s="101"/>
      <c r="C92" s="101"/>
      <c r="D92" s="101"/>
      <c r="E92" s="101"/>
      <c r="F92" s="101"/>
      <c r="G92" s="101"/>
      <c r="H92" s="101"/>
      <c r="I92" s="101"/>
      <c r="J92" s="101"/>
      <c r="K92" s="101"/>
      <c r="L92" s="101"/>
      <c r="M92" s="101"/>
      <c r="N92" s="101"/>
      <c r="O92" s="101"/>
      <c r="Q92" s="101"/>
    </row>
    <row r="93" spans="1:17" x14ac:dyDescent="0.3">
      <c r="A93" s="102" t="s">
        <v>82</v>
      </c>
      <c r="B93" s="103">
        <v>43986</v>
      </c>
      <c r="C93" s="104">
        <v>22.2212</v>
      </c>
      <c r="D93" s="104"/>
      <c r="E93" s="104"/>
      <c r="F93" s="104"/>
      <c r="G93" s="104"/>
      <c r="H93" s="104"/>
      <c r="I93" s="104"/>
      <c r="J93" s="104">
        <v>28.780035126803099</v>
      </c>
      <c r="K93" s="104">
        <v>1.8150994575044801</v>
      </c>
      <c r="L93" s="104">
        <v>5.1705780504303904</v>
      </c>
      <c r="M93" s="104">
        <v>-3.7943665924496801</v>
      </c>
      <c r="N93" s="104">
        <v>0.40329240176251602</v>
      </c>
      <c r="O93" s="104">
        <v>2.8941735060114402</v>
      </c>
      <c r="Q93" s="104">
        <v>10.946596319018401</v>
      </c>
    </row>
    <row r="94" spans="1:17" x14ac:dyDescent="0.3">
      <c r="A94" s="102" t="s">
        <v>83</v>
      </c>
      <c r="B94" s="103">
        <v>43986</v>
      </c>
      <c r="C94" s="104">
        <v>32.125100000000003</v>
      </c>
      <c r="D94" s="104"/>
      <c r="E94" s="104"/>
      <c r="F94" s="104"/>
      <c r="G94" s="104"/>
      <c r="H94" s="104"/>
      <c r="I94" s="104"/>
      <c r="J94" s="104">
        <v>28.7835731115761</v>
      </c>
      <c r="K94" s="104">
        <v>1.8324932472689699</v>
      </c>
      <c r="L94" s="104">
        <v>5.1799995661490099</v>
      </c>
      <c r="M94" s="104">
        <v>-3.7882179440091002</v>
      </c>
      <c r="N94" s="104">
        <v>0.40833177524210501</v>
      </c>
      <c r="O94" s="104">
        <v>2.89624605761944</v>
      </c>
      <c r="Q94" s="104">
        <v>14.0961101413859</v>
      </c>
    </row>
    <row r="95" spans="1:17" x14ac:dyDescent="0.3">
      <c r="A95" s="102" t="s">
        <v>84</v>
      </c>
      <c r="B95" s="103">
        <v>43986</v>
      </c>
      <c r="C95" s="104">
        <v>0.96740000000000004</v>
      </c>
      <c r="D95" s="104"/>
      <c r="E95" s="104"/>
      <c r="F95" s="104"/>
      <c r="G95" s="104"/>
      <c r="H95" s="104"/>
      <c r="I95" s="104"/>
      <c r="J95" s="104">
        <v>0</v>
      </c>
      <c r="K95" s="104">
        <v>-102.500066664</v>
      </c>
      <c r="L95" s="104">
        <v>-48.095404657925499</v>
      </c>
      <c r="M95" s="104"/>
      <c r="N95" s="104"/>
      <c r="O95" s="104"/>
      <c r="Q95" s="104">
        <v>-45.500635582114597</v>
      </c>
    </row>
    <row r="96" spans="1:17" x14ac:dyDescent="0.3">
      <c r="A96" s="102" t="s">
        <v>85</v>
      </c>
      <c r="B96" s="103">
        <v>43986</v>
      </c>
      <c r="C96" s="104">
        <v>1.3985000000000001</v>
      </c>
      <c r="D96" s="104"/>
      <c r="E96" s="104"/>
      <c r="F96" s="104"/>
      <c r="G96" s="104"/>
      <c r="H96" s="104"/>
      <c r="I96" s="104"/>
      <c r="J96" s="104">
        <v>0</v>
      </c>
      <c r="K96" s="104">
        <v>-102.50374097037</v>
      </c>
      <c r="L96" s="104">
        <v>-48.088350941368603</v>
      </c>
      <c r="M96" s="104"/>
      <c r="N96" s="104"/>
      <c r="O96" s="104"/>
      <c r="Q96" s="104">
        <v>-45.504646878059397</v>
      </c>
    </row>
    <row r="97" spans="1:17" x14ac:dyDescent="0.3">
      <c r="A97" s="102" t="s">
        <v>86</v>
      </c>
      <c r="B97" s="103">
        <v>43986</v>
      </c>
      <c r="C97" s="104">
        <v>21.8018</v>
      </c>
      <c r="D97" s="104"/>
      <c r="E97" s="104"/>
      <c r="F97" s="104"/>
      <c r="G97" s="104"/>
      <c r="H97" s="104"/>
      <c r="I97" s="104"/>
      <c r="J97" s="104">
        <v>20.561813855991399</v>
      </c>
      <c r="K97" s="104">
        <v>8.9048242208527295</v>
      </c>
      <c r="L97" s="104">
        <v>12.565465824767299</v>
      </c>
      <c r="M97" s="104">
        <v>11.3857779673039</v>
      </c>
      <c r="N97" s="104">
        <v>12.0895238927082</v>
      </c>
      <c r="O97" s="104">
        <v>9.0391311629814304</v>
      </c>
      <c r="Q97" s="104">
        <v>12.9514642212868</v>
      </c>
    </row>
    <row r="98" spans="1:17" x14ac:dyDescent="0.3">
      <c r="A98" s="102" t="s">
        <v>87</v>
      </c>
      <c r="B98" s="103">
        <v>43986</v>
      </c>
      <c r="C98" s="104">
        <v>17.220400000000001</v>
      </c>
      <c r="D98" s="104"/>
      <c r="E98" s="104"/>
      <c r="F98" s="104"/>
      <c r="G98" s="104"/>
      <c r="H98" s="104"/>
      <c r="I98" s="104"/>
      <c r="J98" s="104">
        <v>-12.2937517181371</v>
      </c>
      <c r="K98" s="104">
        <v>3.2003706797510101</v>
      </c>
      <c r="L98" s="104">
        <v>6.9333357237707904</v>
      </c>
      <c r="M98" s="104">
        <v>5.4069675969431596</v>
      </c>
      <c r="N98" s="104">
        <v>7.6086723757217998</v>
      </c>
      <c r="O98" s="104">
        <v>3.08730858104179</v>
      </c>
      <c r="Q98" s="104">
        <v>9.1002969613259701</v>
      </c>
    </row>
    <row r="99" spans="1:17" x14ac:dyDescent="0.3">
      <c r="A99" s="102" t="s">
        <v>88</v>
      </c>
      <c r="B99" s="103">
        <v>43986</v>
      </c>
      <c r="C99" s="104">
        <v>35.263500000000001</v>
      </c>
      <c r="D99" s="104"/>
      <c r="E99" s="104"/>
      <c r="F99" s="104"/>
      <c r="G99" s="104"/>
      <c r="H99" s="104"/>
      <c r="I99" s="104"/>
      <c r="J99" s="104">
        <v>14.363512372991</v>
      </c>
      <c r="K99" s="104">
        <v>10.2664646686954</v>
      </c>
      <c r="L99" s="104">
        <v>12.4242011659585</v>
      </c>
      <c r="M99" s="104">
        <v>9.7383667078011307</v>
      </c>
      <c r="N99" s="104">
        <v>10.106389160801401</v>
      </c>
      <c r="O99" s="104">
        <v>7.3250977724103903</v>
      </c>
      <c r="Q99" s="104">
        <v>16.084384266527099</v>
      </c>
    </row>
    <row r="100" spans="1:17" x14ac:dyDescent="0.3">
      <c r="A100" s="102" t="s">
        <v>89</v>
      </c>
      <c r="B100" s="103">
        <v>43986</v>
      </c>
      <c r="C100" s="104">
        <v>23.301200000000001</v>
      </c>
      <c r="D100" s="104"/>
      <c r="E100" s="104"/>
      <c r="F100" s="104"/>
      <c r="G100" s="104"/>
      <c r="H100" s="104"/>
      <c r="I100" s="104"/>
      <c r="J100" s="104">
        <v>17.398315779476999</v>
      </c>
      <c r="K100" s="104">
        <v>12.5756816813707</v>
      </c>
      <c r="L100" s="104">
        <v>12.283766821663001</v>
      </c>
      <c r="M100" s="104">
        <v>9.1203891060768303</v>
      </c>
      <c r="N100" s="104">
        <v>10.561577607231801</v>
      </c>
      <c r="O100" s="104">
        <v>6.9606031110425501</v>
      </c>
      <c r="Q100" s="104">
        <v>12.064955268389699</v>
      </c>
    </row>
    <row r="101" spans="1:17" x14ac:dyDescent="0.3">
      <c r="A101" s="102" t="s">
        <v>90</v>
      </c>
      <c r="B101" s="103">
        <v>43986</v>
      </c>
      <c r="C101" s="104">
        <v>2533.5868</v>
      </c>
      <c r="D101" s="104"/>
      <c r="E101" s="104"/>
      <c r="F101" s="104"/>
      <c r="G101" s="104"/>
      <c r="H101" s="104"/>
      <c r="I101" s="104"/>
      <c r="J101" s="104">
        <v>17.270420883433601</v>
      </c>
      <c r="K101" s="104">
        <v>15.498818576774701</v>
      </c>
      <c r="L101" s="104">
        <v>16.458265723078</v>
      </c>
      <c r="M101" s="104">
        <v>16.464554110789599</v>
      </c>
      <c r="N101" s="104">
        <v>20.229276017553602</v>
      </c>
      <c r="O101" s="104">
        <v>9.1689273645218492</v>
      </c>
      <c r="Q101" s="104">
        <v>11.722705382199001</v>
      </c>
    </row>
    <row r="102" spans="1:17" x14ac:dyDescent="0.3">
      <c r="A102" s="102" t="s">
        <v>91</v>
      </c>
      <c r="B102" s="103">
        <v>43986</v>
      </c>
      <c r="C102" s="104">
        <v>22.211200000000002</v>
      </c>
      <c r="D102" s="104"/>
      <c r="E102" s="104"/>
      <c r="F102" s="104"/>
      <c r="G102" s="104"/>
      <c r="H102" s="104"/>
      <c r="I102" s="104"/>
      <c r="J102" s="104">
        <v>7.28063085502788</v>
      </c>
      <c r="K102" s="104">
        <v>9.0937465271555897</v>
      </c>
      <c r="L102" s="104">
        <v>8.5754649848395008</v>
      </c>
      <c r="M102" s="104">
        <v>7.3999102468295499</v>
      </c>
      <c r="N102" s="104">
        <v>9.7698658680022206</v>
      </c>
      <c r="O102" s="104">
        <v>8.5989254565617408</v>
      </c>
      <c r="Q102" s="104">
        <v>10.222678899082601</v>
      </c>
    </row>
    <row r="103" spans="1:17" x14ac:dyDescent="0.3">
      <c r="A103" s="102" t="s">
        <v>92</v>
      </c>
      <c r="B103" s="103">
        <v>43986</v>
      </c>
      <c r="C103" s="104">
        <v>65.836200000000005</v>
      </c>
      <c r="D103" s="104"/>
      <c r="E103" s="104"/>
      <c r="F103" s="104"/>
      <c r="G103" s="104"/>
      <c r="H103" s="104"/>
      <c r="I103" s="104"/>
      <c r="J103" s="104">
        <v>13.2639357268614</v>
      </c>
      <c r="K103" s="104">
        <v>-12.8198196850988</v>
      </c>
      <c r="L103" s="104">
        <v>-10.1478759642391</v>
      </c>
      <c r="M103" s="104">
        <v>-4.5940855100414497</v>
      </c>
      <c r="N103" s="104">
        <v>-2.3980266813525901</v>
      </c>
      <c r="O103" s="104">
        <v>4.7213308440940596</v>
      </c>
      <c r="Q103" s="104">
        <v>23.999308761186999</v>
      </c>
    </row>
    <row r="104" spans="1:17" x14ac:dyDescent="0.3">
      <c r="A104" s="102" t="s">
        <v>93</v>
      </c>
      <c r="B104" s="103">
        <v>43986</v>
      </c>
      <c r="C104" s="104">
        <v>64.8035</v>
      </c>
      <c r="D104" s="104"/>
      <c r="E104" s="104"/>
      <c r="F104" s="104"/>
      <c r="G104" s="104"/>
      <c r="H104" s="104"/>
      <c r="I104" s="104"/>
      <c r="J104" s="104">
        <v>16.556305263885299</v>
      </c>
      <c r="K104" s="104">
        <v>5.0305292439970097</v>
      </c>
      <c r="L104" s="104">
        <v>6.9969561977787604</v>
      </c>
      <c r="M104" s="104">
        <v>7.8182509059544802</v>
      </c>
      <c r="N104" s="104">
        <v>8.1185864324821608</v>
      </c>
      <c r="O104" s="104">
        <v>4.20983923106464</v>
      </c>
      <c r="Q104" s="104">
        <v>23.706183337283701</v>
      </c>
    </row>
    <row r="105" spans="1:17" x14ac:dyDescent="0.3">
      <c r="A105" s="102" t="s">
        <v>94</v>
      </c>
      <c r="B105" s="103">
        <v>43986</v>
      </c>
      <c r="C105" s="104">
        <v>64.8035</v>
      </c>
      <c r="D105" s="104"/>
      <c r="E105" s="104"/>
      <c r="F105" s="104"/>
      <c r="G105" s="104"/>
      <c r="H105" s="104"/>
      <c r="I105" s="104"/>
      <c r="J105" s="104">
        <v>16.556305263885299</v>
      </c>
      <c r="K105" s="104">
        <v>5.0305292439970097</v>
      </c>
      <c r="L105" s="104">
        <v>6.9969561977787604</v>
      </c>
      <c r="M105" s="104">
        <v>7.8182509059544802</v>
      </c>
      <c r="N105" s="104">
        <v>8.1185864324821608</v>
      </c>
      <c r="O105" s="104">
        <v>4.20983923106464</v>
      </c>
      <c r="Q105" s="104">
        <v>23.706183337283701</v>
      </c>
    </row>
    <row r="106" spans="1:17" x14ac:dyDescent="0.3">
      <c r="A106" s="102" t="s">
        <v>95</v>
      </c>
      <c r="B106" s="103">
        <v>43986</v>
      </c>
      <c r="C106" s="104">
        <v>64.8035</v>
      </c>
      <c r="D106" s="104"/>
      <c r="E106" s="104"/>
      <c r="F106" s="104"/>
      <c r="G106" s="104"/>
      <c r="H106" s="104"/>
      <c r="I106" s="104"/>
      <c r="J106" s="104">
        <v>16.556305263885299</v>
      </c>
      <c r="K106" s="104">
        <v>5.0305292439970097</v>
      </c>
      <c r="L106" s="104">
        <v>6.9969561977787604</v>
      </c>
      <c r="M106" s="104">
        <v>7.8182509059544802</v>
      </c>
      <c r="N106" s="104">
        <v>8.1185864324821608</v>
      </c>
      <c r="O106" s="104">
        <v>4.20983923106464</v>
      </c>
      <c r="Q106" s="104">
        <v>23.706183337283701</v>
      </c>
    </row>
    <row r="107" spans="1:17" x14ac:dyDescent="0.3">
      <c r="A107" s="102" t="s">
        <v>96</v>
      </c>
      <c r="B107" s="103">
        <v>43986</v>
      </c>
      <c r="C107" s="104">
        <v>27.333300000000001</v>
      </c>
      <c r="D107" s="104"/>
      <c r="E107" s="104"/>
      <c r="F107" s="104"/>
      <c r="G107" s="104"/>
      <c r="H107" s="104"/>
      <c r="I107" s="104"/>
      <c r="J107" s="104">
        <v>16.812474450968899</v>
      </c>
      <c r="K107" s="104">
        <v>7.0585897310323702</v>
      </c>
      <c r="L107" s="104">
        <v>9.0165992662273702</v>
      </c>
      <c r="M107" s="104">
        <v>7.4316361287506796</v>
      </c>
      <c r="N107" s="104">
        <v>10.0718982258596</v>
      </c>
      <c r="O107" s="104">
        <v>7.0876449158755896</v>
      </c>
      <c r="Q107" s="104">
        <v>13.676295936013799</v>
      </c>
    </row>
    <row r="108" spans="1:17" x14ac:dyDescent="0.3">
      <c r="A108" s="102" t="s">
        <v>97</v>
      </c>
      <c r="B108" s="103">
        <v>43986</v>
      </c>
      <c r="C108" s="104">
        <v>26.363499999999998</v>
      </c>
      <c r="D108" s="104"/>
      <c r="E108" s="104"/>
      <c r="F108" s="104"/>
      <c r="G108" s="104"/>
      <c r="H108" s="104"/>
      <c r="I108" s="104"/>
      <c r="J108" s="104">
        <v>22.469904501923899</v>
      </c>
      <c r="K108" s="104">
        <v>10.6072131885921</v>
      </c>
      <c r="L108" s="104">
        <v>12.8629312054991</v>
      </c>
      <c r="M108" s="104">
        <v>11.422736600704701</v>
      </c>
      <c r="N108" s="104">
        <v>11.7788629672947</v>
      </c>
      <c r="O108" s="104">
        <v>8.8259757315816305</v>
      </c>
      <c r="Q108" s="104">
        <v>15.7673640443506</v>
      </c>
    </row>
    <row r="109" spans="1:17" x14ac:dyDescent="0.3">
      <c r="A109" s="102" t="s">
        <v>98</v>
      </c>
      <c r="B109" s="103">
        <v>43986</v>
      </c>
      <c r="C109" s="104">
        <v>16.2927</v>
      </c>
      <c r="D109" s="104"/>
      <c r="E109" s="104"/>
      <c r="F109" s="104"/>
      <c r="G109" s="104"/>
      <c r="H109" s="104"/>
      <c r="I109" s="104"/>
      <c r="J109" s="104">
        <v>21.569390041202599</v>
      </c>
      <c r="K109" s="104">
        <v>4.2031673362482804</v>
      </c>
      <c r="L109" s="104">
        <v>8.3330424520069197</v>
      </c>
      <c r="M109" s="104">
        <v>7.1677271305778403</v>
      </c>
      <c r="N109" s="104">
        <v>7.6914245463537201</v>
      </c>
      <c r="O109" s="104">
        <v>4.6752526222848996</v>
      </c>
      <c r="Q109" s="104">
        <v>7.5903354263053497</v>
      </c>
    </row>
    <row r="110" spans="1:17" x14ac:dyDescent="0.3">
      <c r="A110" s="102" t="s">
        <v>99</v>
      </c>
      <c r="B110" s="103">
        <v>43986</v>
      </c>
      <c r="C110" s="104">
        <v>26.180199999999999</v>
      </c>
      <c r="D110" s="104"/>
      <c r="E110" s="104"/>
      <c r="F110" s="104"/>
      <c r="G110" s="104"/>
      <c r="H110" s="104"/>
      <c r="I110" s="104"/>
      <c r="J110" s="104">
        <v>20.536224474828899</v>
      </c>
      <c r="K110" s="104">
        <v>16.1577391656934</v>
      </c>
      <c r="L110" s="104">
        <v>16.286698782835799</v>
      </c>
      <c r="M110" s="104">
        <v>12.542076033041299</v>
      </c>
      <c r="N110" s="104">
        <v>14.591393278726301</v>
      </c>
      <c r="O110" s="104">
        <v>9.3648715092969592</v>
      </c>
      <c r="Q110" s="104">
        <v>14.0513276231263</v>
      </c>
    </row>
    <row r="111" spans="1:17" x14ac:dyDescent="0.3">
      <c r="A111" s="102" t="s">
        <v>100</v>
      </c>
      <c r="B111" s="103">
        <v>43986</v>
      </c>
      <c r="C111" s="104">
        <v>15.87</v>
      </c>
      <c r="D111" s="104"/>
      <c r="E111" s="104"/>
      <c r="F111" s="104"/>
      <c r="G111" s="104"/>
      <c r="H111" s="104"/>
      <c r="I111" s="104"/>
      <c r="J111" s="104">
        <v>1.9321448640371399</v>
      </c>
      <c r="K111" s="104">
        <v>0.99244931051757002</v>
      </c>
      <c r="L111" s="104">
        <v>4.8204546604663898</v>
      </c>
      <c r="M111" s="104">
        <v>5.9038637642503602</v>
      </c>
      <c r="N111" s="104">
        <v>6.2767158976122399</v>
      </c>
      <c r="O111" s="104">
        <v>6.6436262169376299</v>
      </c>
      <c r="Q111" s="104">
        <v>8.4452108789909293</v>
      </c>
    </row>
    <row r="112" spans="1:17" x14ac:dyDescent="0.3">
      <c r="A112" s="102" t="s">
        <v>101</v>
      </c>
      <c r="B112" s="103">
        <v>43986</v>
      </c>
      <c r="C112" s="104">
        <v>1135.6229000000001</v>
      </c>
      <c r="D112" s="104"/>
      <c r="E112" s="104"/>
      <c r="F112" s="104"/>
      <c r="G112" s="104"/>
      <c r="H112" s="104"/>
      <c r="I112" s="104"/>
      <c r="J112" s="104">
        <v>4.7350805273029701</v>
      </c>
      <c r="K112" s="104">
        <v>4.9428954831641603</v>
      </c>
      <c r="L112" s="104">
        <v>6.5218109961662902</v>
      </c>
      <c r="M112" s="104">
        <v>6.6945039773086501</v>
      </c>
      <c r="N112" s="104">
        <v>7.91185826069903</v>
      </c>
      <c r="O112" s="104"/>
      <c r="Q112" s="104">
        <v>9.0332770985401396</v>
      </c>
    </row>
    <row r="113" spans="1:17" x14ac:dyDescent="0.3">
      <c r="A113" s="102" t="s">
        <v>102</v>
      </c>
      <c r="B113" s="103">
        <v>43986</v>
      </c>
      <c r="C113" s="104">
        <v>30.932200000000002</v>
      </c>
      <c r="D113" s="104"/>
      <c r="E113" s="104"/>
      <c r="F113" s="104"/>
      <c r="G113" s="104"/>
      <c r="H113" s="104"/>
      <c r="I113" s="104"/>
      <c r="J113" s="104">
        <v>13.6230465865429</v>
      </c>
      <c r="K113" s="104">
        <v>5.0436848060603401</v>
      </c>
      <c r="L113" s="104">
        <v>6.4660686085090102</v>
      </c>
      <c r="M113" s="104">
        <v>5.9940147578401701</v>
      </c>
      <c r="N113" s="104">
        <v>6.0979150959691504</v>
      </c>
      <c r="O113" s="104">
        <v>7.4046164325318697</v>
      </c>
      <c r="Q113" s="104">
        <v>12.344890935530801</v>
      </c>
    </row>
    <row r="114" spans="1:17" x14ac:dyDescent="0.3">
      <c r="A114" s="102" t="s">
        <v>103</v>
      </c>
      <c r="B114" s="103">
        <v>43986</v>
      </c>
      <c r="C114" s="104">
        <v>27.5182</v>
      </c>
      <c r="D114" s="104"/>
      <c r="E114" s="104"/>
      <c r="F114" s="104"/>
      <c r="G114" s="104"/>
      <c r="H114" s="104"/>
      <c r="I114" s="104"/>
      <c r="J114" s="104">
        <v>23.674265751693</v>
      </c>
      <c r="K114" s="104">
        <v>8.2444269185238799</v>
      </c>
      <c r="L114" s="104">
        <v>9.8274185839022596</v>
      </c>
      <c r="M114" s="104">
        <v>9.6444582677708492</v>
      </c>
      <c r="N114" s="104">
        <v>10.850279653362801</v>
      </c>
      <c r="O114" s="104">
        <v>9.6345024162102497</v>
      </c>
      <c r="Q114" s="104">
        <v>14.559756227981399</v>
      </c>
    </row>
    <row r="115" spans="1:17" x14ac:dyDescent="0.3">
      <c r="A115" s="102" t="s">
        <v>104</v>
      </c>
      <c r="B115" s="103">
        <v>43986</v>
      </c>
      <c r="C115" s="104">
        <v>22.643699999999999</v>
      </c>
      <c r="D115" s="104"/>
      <c r="E115" s="104"/>
      <c r="F115" s="104"/>
      <c r="G115" s="104"/>
      <c r="H115" s="104"/>
      <c r="I115" s="104"/>
      <c r="J115" s="104">
        <v>16.952669780675102</v>
      </c>
      <c r="K115" s="104">
        <v>11.1725024948647</v>
      </c>
      <c r="L115" s="104">
        <v>11.8740351169488</v>
      </c>
      <c r="M115" s="104">
        <v>9.9161790448270004</v>
      </c>
      <c r="N115" s="104">
        <v>11.1701589950888</v>
      </c>
      <c r="O115" s="104">
        <v>8.5441445987886198</v>
      </c>
      <c r="Q115" s="104">
        <v>9.1803272329421102</v>
      </c>
    </row>
    <row r="116" spans="1:17" x14ac:dyDescent="0.3">
      <c r="A116" s="102" t="s">
        <v>105</v>
      </c>
      <c r="B116" s="103">
        <v>43986</v>
      </c>
      <c r="C116" s="104">
        <v>12.8995</v>
      </c>
      <c r="D116" s="104"/>
      <c r="E116" s="104"/>
      <c r="F116" s="104"/>
      <c r="G116" s="104"/>
      <c r="H116" s="104"/>
      <c r="I116" s="104"/>
      <c r="J116" s="104">
        <v>10.544741191164</v>
      </c>
      <c r="K116" s="104">
        <v>17.049389377917802</v>
      </c>
      <c r="L116" s="104">
        <v>15.6120325008508</v>
      </c>
      <c r="M116" s="104">
        <v>12.1659904652513</v>
      </c>
      <c r="N116" s="104">
        <v>14.5317703002851</v>
      </c>
      <c r="O116" s="104">
        <v>8.8613600941197408</v>
      </c>
      <c r="Q116" s="104">
        <v>9.0609374999999996</v>
      </c>
    </row>
    <row r="117" spans="1:17" x14ac:dyDescent="0.3">
      <c r="A117" s="102" t="s">
        <v>106</v>
      </c>
      <c r="B117" s="103">
        <v>43986</v>
      </c>
      <c r="C117" s="104">
        <v>27.895099999999999</v>
      </c>
      <c r="D117" s="104"/>
      <c r="E117" s="104"/>
      <c r="F117" s="104"/>
      <c r="G117" s="104"/>
      <c r="H117" s="104"/>
      <c r="I117" s="104"/>
      <c r="J117" s="104">
        <v>12.287264683922</v>
      </c>
      <c r="K117" s="104">
        <v>14.774304634947899</v>
      </c>
      <c r="L117" s="104">
        <v>12.7577363179398</v>
      </c>
      <c r="M117" s="104">
        <v>9.4779980073891199</v>
      </c>
      <c r="N117" s="104">
        <v>10.815202990550301</v>
      </c>
      <c r="O117" s="104">
        <v>7.52123601236433</v>
      </c>
      <c r="Q117" s="104">
        <v>11.499492077464801</v>
      </c>
    </row>
    <row r="118" spans="1:17" x14ac:dyDescent="0.3">
      <c r="A118" s="102" t="s">
        <v>107</v>
      </c>
      <c r="B118" s="103">
        <v>43986</v>
      </c>
      <c r="C118" s="104">
        <v>2017.8752999999999</v>
      </c>
      <c r="D118" s="104"/>
      <c r="E118" s="104"/>
      <c r="F118" s="104"/>
      <c r="G118" s="104"/>
      <c r="H118" s="104"/>
      <c r="I118" s="104"/>
      <c r="J118" s="104">
        <v>16.961312771325801</v>
      </c>
      <c r="K118" s="104">
        <v>6.7218798700480002</v>
      </c>
      <c r="L118" s="104">
        <v>10.902803598709401</v>
      </c>
      <c r="M118" s="104">
        <v>8.8975148936684594</v>
      </c>
      <c r="N118" s="104">
        <v>10.815571808261501</v>
      </c>
      <c r="O118" s="104">
        <v>8.7194892830725408</v>
      </c>
      <c r="Q118" s="104">
        <v>12.117563095238101</v>
      </c>
    </row>
    <row r="119" spans="1:17" x14ac:dyDescent="0.3">
      <c r="A119" s="102" t="s">
        <v>108</v>
      </c>
      <c r="B119" s="103">
        <v>43986</v>
      </c>
      <c r="C119" s="104">
        <v>30.256499999999999</v>
      </c>
      <c r="D119" s="104"/>
      <c r="E119" s="104"/>
      <c r="F119" s="104"/>
      <c r="G119" s="104"/>
      <c r="H119" s="104"/>
      <c r="I119" s="104"/>
      <c r="J119" s="104">
        <v>12.204292637169299</v>
      </c>
      <c r="K119" s="104">
        <v>-5.3770012102731197</v>
      </c>
      <c r="L119" s="104">
        <v>1.77240318721904</v>
      </c>
      <c r="M119" s="104">
        <v>2.5124884266735599</v>
      </c>
      <c r="N119" s="104">
        <v>5.2103531142972397</v>
      </c>
      <c r="O119" s="104">
        <v>1.8510191895102699</v>
      </c>
      <c r="Q119" s="104">
        <v>11.8203004741399</v>
      </c>
    </row>
    <row r="120" spans="1:17" x14ac:dyDescent="0.3">
      <c r="A120" s="102" t="s">
        <v>109</v>
      </c>
      <c r="B120" s="103">
        <v>43986</v>
      </c>
      <c r="C120" s="104">
        <v>62.985300000000002</v>
      </c>
      <c r="D120" s="104"/>
      <c r="E120" s="104"/>
      <c r="F120" s="104"/>
      <c r="G120" s="104"/>
      <c r="H120" s="104"/>
      <c r="I120" s="104"/>
      <c r="J120" s="104">
        <v>6.1673622344165704</v>
      </c>
      <c r="K120" s="104">
        <v>5.6604642816460098</v>
      </c>
      <c r="L120" s="104">
        <v>6.1718336076181997</v>
      </c>
      <c r="M120" s="104">
        <v>6.0074936349968802</v>
      </c>
      <c r="N120" s="104">
        <v>6.1043527723303201</v>
      </c>
      <c r="O120" s="104">
        <v>4.23918895914057</v>
      </c>
      <c r="Q120" s="104">
        <v>24.027375450366499</v>
      </c>
    </row>
    <row r="121" spans="1:17" x14ac:dyDescent="0.3">
      <c r="A121" s="102" t="s">
        <v>110</v>
      </c>
      <c r="B121" s="103">
        <v>43986</v>
      </c>
      <c r="C121" s="104">
        <v>15.72</v>
      </c>
      <c r="D121" s="104"/>
      <c r="E121" s="104"/>
      <c r="F121" s="104"/>
      <c r="G121" s="104"/>
      <c r="H121" s="104"/>
      <c r="I121" s="104"/>
      <c r="J121" s="104">
        <v>5.7653913203425198</v>
      </c>
      <c r="K121" s="104">
        <v>8.8523171544443198</v>
      </c>
      <c r="L121" s="104">
        <v>12.457169034827499</v>
      </c>
      <c r="M121" s="104">
        <v>9.9268187031110404</v>
      </c>
      <c r="N121" s="104">
        <v>11.700581341718401</v>
      </c>
      <c r="O121" s="104">
        <v>8.3380071094152601</v>
      </c>
      <c r="Q121" s="104">
        <v>11.270159202725001</v>
      </c>
    </row>
    <row r="122" spans="1:17" x14ac:dyDescent="0.3">
      <c r="A122" s="102" t="s">
        <v>111</v>
      </c>
      <c r="B122" s="103">
        <v>43986</v>
      </c>
      <c r="C122" s="104">
        <v>26.8506</v>
      </c>
      <c r="D122" s="104"/>
      <c r="E122" s="104"/>
      <c r="F122" s="104"/>
      <c r="G122" s="104"/>
      <c r="H122" s="104"/>
      <c r="I122" s="104"/>
      <c r="J122" s="104">
        <v>18.022497139005399</v>
      </c>
      <c r="K122" s="104">
        <v>12.977897409424701</v>
      </c>
      <c r="L122" s="104">
        <v>14.583702284233899</v>
      </c>
      <c r="M122" s="104">
        <v>11.6472617693661</v>
      </c>
      <c r="N122" s="104">
        <v>14.020463774050301</v>
      </c>
      <c r="O122" s="104">
        <v>9.2758709048931305</v>
      </c>
      <c r="Q122" s="104">
        <v>10.273039919826299</v>
      </c>
    </row>
    <row r="123" spans="1:17" x14ac:dyDescent="0.3">
      <c r="A123" s="102" t="s">
        <v>112</v>
      </c>
      <c r="B123" s="103">
        <v>43986</v>
      </c>
      <c r="C123" s="104">
        <v>30.753900000000002</v>
      </c>
      <c r="D123" s="104"/>
      <c r="E123" s="104"/>
      <c r="F123" s="104"/>
      <c r="G123" s="104"/>
      <c r="H123" s="104"/>
      <c r="I123" s="104"/>
      <c r="J123" s="104">
        <v>15.0994449694279</v>
      </c>
      <c r="K123" s="104">
        <v>7.2538747099033696</v>
      </c>
      <c r="L123" s="104">
        <v>8.6859296084080899</v>
      </c>
      <c r="M123" s="104">
        <v>7.86633838036696</v>
      </c>
      <c r="N123" s="104">
        <v>8.16392208507005</v>
      </c>
      <c r="O123" s="104">
        <v>6.3096219087520797</v>
      </c>
      <c r="Q123" s="104">
        <v>12.3797573132865</v>
      </c>
    </row>
    <row r="124" spans="1:17" x14ac:dyDescent="0.3">
      <c r="A124" s="102" t="s">
        <v>113</v>
      </c>
      <c r="B124" s="103">
        <v>43986</v>
      </c>
      <c r="C124" s="104">
        <v>18.168600000000001</v>
      </c>
      <c r="D124" s="104"/>
      <c r="E124" s="104"/>
      <c r="F124" s="104"/>
      <c r="G124" s="104"/>
      <c r="H124" s="104"/>
      <c r="I124" s="104"/>
      <c r="J124" s="104">
        <v>16.320742388027799</v>
      </c>
      <c r="K124" s="104">
        <v>10.5035003684599</v>
      </c>
      <c r="L124" s="104">
        <v>11.8561187005617</v>
      </c>
      <c r="M124" s="104">
        <v>9.8784702150916104</v>
      </c>
      <c r="N124" s="104">
        <v>11.850039219486799</v>
      </c>
      <c r="O124" s="104">
        <v>7.6007033459744697</v>
      </c>
      <c r="Q124" s="104">
        <v>9.82708965062624</v>
      </c>
    </row>
    <row r="125" spans="1:17" x14ac:dyDescent="0.3">
      <c r="A125" s="102" t="s">
        <v>367</v>
      </c>
      <c r="B125" s="103">
        <v>43986</v>
      </c>
      <c r="C125" s="104">
        <v>0.36630000000000001</v>
      </c>
      <c r="D125" s="104"/>
      <c r="E125" s="104"/>
      <c r="F125" s="104"/>
      <c r="G125" s="104"/>
      <c r="H125" s="104"/>
      <c r="I125" s="104"/>
      <c r="J125" s="104">
        <v>8.7432130309805292</v>
      </c>
      <c r="K125" s="104">
        <v>8.85825577303447</v>
      </c>
      <c r="L125" s="104"/>
      <c r="M125" s="104"/>
      <c r="N125" s="104"/>
      <c r="O125" s="104"/>
      <c r="Q125" s="104">
        <v>8.8040771864301703</v>
      </c>
    </row>
    <row r="126" spans="1:17" x14ac:dyDescent="0.3">
      <c r="A126" s="102" t="s">
        <v>114</v>
      </c>
      <c r="B126" s="103">
        <v>43986</v>
      </c>
      <c r="C126" s="104">
        <v>20.412700000000001</v>
      </c>
      <c r="D126" s="104"/>
      <c r="E126" s="104"/>
      <c r="F126" s="104"/>
      <c r="G126" s="104"/>
      <c r="H126" s="104"/>
      <c r="I126" s="104"/>
      <c r="J126" s="104">
        <v>18.900645186980999</v>
      </c>
      <c r="K126" s="104">
        <v>14.0694914215038</v>
      </c>
      <c r="L126" s="104">
        <v>4.2929835295504803</v>
      </c>
      <c r="M126" s="104">
        <v>3.0520096996839801</v>
      </c>
      <c r="N126" s="104">
        <v>4.8812321609418596</v>
      </c>
      <c r="O126" s="104">
        <v>1.5823391548363801</v>
      </c>
      <c r="Q126" s="104">
        <v>10.458545679691801</v>
      </c>
    </row>
    <row r="127" spans="1:17" x14ac:dyDescent="0.3">
      <c r="A127" s="157"/>
      <c r="B127" s="157"/>
      <c r="C127" s="157"/>
      <c r="D127" s="107"/>
      <c r="E127" s="107"/>
      <c r="F127" s="107" t="s">
        <v>115</v>
      </c>
      <c r="G127" s="107" t="s">
        <v>116</v>
      </c>
      <c r="H127" s="107" t="s">
        <v>117</v>
      </c>
      <c r="I127" s="107" t="s">
        <v>47</v>
      </c>
      <c r="J127" s="107" t="s">
        <v>48</v>
      </c>
      <c r="K127" s="107" t="s">
        <v>1</v>
      </c>
      <c r="L127" s="107" t="s">
        <v>2</v>
      </c>
      <c r="M127" s="107" t="s">
        <v>3</v>
      </c>
      <c r="N127" s="107" t="s">
        <v>4</v>
      </c>
      <c r="O127" s="107" t="s">
        <v>5</v>
      </c>
      <c r="Q127" s="107" t="s">
        <v>46</v>
      </c>
    </row>
    <row r="128" spans="1:17" x14ac:dyDescent="0.3">
      <c r="A128" s="157"/>
      <c r="B128" s="157"/>
      <c r="C128" s="157"/>
      <c r="D128" s="107"/>
      <c r="E128" s="107"/>
      <c r="F128" s="107" t="s">
        <v>0</v>
      </c>
      <c r="G128" s="107" t="s">
        <v>0</v>
      </c>
      <c r="H128" s="107" t="s">
        <v>0</v>
      </c>
      <c r="I128" s="107" t="s">
        <v>0</v>
      </c>
      <c r="J128" s="107" t="s">
        <v>0</v>
      </c>
      <c r="K128" s="107" t="s">
        <v>0</v>
      </c>
      <c r="L128" s="107" t="s">
        <v>0</v>
      </c>
      <c r="M128" s="107" t="s">
        <v>0</v>
      </c>
      <c r="N128" s="107" t="s">
        <v>0</v>
      </c>
      <c r="O128" s="107" t="s">
        <v>0</v>
      </c>
      <c r="Q128" s="107" t="s">
        <v>0</v>
      </c>
    </row>
    <row r="129" spans="1:17" x14ac:dyDescent="0.3">
      <c r="A129" s="107" t="s">
        <v>7</v>
      </c>
      <c r="B129" s="107" t="s">
        <v>8</v>
      </c>
      <c r="C129" s="107" t="s">
        <v>9</v>
      </c>
      <c r="D129" s="107"/>
      <c r="E129" s="107"/>
      <c r="F129" s="107"/>
      <c r="G129" s="107"/>
      <c r="H129" s="107"/>
      <c r="I129" s="107"/>
      <c r="J129" s="107"/>
      <c r="K129" s="107"/>
      <c r="L129" s="107"/>
      <c r="M129" s="107"/>
      <c r="N129" s="107"/>
      <c r="O129" s="107"/>
      <c r="Q129" s="107"/>
    </row>
    <row r="130" spans="1:17" x14ac:dyDescent="0.3">
      <c r="A130" s="101" t="s">
        <v>385</v>
      </c>
      <c r="B130" s="101"/>
      <c r="C130" s="101"/>
      <c r="D130" s="101"/>
      <c r="E130" s="101"/>
      <c r="F130" s="101"/>
      <c r="G130" s="101"/>
      <c r="H130" s="101"/>
      <c r="I130" s="101"/>
      <c r="J130" s="101"/>
      <c r="K130" s="101"/>
      <c r="L130" s="101"/>
      <c r="M130" s="101"/>
      <c r="N130" s="101"/>
      <c r="O130" s="101"/>
      <c r="Q130" s="101"/>
    </row>
    <row r="131" spans="1:17" x14ac:dyDescent="0.3">
      <c r="A131" s="102" t="s">
        <v>118</v>
      </c>
      <c r="B131" s="103">
        <v>43986</v>
      </c>
      <c r="C131" s="104">
        <v>322.5102</v>
      </c>
      <c r="D131" s="104"/>
      <c r="E131" s="104"/>
      <c r="F131" s="104">
        <v>3.13520888730456</v>
      </c>
      <c r="G131" s="104">
        <v>3.5207521690077499</v>
      </c>
      <c r="H131" s="104">
        <v>3.35050631355662</v>
      </c>
      <c r="I131" s="104">
        <v>3.7457983682532001</v>
      </c>
      <c r="J131" s="104">
        <v>5.2549416012218702</v>
      </c>
      <c r="K131" s="104">
        <v>5.6126611661693602</v>
      </c>
      <c r="L131" s="104">
        <v>5.4819301968048402</v>
      </c>
      <c r="M131" s="104">
        <v>5.5730303513576196</v>
      </c>
      <c r="N131" s="104">
        <v>5.9486675925145098</v>
      </c>
      <c r="O131" s="104">
        <v>7.3223275041176796</v>
      </c>
      <c r="Q131" s="104">
        <v>10.1351022457368</v>
      </c>
    </row>
    <row r="132" spans="1:17" x14ac:dyDescent="0.3">
      <c r="A132" s="102" t="s">
        <v>119</v>
      </c>
      <c r="B132" s="103">
        <v>43986</v>
      </c>
      <c r="C132" s="104">
        <v>2224.0936000000002</v>
      </c>
      <c r="D132" s="104"/>
      <c r="E132" s="104"/>
      <c r="F132" s="104">
        <v>2.4306575858177299</v>
      </c>
      <c r="G132" s="104">
        <v>2.5606828775503998</v>
      </c>
      <c r="H132" s="104">
        <v>2.8557017383929502</v>
      </c>
      <c r="I132" s="104">
        <v>3.4927519770290099</v>
      </c>
      <c r="J132" s="104">
        <v>4.8036419067925999</v>
      </c>
      <c r="K132" s="104">
        <v>5.6597077280188604</v>
      </c>
      <c r="L132" s="104">
        <v>5.5053287811128602</v>
      </c>
      <c r="M132" s="104">
        <v>5.5865430978327497</v>
      </c>
      <c r="N132" s="104">
        <v>5.8824925974786</v>
      </c>
      <c r="O132" s="104">
        <v>7.2947001074033002</v>
      </c>
      <c r="Q132" s="104">
        <v>10.0559957160132</v>
      </c>
    </row>
    <row r="133" spans="1:17" x14ac:dyDescent="0.3">
      <c r="A133" s="102" t="s">
        <v>120</v>
      </c>
      <c r="B133" s="103">
        <v>43986</v>
      </c>
      <c r="C133" s="104">
        <v>2306.9258</v>
      </c>
      <c r="D133" s="104"/>
      <c r="E133" s="104"/>
      <c r="F133" s="104">
        <v>2.02057128450372</v>
      </c>
      <c r="G133" s="104">
        <v>2.0229053101097398</v>
      </c>
      <c r="H133" s="104">
        <v>2.6992603167756699</v>
      </c>
      <c r="I133" s="104">
        <v>3.1071686813312902</v>
      </c>
      <c r="J133" s="104">
        <v>3.8042049552897201</v>
      </c>
      <c r="K133" s="104">
        <v>5.4701701216519103</v>
      </c>
      <c r="L133" s="104">
        <v>5.4092170818046696</v>
      </c>
      <c r="M133" s="104">
        <v>5.5551777442765804</v>
      </c>
      <c r="N133" s="104">
        <v>5.8494157712203396</v>
      </c>
      <c r="O133" s="104">
        <v>7.3047739933133098</v>
      </c>
      <c r="Q133" s="104">
        <v>10.130992082780301</v>
      </c>
    </row>
    <row r="134" spans="1:17" x14ac:dyDescent="0.3">
      <c r="A134" s="102" t="s">
        <v>121</v>
      </c>
      <c r="B134" s="103">
        <v>43986</v>
      </c>
      <c r="C134" s="104">
        <v>3082.3481999999999</v>
      </c>
      <c r="D134" s="104"/>
      <c r="E134" s="104"/>
      <c r="F134" s="104">
        <v>2.51770233599991</v>
      </c>
      <c r="G134" s="104">
        <v>2.9374310951413301</v>
      </c>
      <c r="H134" s="104">
        <v>3.2871058043777799</v>
      </c>
      <c r="I134" s="104">
        <v>3.5753142831897402</v>
      </c>
      <c r="J134" s="104">
        <v>4.1613623123777899</v>
      </c>
      <c r="K134" s="104">
        <v>5.3146628936298201</v>
      </c>
      <c r="L134" s="104">
        <v>5.3822194527622296</v>
      </c>
      <c r="M134" s="104">
        <v>5.5709106880854398</v>
      </c>
      <c r="N134" s="104">
        <v>5.8855173202832498</v>
      </c>
      <c r="O134" s="104">
        <v>7.3057975298554902</v>
      </c>
      <c r="Q134" s="104">
        <v>10.013799646467801</v>
      </c>
    </row>
    <row r="135" spans="1:17" x14ac:dyDescent="0.3">
      <c r="A135" s="102" t="s">
        <v>122</v>
      </c>
      <c r="B135" s="103">
        <v>43986</v>
      </c>
      <c r="C135" s="104">
        <v>2305.2815000000001</v>
      </c>
      <c r="D135" s="104"/>
      <c r="E135" s="104"/>
      <c r="F135" s="104">
        <v>1.7354020322799499</v>
      </c>
      <c r="G135" s="104">
        <v>2.53225678667757</v>
      </c>
      <c r="H135" s="104">
        <v>2.7865495291725302</v>
      </c>
      <c r="I135" s="104">
        <v>3.3902210769377499</v>
      </c>
      <c r="J135" s="104">
        <v>4.9380087530259402</v>
      </c>
      <c r="K135" s="104">
        <v>5.4764428615882599</v>
      </c>
      <c r="L135" s="104">
        <v>5.2672811664204602</v>
      </c>
      <c r="M135" s="104">
        <v>5.3616146464053998</v>
      </c>
      <c r="N135" s="104">
        <v>5.64308999367264</v>
      </c>
      <c r="O135" s="104">
        <v>7.1954623628608303</v>
      </c>
      <c r="Q135" s="104">
        <v>10.0086605707691</v>
      </c>
    </row>
    <row r="136" spans="1:17" x14ac:dyDescent="0.3">
      <c r="A136" s="102" t="s">
        <v>123</v>
      </c>
      <c r="B136" s="103">
        <v>43986</v>
      </c>
      <c r="C136" s="104">
        <v>2404.8303000000001</v>
      </c>
      <c r="D136" s="104"/>
      <c r="E136" s="104"/>
      <c r="F136" s="104">
        <v>2.8263226146446598</v>
      </c>
      <c r="G136" s="104">
        <v>2.6819999703584498</v>
      </c>
      <c r="H136" s="104">
        <v>2.7985503598291701</v>
      </c>
      <c r="I136" s="104">
        <v>2.92739220582131</v>
      </c>
      <c r="J136" s="104">
        <v>3.2330557042417598</v>
      </c>
      <c r="K136" s="104">
        <v>3.8676188584663702</v>
      </c>
      <c r="L136" s="104">
        <v>4.4755895698339403</v>
      </c>
      <c r="M136" s="104">
        <v>4.78440059370116</v>
      </c>
      <c r="N136" s="104">
        <v>5.1476158134035801</v>
      </c>
      <c r="O136" s="104">
        <v>6.8938577047341099</v>
      </c>
      <c r="Q136" s="104">
        <v>9.71142897829486</v>
      </c>
    </row>
    <row r="137" spans="1:17" x14ac:dyDescent="0.3">
      <c r="A137" s="102" t="s">
        <v>124</v>
      </c>
      <c r="B137" s="103">
        <v>43986</v>
      </c>
      <c r="C137" s="104">
        <v>2864.163</v>
      </c>
      <c r="D137" s="104"/>
      <c r="E137" s="104"/>
      <c r="F137" s="104">
        <v>2.8803007887379102</v>
      </c>
      <c r="G137" s="104">
        <v>2.8969051144215698</v>
      </c>
      <c r="H137" s="104">
        <v>2.9496467974065301</v>
      </c>
      <c r="I137" s="104">
        <v>3.26711036016754</v>
      </c>
      <c r="J137" s="104">
        <v>4.30798445050808</v>
      </c>
      <c r="K137" s="104">
        <v>5.5403969087166898</v>
      </c>
      <c r="L137" s="104">
        <v>5.3967692493972903</v>
      </c>
      <c r="M137" s="104">
        <v>5.4578810952738204</v>
      </c>
      <c r="N137" s="104">
        <v>5.7777300621841503</v>
      </c>
      <c r="O137" s="104">
        <v>7.2355578154824798</v>
      </c>
      <c r="Q137" s="104">
        <v>9.9939814487648402</v>
      </c>
    </row>
    <row r="138" spans="1:17" x14ac:dyDescent="0.3">
      <c r="A138" s="102" t="s">
        <v>125</v>
      </c>
      <c r="B138" s="103">
        <v>43986</v>
      </c>
      <c r="C138" s="104">
        <v>2581.9616000000001</v>
      </c>
      <c r="D138" s="104"/>
      <c r="E138" s="104"/>
      <c r="F138" s="104">
        <v>2.5504097713643401</v>
      </c>
      <c r="G138" s="104">
        <v>2.4951394552740598</v>
      </c>
      <c r="H138" s="104">
        <v>3.11391650094395</v>
      </c>
      <c r="I138" s="104">
        <v>3.7260545493022001</v>
      </c>
      <c r="J138" s="104">
        <v>5.0224757626937304</v>
      </c>
      <c r="K138" s="104">
        <v>5.8675099077574897</v>
      </c>
      <c r="L138" s="104">
        <v>5.6036404122414103</v>
      </c>
      <c r="M138" s="104">
        <v>5.7229712331696199</v>
      </c>
      <c r="N138" s="104">
        <v>6.0358810400526997</v>
      </c>
      <c r="O138" s="104">
        <v>7.3631888274903199</v>
      </c>
      <c r="Q138" s="104">
        <v>9.8785389023128598</v>
      </c>
    </row>
    <row r="139" spans="1:17" x14ac:dyDescent="0.3">
      <c r="A139" s="102" t="s">
        <v>126</v>
      </c>
      <c r="B139" s="103">
        <v>43986</v>
      </c>
      <c r="C139" s="104">
        <v>2193.3319000000001</v>
      </c>
      <c r="D139" s="104"/>
      <c r="E139" s="104"/>
      <c r="F139" s="104">
        <v>2.35989575185824</v>
      </c>
      <c r="G139" s="104">
        <v>2.2386731824008601</v>
      </c>
      <c r="H139" s="104">
        <v>2.3715192979259299</v>
      </c>
      <c r="I139" s="104">
        <v>2.6680773020748898</v>
      </c>
      <c r="J139" s="104">
        <v>3.1265468914991201</v>
      </c>
      <c r="K139" s="104">
        <v>4.2662120879021597</v>
      </c>
      <c r="L139" s="104">
        <v>4.5806895455186503</v>
      </c>
      <c r="M139" s="104">
        <v>4.7391290923466798</v>
      </c>
      <c r="N139" s="104">
        <v>5.0969100961811202</v>
      </c>
      <c r="O139" s="104">
        <v>7.0117923408687597</v>
      </c>
      <c r="Q139" s="104">
        <v>10.0364841178232</v>
      </c>
    </row>
    <row r="140" spans="1:17" x14ac:dyDescent="0.3">
      <c r="A140" s="102" t="s">
        <v>127</v>
      </c>
      <c r="B140" s="103">
        <v>43986</v>
      </c>
      <c r="C140" s="104">
        <v>3010.9142999999999</v>
      </c>
      <c r="D140" s="104"/>
      <c r="E140" s="104"/>
      <c r="F140" s="104">
        <v>3.5352819202451</v>
      </c>
      <c r="G140" s="104">
        <v>3.8845010208838202</v>
      </c>
      <c r="H140" s="104">
        <v>3.6873454947873601</v>
      </c>
      <c r="I140" s="104">
        <v>4.0324771347103701</v>
      </c>
      <c r="J140" s="104">
        <v>4.9721547569769902</v>
      </c>
      <c r="K140" s="104">
        <v>5.9763148346916699</v>
      </c>
      <c r="L140" s="104">
        <v>5.7750210487335298</v>
      </c>
      <c r="M140" s="104">
        <v>5.9059348839286399</v>
      </c>
      <c r="N140" s="104">
        <v>6.17713484369522</v>
      </c>
      <c r="O140" s="104">
        <v>7.43495822238852</v>
      </c>
      <c r="Q140" s="104">
        <v>10.245635295304201</v>
      </c>
    </row>
    <row r="141" spans="1:17" x14ac:dyDescent="0.3">
      <c r="A141" s="102" t="s">
        <v>128</v>
      </c>
      <c r="B141" s="103">
        <v>43986</v>
      </c>
      <c r="C141" s="104">
        <v>3940.4721</v>
      </c>
      <c r="D141" s="104"/>
      <c r="E141" s="104"/>
      <c r="F141" s="104">
        <v>2.6966146986644501</v>
      </c>
      <c r="G141" s="104">
        <v>2.0431101106691201</v>
      </c>
      <c r="H141" s="104">
        <v>2.56985409026835</v>
      </c>
      <c r="I141" s="104">
        <v>3.18308996743328</v>
      </c>
      <c r="J141" s="104">
        <v>4.6765189828407898</v>
      </c>
      <c r="K141" s="104">
        <v>5.4190341631713599</v>
      </c>
      <c r="L141" s="104">
        <v>5.29670130440112</v>
      </c>
      <c r="M141" s="104">
        <v>5.4144465662466699</v>
      </c>
      <c r="N141" s="104">
        <v>5.7419927463492497</v>
      </c>
      <c r="O141" s="104">
        <v>7.1245679782051896</v>
      </c>
      <c r="Q141" s="104">
        <v>9.9527643010817695</v>
      </c>
    </row>
    <row r="142" spans="1:17" x14ac:dyDescent="0.3">
      <c r="A142" s="102" t="s">
        <v>129</v>
      </c>
      <c r="B142" s="103">
        <v>43986</v>
      </c>
      <c r="C142" s="104">
        <v>1994.7791999999999</v>
      </c>
      <c r="D142" s="104"/>
      <c r="E142" s="104"/>
      <c r="F142" s="104">
        <v>2.11168418456931</v>
      </c>
      <c r="G142" s="104">
        <v>2.2010092432635</v>
      </c>
      <c r="H142" s="104">
        <v>2.9790086639355202</v>
      </c>
      <c r="I142" s="104">
        <v>3.45238723898848</v>
      </c>
      <c r="J142" s="104">
        <v>4.3782895629033396</v>
      </c>
      <c r="K142" s="104">
        <v>4.8659386643243998</v>
      </c>
      <c r="L142" s="104">
        <v>5.1065703966803397</v>
      </c>
      <c r="M142" s="104">
        <v>5.3538259887146404</v>
      </c>
      <c r="N142" s="104">
        <v>5.7246478719850096</v>
      </c>
      <c r="O142" s="104">
        <v>7.22680727982946</v>
      </c>
      <c r="Q142" s="104">
        <v>9.9787555406948698</v>
      </c>
    </row>
    <row r="143" spans="1:17" x14ac:dyDescent="0.3">
      <c r="A143" s="102" t="s">
        <v>130</v>
      </c>
      <c r="B143" s="103">
        <v>43986</v>
      </c>
      <c r="C143" s="104">
        <v>296.49419999999998</v>
      </c>
      <c r="D143" s="104"/>
      <c r="E143" s="104"/>
      <c r="F143" s="104">
        <v>3.23795594733634</v>
      </c>
      <c r="G143" s="104">
        <v>3.0250381918020399</v>
      </c>
      <c r="H143" s="104">
        <v>3.1340324933881898</v>
      </c>
      <c r="I143" s="104">
        <v>3.6631249060936999</v>
      </c>
      <c r="J143" s="104">
        <v>5.1764006563416904</v>
      </c>
      <c r="K143" s="104">
        <v>5.7693559107436201</v>
      </c>
      <c r="L143" s="104">
        <v>5.50538066145225</v>
      </c>
      <c r="M143" s="104">
        <v>5.5733214489404403</v>
      </c>
      <c r="N143" s="104">
        <v>5.8735969532025001</v>
      </c>
      <c r="O143" s="104">
        <v>7.2453936874345297</v>
      </c>
      <c r="Q143" s="104">
        <v>10.032998433085201</v>
      </c>
    </row>
    <row r="144" spans="1:17" x14ac:dyDescent="0.3">
      <c r="A144" s="102" t="s">
        <v>131</v>
      </c>
      <c r="B144" s="103">
        <v>43986</v>
      </c>
      <c r="C144" s="104">
        <v>2150.8200000000002</v>
      </c>
      <c r="D144" s="104"/>
      <c r="E144" s="104"/>
      <c r="F144" s="104">
        <v>4.1463083582772304</v>
      </c>
      <c r="G144" s="104">
        <v>3.9117735913507201</v>
      </c>
      <c r="H144" s="104">
        <v>3.8436886457560799</v>
      </c>
      <c r="I144" s="104">
        <v>3.9439086376318002</v>
      </c>
      <c r="J144" s="104">
        <v>5.0786243539647602</v>
      </c>
      <c r="K144" s="104">
        <v>5.9214784410408798</v>
      </c>
      <c r="L144" s="104">
        <v>5.6486890030466501</v>
      </c>
      <c r="M144" s="104">
        <v>5.7483147045995802</v>
      </c>
      <c r="N144" s="104">
        <v>6.0203050945545602</v>
      </c>
      <c r="O144" s="104">
        <v>7.36952367999793</v>
      </c>
      <c r="Q144" s="104">
        <v>10.024239200034501</v>
      </c>
    </row>
    <row r="145" spans="1:17" x14ac:dyDescent="0.3">
      <c r="A145" s="102" t="s">
        <v>132</v>
      </c>
      <c r="B145" s="103">
        <v>43986</v>
      </c>
      <c r="C145" s="104">
        <v>2422.0288</v>
      </c>
      <c r="D145" s="104"/>
      <c r="E145" s="104"/>
      <c r="F145" s="104">
        <v>2.8168023684815902</v>
      </c>
      <c r="G145" s="104">
        <v>2.65692064147553</v>
      </c>
      <c r="H145" s="104">
        <v>2.77866764122887</v>
      </c>
      <c r="I145" s="104">
        <v>3.2073947054226402</v>
      </c>
      <c r="J145" s="104">
        <v>4.39873121332898</v>
      </c>
      <c r="K145" s="104">
        <v>5.0740000420339202</v>
      </c>
      <c r="L145" s="104">
        <v>5.1208017592784199</v>
      </c>
      <c r="M145" s="104">
        <v>5.2222581502723298</v>
      </c>
      <c r="N145" s="104">
        <v>5.5271701211542199</v>
      </c>
      <c r="O145" s="104">
        <v>7.0556042107309702</v>
      </c>
      <c r="Q145" s="104">
        <v>9.8833360787909896</v>
      </c>
    </row>
    <row r="146" spans="1:17" x14ac:dyDescent="0.3">
      <c r="A146" s="102" t="s">
        <v>133</v>
      </c>
      <c r="B146" s="103">
        <v>43986</v>
      </c>
      <c r="C146" s="104">
        <v>1553.0952</v>
      </c>
      <c r="D146" s="104"/>
      <c r="E146" s="104"/>
      <c r="F146" s="104">
        <v>1.8943157392041801</v>
      </c>
      <c r="G146" s="104">
        <v>2.3662734569765602</v>
      </c>
      <c r="H146" s="104">
        <v>2.5054513918258299</v>
      </c>
      <c r="I146" s="104">
        <v>2.79732138840129</v>
      </c>
      <c r="J146" s="104">
        <v>3.3883225542578401</v>
      </c>
      <c r="K146" s="104">
        <v>3.7158031870275798</v>
      </c>
      <c r="L146" s="104">
        <v>4.2364128771004701</v>
      </c>
      <c r="M146" s="104">
        <v>4.5306190116152099</v>
      </c>
      <c r="N146" s="104">
        <v>4.9215736604766098</v>
      </c>
      <c r="O146" s="104">
        <v>6.4525554985670697</v>
      </c>
      <c r="Q146" s="104">
        <v>8.4237175681206793</v>
      </c>
    </row>
    <row r="147" spans="1:17" x14ac:dyDescent="0.3">
      <c r="A147" s="102" t="s">
        <v>134</v>
      </c>
      <c r="B147" s="103">
        <v>43986</v>
      </c>
      <c r="C147" s="104">
        <v>1953.5199</v>
      </c>
      <c r="D147" s="104"/>
      <c r="E147" s="104"/>
      <c r="F147" s="104">
        <v>2.4758273755615101</v>
      </c>
      <c r="G147" s="104">
        <v>2.1777244240643499</v>
      </c>
      <c r="H147" s="104">
        <v>2.4551946420760098</v>
      </c>
      <c r="I147" s="104">
        <v>2.78291272007261</v>
      </c>
      <c r="J147" s="104">
        <v>3.4151671379009798</v>
      </c>
      <c r="K147" s="104">
        <v>4.7878755833959703</v>
      </c>
      <c r="L147" s="104">
        <v>5.0700287641593498</v>
      </c>
      <c r="M147" s="104">
        <v>5.2837580063207499</v>
      </c>
      <c r="N147" s="104">
        <v>5.62988209810693</v>
      </c>
      <c r="O147" s="104">
        <v>7.1652650209914999</v>
      </c>
      <c r="Q147" s="104">
        <v>10.0766008433463</v>
      </c>
    </row>
    <row r="148" spans="1:17" x14ac:dyDescent="0.3">
      <c r="A148" s="102" t="s">
        <v>135</v>
      </c>
      <c r="B148" s="103">
        <v>43986</v>
      </c>
      <c r="C148" s="104">
        <v>1952.4811999999999</v>
      </c>
      <c r="D148" s="104"/>
      <c r="E148" s="104"/>
      <c r="F148" s="104">
        <v>2.81181857091206</v>
      </c>
      <c r="G148" s="104">
        <v>2.8116284340761202</v>
      </c>
      <c r="H148" s="104">
        <v>2.6115464684944998</v>
      </c>
      <c r="I148" s="104">
        <v>3.2166891380831801</v>
      </c>
      <c r="J148" s="104">
        <v>3.5472889962262499</v>
      </c>
      <c r="K148" s="104">
        <v>4.5587882513935698</v>
      </c>
      <c r="L148" s="104"/>
      <c r="M148" s="104"/>
      <c r="N148" s="104"/>
      <c r="O148" s="104"/>
      <c r="Q148" s="104">
        <v>4.8259617573490798</v>
      </c>
    </row>
    <row r="149" spans="1:17" x14ac:dyDescent="0.3">
      <c r="A149" s="102" t="s">
        <v>136</v>
      </c>
      <c r="B149" s="103">
        <v>43986</v>
      </c>
      <c r="C149" s="104">
        <v>1954.1992</v>
      </c>
      <c r="D149" s="104"/>
      <c r="E149" s="104"/>
      <c r="F149" s="104">
        <v>2.5141952830045602</v>
      </c>
      <c r="G149" s="104">
        <v>2.2629161911489</v>
      </c>
      <c r="H149" s="104">
        <v>2.5149677282260101</v>
      </c>
      <c r="I149" s="104">
        <v>2.8130961390208</v>
      </c>
      <c r="J149" s="104">
        <v>3.4687014613318201</v>
      </c>
      <c r="K149" s="104">
        <v>4.8246650135310896</v>
      </c>
      <c r="L149" s="104"/>
      <c r="M149" s="104"/>
      <c r="N149" s="104"/>
      <c r="O149" s="104"/>
      <c r="Q149" s="104">
        <v>5.0213431236139003</v>
      </c>
    </row>
    <row r="150" spans="1:17" x14ac:dyDescent="0.3">
      <c r="A150" s="102" t="s">
        <v>137</v>
      </c>
      <c r="B150" s="103">
        <v>43986</v>
      </c>
      <c r="C150" s="104">
        <v>1953.8797</v>
      </c>
      <c r="D150" s="104"/>
      <c r="E150" s="104"/>
      <c r="F150" s="104">
        <v>2.5538415236847598</v>
      </c>
      <c r="G150" s="104">
        <v>2.2034858440656699</v>
      </c>
      <c r="H150" s="104">
        <v>2.4651600004998002</v>
      </c>
      <c r="I150" s="104">
        <v>2.78079508129386</v>
      </c>
      <c r="J150" s="104">
        <v>3.4166577982470701</v>
      </c>
      <c r="K150" s="104">
        <v>4.7875032295097304</v>
      </c>
      <c r="L150" s="104"/>
      <c r="M150" s="104"/>
      <c r="N150" s="104"/>
      <c r="O150" s="104"/>
      <c r="Q150" s="104">
        <v>4.9816593311115103</v>
      </c>
    </row>
    <row r="151" spans="1:17" x14ac:dyDescent="0.3">
      <c r="A151" s="102" t="s">
        <v>138</v>
      </c>
      <c r="B151" s="103">
        <v>43986</v>
      </c>
      <c r="C151" s="104">
        <v>1954.0433</v>
      </c>
      <c r="D151" s="104"/>
      <c r="E151" s="104"/>
      <c r="F151" s="104">
        <v>2.48824139861537</v>
      </c>
      <c r="G151" s="104">
        <v>2.2799143413588401</v>
      </c>
      <c r="H151" s="104">
        <v>2.5544329815551099</v>
      </c>
      <c r="I151" s="104">
        <v>2.8558416376254101</v>
      </c>
      <c r="J151" s="104">
        <v>3.39855309974249</v>
      </c>
      <c r="K151" s="104">
        <v>4.7572569174930504</v>
      </c>
      <c r="L151" s="104"/>
      <c r="M151" s="104"/>
      <c r="N151" s="104"/>
      <c r="O151" s="104"/>
      <c r="Q151" s="104">
        <v>4.9955700426745899</v>
      </c>
    </row>
    <row r="152" spans="1:17" x14ac:dyDescent="0.3">
      <c r="A152" s="102" t="s">
        <v>139</v>
      </c>
      <c r="B152" s="103">
        <v>43986</v>
      </c>
      <c r="C152" s="104">
        <v>2751.9182999999998</v>
      </c>
      <c r="D152" s="104"/>
      <c r="E152" s="104"/>
      <c r="F152" s="104">
        <v>2.4764588232309999</v>
      </c>
      <c r="G152" s="104">
        <v>2.0977591680716401</v>
      </c>
      <c r="H152" s="104">
        <v>2.31721102181461</v>
      </c>
      <c r="I152" s="104">
        <v>2.8665430987868699</v>
      </c>
      <c r="J152" s="104">
        <v>4.6392021299046799</v>
      </c>
      <c r="K152" s="104">
        <v>5.1633145507982503</v>
      </c>
      <c r="L152" s="104">
        <v>5.1700063483609702</v>
      </c>
      <c r="M152" s="104">
        <v>5.3030467318499497</v>
      </c>
      <c r="N152" s="104">
        <v>5.6130087381528</v>
      </c>
      <c r="O152" s="104">
        <v>7.1595173641207301</v>
      </c>
      <c r="Q152" s="104">
        <v>9.9957631013602999</v>
      </c>
    </row>
    <row r="153" spans="1:17" x14ac:dyDescent="0.3">
      <c r="A153" s="102" t="s">
        <v>140</v>
      </c>
      <c r="B153" s="103">
        <v>43986</v>
      </c>
      <c r="C153" s="104">
        <v>1054.2952</v>
      </c>
      <c r="D153" s="104"/>
      <c r="E153" s="104"/>
      <c r="F153" s="104">
        <v>2.9048730553363802</v>
      </c>
      <c r="G153" s="104">
        <v>2.9307358892539699</v>
      </c>
      <c r="H153" s="104">
        <v>2.94785183062212</v>
      </c>
      <c r="I153" s="104">
        <v>2.8142015484091498</v>
      </c>
      <c r="J153" s="104">
        <v>2.8375327260432202</v>
      </c>
      <c r="K153" s="104">
        <v>3.0515509797896301</v>
      </c>
      <c r="L153" s="104">
        <v>3.8989740598936198</v>
      </c>
      <c r="M153" s="104">
        <v>4.2839277194950904</v>
      </c>
      <c r="N153" s="104">
        <v>4.62472352453198</v>
      </c>
      <c r="O153" s="104"/>
      <c r="Q153" s="104">
        <v>4.8609815278161799</v>
      </c>
    </row>
    <row r="154" spans="1:17" x14ac:dyDescent="0.3">
      <c r="A154" s="102" t="s">
        <v>141</v>
      </c>
      <c r="B154" s="103">
        <v>43986</v>
      </c>
      <c r="C154" s="104">
        <v>54.770400000000002</v>
      </c>
      <c r="D154" s="104"/>
      <c r="E154" s="104"/>
      <c r="F154" s="104">
        <v>3.9989482218395498</v>
      </c>
      <c r="G154" s="104">
        <v>3.4663627663693899</v>
      </c>
      <c r="H154" s="104">
        <v>3.3628199402997301</v>
      </c>
      <c r="I154" s="104">
        <v>3.4413511648598001</v>
      </c>
      <c r="J154" s="104">
        <v>4.0878946250784303</v>
      </c>
      <c r="K154" s="104">
        <v>4.8510151527228702</v>
      </c>
      <c r="L154" s="104">
        <v>5.0155604572703298</v>
      </c>
      <c r="M154" s="104">
        <v>5.2153000702009296</v>
      </c>
      <c r="N154" s="104">
        <v>5.5962927907717104</v>
      </c>
      <c r="O154" s="104">
        <v>7.1907761470969103</v>
      </c>
      <c r="Q154" s="104">
        <v>10.082045654929001</v>
      </c>
    </row>
    <row r="155" spans="1:17" x14ac:dyDescent="0.3">
      <c r="A155" s="102" t="s">
        <v>142</v>
      </c>
      <c r="B155" s="103">
        <v>43986</v>
      </c>
      <c r="C155" s="104">
        <v>4048.6187</v>
      </c>
      <c r="D155" s="104"/>
      <c r="E155" s="104"/>
      <c r="F155" s="104">
        <v>2.30538862251084</v>
      </c>
      <c r="G155" s="104">
        <v>2.3624988256058299</v>
      </c>
      <c r="H155" s="104">
        <v>2.6834679002742901</v>
      </c>
      <c r="I155" s="104">
        <v>3.2598612222439902</v>
      </c>
      <c r="J155" s="104">
        <v>4.5201987229797798</v>
      </c>
      <c r="K155" s="104">
        <v>5.1535354093059897</v>
      </c>
      <c r="L155" s="104">
        <v>5.1766459993321803</v>
      </c>
      <c r="M155" s="104">
        <v>5.32245292597936</v>
      </c>
      <c r="N155" s="104">
        <v>5.6336687301111903</v>
      </c>
      <c r="O155" s="104">
        <v>7.1161492508716897</v>
      </c>
      <c r="Q155" s="104">
        <v>9.9276019307382004</v>
      </c>
    </row>
    <row r="156" spans="1:17" x14ac:dyDescent="0.3">
      <c r="A156" s="102" t="s">
        <v>143</v>
      </c>
      <c r="B156" s="103">
        <v>43986</v>
      </c>
      <c r="C156" s="104">
        <v>2744.7392</v>
      </c>
      <c r="D156" s="104"/>
      <c r="E156" s="104"/>
      <c r="F156" s="104">
        <v>2.1092111486904499</v>
      </c>
      <c r="G156" s="104">
        <v>2.4717447342005698</v>
      </c>
      <c r="H156" s="104">
        <v>2.6334164847722898</v>
      </c>
      <c r="I156" s="104">
        <v>3.21603948558738</v>
      </c>
      <c r="J156" s="104">
        <v>4.48503206872003</v>
      </c>
      <c r="K156" s="104">
        <v>5.4801094170798796</v>
      </c>
      <c r="L156" s="104">
        <v>5.3782831366249004</v>
      </c>
      <c r="M156" s="104">
        <v>5.4727708931670698</v>
      </c>
      <c r="N156" s="104">
        <v>5.7462271736931596</v>
      </c>
      <c r="O156" s="104">
        <v>7.2138604470624497</v>
      </c>
      <c r="Q156" s="104">
        <v>9.9866985534211192</v>
      </c>
    </row>
    <row r="157" spans="1:17" x14ac:dyDescent="0.3">
      <c r="A157" s="102" t="s">
        <v>144</v>
      </c>
      <c r="B157" s="103">
        <v>43986</v>
      </c>
      <c r="C157" s="104">
        <v>3635.3402000000001</v>
      </c>
      <c r="D157" s="104"/>
      <c r="E157" s="104"/>
      <c r="F157" s="104">
        <v>3.3316841853779899</v>
      </c>
      <c r="G157" s="104">
        <v>3.3661135649768101</v>
      </c>
      <c r="H157" s="104">
        <v>3.2322620684983101</v>
      </c>
      <c r="I157" s="104">
        <v>3.8034372384615902</v>
      </c>
      <c r="J157" s="104">
        <v>4.8145751706013602</v>
      </c>
      <c r="K157" s="104">
        <v>5.7942777171675299</v>
      </c>
      <c r="L157" s="104">
        <v>5.5840356789866403</v>
      </c>
      <c r="M157" s="104">
        <v>5.6476023061413896</v>
      </c>
      <c r="N157" s="104">
        <v>5.9083843918878403</v>
      </c>
      <c r="O157" s="104">
        <v>7.2753568414884899</v>
      </c>
      <c r="Q157" s="104">
        <v>10.009041887379301</v>
      </c>
    </row>
    <row r="158" spans="1:17" x14ac:dyDescent="0.3">
      <c r="A158" s="102" t="s">
        <v>145</v>
      </c>
      <c r="B158" s="103">
        <v>43986</v>
      </c>
      <c r="C158" s="104">
        <v>1300.2630999999999</v>
      </c>
      <c r="D158" s="104"/>
      <c r="E158" s="104"/>
      <c r="F158" s="104">
        <v>3.3267453481679001</v>
      </c>
      <c r="G158" s="104">
        <v>3.43876307409163</v>
      </c>
      <c r="H158" s="104">
        <v>3.43617784449164</v>
      </c>
      <c r="I158" s="104">
        <v>3.8822102717770699</v>
      </c>
      <c r="J158" s="104">
        <v>4.8504168866043704</v>
      </c>
      <c r="K158" s="104">
        <v>5.4838188778405597</v>
      </c>
      <c r="L158" s="104">
        <v>5.4538464109141396</v>
      </c>
      <c r="M158" s="104">
        <v>5.6268074195589204</v>
      </c>
      <c r="N158" s="104">
        <v>5.9479241811753596</v>
      </c>
      <c r="O158" s="104">
        <v>7.3536398954389099</v>
      </c>
      <c r="Q158" s="104">
        <v>7.6534166980687504</v>
      </c>
    </row>
    <row r="159" spans="1:17" x14ac:dyDescent="0.3">
      <c r="A159" s="102" t="s">
        <v>146</v>
      </c>
      <c r="B159" s="103">
        <v>43986</v>
      </c>
      <c r="C159" s="104">
        <v>2112.4254999999998</v>
      </c>
      <c r="D159" s="104"/>
      <c r="E159" s="104"/>
      <c r="F159" s="104">
        <v>2.9289773588049299</v>
      </c>
      <c r="G159" s="104">
        <v>3.1184553900571399</v>
      </c>
      <c r="H159" s="104">
        <v>3.2084089432139802</v>
      </c>
      <c r="I159" s="104">
        <v>3.3904144930712001</v>
      </c>
      <c r="J159" s="104">
        <v>4.7002172193195104</v>
      </c>
      <c r="K159" s="104">
        <v>5.3264095276412498</v>
      </c>
      <c r="L159" s="104">
        <v>5.3381307234992397</v>
      </c>
      <c r="M159" s="104">
        <v>5.4564911730311403</v>
      </c>
      <c r="N159" s="104">
        <v>5.7644432548060598</v>
      </c>
      <c r="O159" s="104">
        <v>7.2261891858013403</v>
      </c>
      <c r="Q159" s="104">
        <v>9.6152416854761604</v>
      </c>
    </row>
    <row r="160" spans="1:17" x14ac:dyDescent="0.3">
      <c r="A160" s="102" t="s">
        <v>147</v>
      </c>
      <c r="B160" s="103">
        <v>43986</v>
      </c>
      <c r="C160" s="104">
        <v>10.772600000000001</v>
      </c>
      <c r="D160" s="104"/>
      <c r="E160" s="104"/>
      <c r="F160" s="104">
        <v>2.7107818563247799</v>
      </c>
      <c r="G160" s="104">
        <v>2.37222041687864</v>
      </c>
      <c r="H160" s="104">
        <v>2.7119903408564401</v>
      </c>
      <c r="I160" s="104">
        <v>2.7619065319321998</v>
      </c>
      <c r="J160" s="104">
        <v>3.1232445354104699</v>
      </c>
      <c r="K160" s="104">
        <v>3.7661460096749102</v>
      </c>
      <c r="L160" s="104">
        <v>4.2180280991226198</v>
      </c>
      <c r="M160" s="104">
        <v>4.49846841200897</v>
      </c>
      <c r="N160" s="104">
        <v>4.79297057210169</v>
      </c>
      <c r="O160" s="104"/>
      <c r="Q160" s="104">
        <v>5.2907879924953196</v>
      </c>
    </row>
    <row r="161" spans="1:17" x14ac:dyDescent="0.3">
      <c r="A161" s="102" t="s">
        <v>148</v>
      </c>
      <c r="B161" s="103">
        <v>43986</v>
      </c>
      <c r="C161" s="104">
        <v>4897.1274000000003</v>
      </c>
      <c r="D161" s="104"/>
      <c r="E161" s="104"/>
      <c r="F161" s="104">
        <v>2.7557111923299802</v>
      </c>
      <c r="G161" s="104">
        <v>2.7568730343735202</v>
      </c>
      <c r="H161" s="104">
        <v>2.8007685410329501</v>
      </c>
      <c r="I161" s="104">
        <v>3.49454872727273</v>
      </c>
      <c r="J161" s="104">
        <v>5.0703026078232201</v>
      </c>
      <c r="K161" s="104">
        <v>5.6739757946103504</v>
      </c>
      <c r="L161" s="104">
        <v>5.4812072719834699</v>
      </c>
      <c r="M161" s="104">
        <v>5.5948487992127403</v>
      </c>
      <c r="N161" s="104">
        <v>5.9349216237647502</v>
      </c>
      <c r="O161" s="104">
        <v>7.3281237497090901</v>
      </c>
      <c r="Q161" s="104">
        <v>10.1004031450785</v>
      </c>
    </row>
    <row r="162" spans="1:17" x14ac:dyDescent="0.3">
      <c r="A162" s="102" t="s">
        <v>149</v>
      </c>
      <c r="B162" s="103">
        <v>43986</v>
      </c>
      <c r="C162" s="104">
        <v>1124.4756</v>
      </c>
      <c r="D162" s="104"/>
      <c r="E162" s="104"/>
      <c r="F162" s="104">
        <v>1.71394603524744</v>
      </c>
      <c r="G162" s="104">
        <v>0.77150481667028403</v>
      </c>
      <c r="H162" s="104">
        <v>2.2870842103266602</v>
      </c>
      <c r="I162" s="104">
        <v>2.5884361665364199</v>
      </c>
      <c r="J162" s="104">
        <v>3.3246356101983299</v>
      </c>
      <c r="K162" s="104">
        <v>4.1915187179784104</v>
      </c>
      <c r="L162" s="104">
        <v>4.5317279192747097</v>
      </c>
      <c r="M162" s="104">
        <v>4.7821641203025198</v>
      </c>
      <c r="N162" s="104">
        <v>5.1624627978367696</v>
      </c>
      <c r="O162" s="104"/>
      <c r="Q162" s="104">
        <v>6.0176945695364203</v>
      </c>
    </row>
    <row r="163" spans="1:17" x14ac:dyDescent="0.3">
      <c r="A163" s="102" t="s">
        <v>150</v>
      </c>
      <c r="B163" s="103">
        <v>43986</v>
      </c>
      <c r="C163" s="104">
        <v>260.80380000000002</v>
      </c>
      <c r="D163" s="104"/>
      <c r="E163" s="104"/>
      <c r="F163" s="104">
        <v>3.0372099925550802</v>
      </c>
      <c r="G163" s="104">
        <v>4.2700325224398501</v>
      </c>
      <c r="H163" s="104">
        <v>3.8294965462672299</v>
      </c>
      <c r="I163" s="104">
        <v>4.32768836100876</v>
      </c>
      <c r="J163" s="104">
        <v>5.4657749230491497</v>
      </c>
      <c r="K163" s="104">
        <v>5.50376867776904</v>
      </c>
      <c r="L163" s="104">
        <v>5.4851742344106196</v>
      </c>
      <c r="M163" s="104">
        <v>5.6191602154017897</v>
      </c>
      <c r="N163" s="104">
        <v>5.9225552586329497</v>
      </c>
      <c r="O163" s="104">
        <v>7.3155471769501599</v>
      </c>
      <c r="Q163" s="104">
        <v>10.0572360929091</v>
      </c>
    </row>
    <row r="164" spans="1:17" x14ac:dyDescent="0.3">
      <c r="A164" s="102" t="s">
        <v>151</v>
      </c>
      <c r="B164" s="103">
        <v>43986</v>
      </c>
      <c r="C164" s="104">
        <v>1770.9987000000001</v>
      </c>
      <c r="D164" s="104"/>
      <c r="E164" s="104"/>
      <c r="F164" s="104">
        <v>2.88972834363121</v>
      </c>
      <c r="G164" s="104">
        <v>3.2641001454368799</v>
      </c>
      <c r="H164" s="104">
        <v>3.30408314688253</v>
      </c>
      <c r="I164" s="104">
        <v>3.4474263001369101</v>
      </c>
      <c r="J164" s="104">
        <v>3.94225528209203</v>
      </c>
      <c r="K164" s="104">
        <v>4.2764001506782403</v>
      </c>
      <c r="L164" s="104">
        <v>4.7067692186901304</v>
      </c>
      <c r="M164" s="104">
        <v>4.9628245363565604</v>
      </c>
      <c r="N164" s="104">
        <v>5.2180302564150098</v>
      </c>
      <c r="O164" s="104">
        <v>3.4971453753857702</v>
      </c>
      <c r="Q164" s="104">
        <v>7.8839210662002301</v>
      </c>
    </row>
    <row r="165" spans="1:17" x14ac:dyDescent="0.3">
      <c r="A165" s="102" t="s">
        <v>152</v>
      </c>
      <c r="B165" s="103">
        <v>43986</v>
      </c>
      <c r="C165" s="104">
        <v>31.669899999999998</v>
      </c>
      <c r="D165" s="104"/>
      <c r="E165" s="104"/>
      <c r="F165" s="104">
        <v>4.6106379417584202</v>
      </c>
      <c r="G165" s="104">
        <v>4.8040373919930897</v>
      </c>
      <c r="H165" s="104">
        <v>4.6966045388998596</v>
      </c>
      <c r="I165" s="104">
        <v>4.8743512615036204</v>
      </c>
      <c r="J165" s="104">
        <v>5.6595205422250503</v>
      </c>
      <c r="K165" s="104">
        <v>5.25886630680992</v>
      </c>
      <c r="L165" s="104">
        <v>5.8112082436660701</v>
      </c>
      <c r="M165" s="104">
        <v>6.1661804634368904</v>
      </c>
      <c r="N165" s="104">
        <v>6.5565651794574098</v>
      </c>
      <c r="O165" s="104">
        <v>7.5338778101420996</v>
      </c>
      <c r="Q165" s="104">
        <v>10.6137162355627</v>
      </c>
    </row>
    <row r="166" spans="1:17" x14ac:dyDescent="0.3">
      <c r="A166" s="102" t="s">
        <v>153</v>
      </c>
      <c r="B166" s="103">
        <v>43986</v>
      </c>
      <c r="C166" s="104">
        <v>27.096800000000002</v>
      </c>
      <c r="D166" s="104"/>
      <c r="E166" s="104"/>
      <c r="F166" s="104">
        <v>2.1553633115881699</v>
      </c>
      <c r="G166" s="104">
        <v>1.7513813582173601</v>
      </c>
      <c r="H166" s="104">
        <v>2.5413376149622402</v>
      </c>
      <c r="I166" s="104">
        <v>2.7643240567310099</v>
      </c>
      <c r="J166" s="104">
        <v>3.22427847070117</v>
      </c>
      <c r="K166" s="104">
        <v>3.9452105851658801</v>
      </c>
      <c r="L166" s="104">
        <v>4.41491302385118</v>
      </c>
      <c r="M166" s="104">
        <v>4.6960321867187202</v>
      </c>
      <c r="N166" s="104">
        <v>5.0572987551137398</v>
      </c>
      <c r="O166" s="104">
        <v>6.3659165505439601</v>
      </c>
      <c r="Q166" s="104">
        <v>12.065607115235901</v>
      </c>
    </row>
    <row r="167" spans="1:17" x14ac:dyDescent="0.3">
      <c r="A167" s="102" t="s">
        <v>156</v>
      </c>
      <c r="B167" s="103">
        <v>43986</v>
      </c>
      <c r="C167" s="104">
        <v>3136.0239000000001</v>
      </c>
      <c r="D167" s="104"/>
      <c r="E167" s="104"/>
      <c r="F167" s="104">
        <v>2.2802111595465702</v>
      </c>
      <c r="G167" s="104">
        <v>2.42332231527983</v>
      </c>
      <c r="H167" s="104">
        <v>2.83395906630501</v>
      </c>
      <c r="I167" s="104">
        <v>3.4583542787191099</v>
      </c>
      <c r="J167" s="104">
        <v>4.7967222400180001</v>
      </c>
      <c r="K167" s="104">
        <v>5.4718618547329196</v>
      </c>
      <c r="L167" s="104">
        <v>5.3368722253024998</v>
      </c>
      <c r="M167" s="104">
        <v>5.4477301379166798</v>
      </c>
      <c r="N167" s="104">
        <v>5.73925559705597</v>
      </c>
      <c r="O167" s="104">
        <v>7.1526721548458498</v>
      </c>
      <c r="Q167" s="104">
        <v>9.9182566031105495</v>
      </c>
    </row>
    <row r="168" spans="1:17" x14ac:dyDescent="0.3">
      <c r="A168" s="102" t="s">
        <v>157</v>
      </c>
      <c r="B168" s="103">
        <v>43986</v>
      </c>
      <c r="C168" s="104">
        <v>42.23</v>
      </c>
      <c r="D168" s="104"/>
      <c r="E168" s="104"/>
      <c r="F168" s="104">
        <v>2.2473559821288802</v>
      </c>
      <c r="G168" s="104">
        <v>2.24763276191005</v>
      </c>
      <c r="H168" s="104">
        <v>2.76727414020234</v>
      </c>
      <c r="I168" s="104">
        <v>3.4927993035571898</v>
      </c>
      <c r="J168" s="104">
        <v>4.6437192515168801</v>
      </c>
      <c r="K168" s="104">
        <v>5.3259580991206503</v>
      </c>
      <c r="L168" s="104">
        <v>5.3233259900908996</v>
      </c>
      <c r="M168" s="104">
        <v>5.4451450811696498</v>
      </c>
      <c r="N168" s="104">
        <v>5.7728770586530196</v>
      </c>
      <c r="O168" s="104">
        <v>7.2318525914221103</v>
      </c>
      <c r="Q168" s="104">
        <v>10.008776398336099</v>
      </c>
    </row>
    <row r="169" spans="1:17" x14ac:dyDescent="0.3">
      <c r="A169" s="102" t="s">
        <v>158</v>
      </c>
      <c r="B169" s="103">
        <v>43986</v>
      </c>
      <c r="C169" s="104">
        <v>3161.1884</v>
      </c>
      <c r="D169" s="104"/>
      <c r="E169" s="104"/>
      <c r="F169" s="104">
        <v>2.3359640841160698</v>
      </c>
      <c r="G169" s="104">
        <v>2.5068312226583802</v>
      </c>
      <c r="H169" s="104">
        <v>2.9121154470155601</v>
      </c>
      <c r="I169" s="104">
        <v>3.3899394069133399</v>
      </c>
      <c r="J169" s="104">
        <v>4.9099460072407304</v>
      </c>
      <c r="K169" s="104">
        <v>5.9682233561799798</v>
      </c>
      <c r="L169" s="104">
        <v>5.6415170168957101</v>
      </c>
      <c r="M169" s="104">
        <v>5.6699516771163099</v>
      </c>
      <c r="N169" s="104">
        <v>5.9503897341696899</v>
      </c>
      <c r="O169" s="104">
        <v>7.2990753911030604</v>
      </c>
      <c r="Q169" s="104">
        <v>10.1065942061343</v>
      </c>
    </row>
    <row r="170" spans="1:17" x14ac:dyDescent="0.3">
      <c r="A170" s="102" t="s">
        <v>159</v>
      </c>
      <c r="B170" s="103">
        <v>43986</v>
      </c>
      <c r="C170" s="104">
        <v>1969.0921000000001</v>
      </c>
      <c r="D170" s="104"/>
      <c r="E170" s="104"/>
      <c r="F170" s="104">
        <v>2.6824231058665302</v>
      </c>
      <c r="G170" s="104">
        <v>2.7433968818472501</v>
      </c>
      <c r="H170" s="104">
        <v>2.8028948161282798</v>
      </c>
      <c r="I170" s="104">
        <v>2.6461147665040698</v>
      </c>
      <c r="J170" s="104">
        <v>2.6539920691274101</v>
      </c>
      <c r="K170" s="104">
        <v>2.66754261926144</v>
      </c>
      <c r="L170" s="104">
        <v>3.5362803554004798</v>
      </c>
      <c r="M170" s="104">
        <v>3.8931207107480299</v>
      </c>
      <c r="N170" s="104">
        <v>4.2285672445790103</v>
      </c>
      <c r="O170" s="104">
        <v>6.3781121407552899</v>
      </c>
      <c r="Q170" s="104">
        <v>7.9316544473757897</v>
      </c>
    </row>
    <row r="171" spans="1:17" x14ac:dyDescent="0.3">
      <c r="A171" s="102" t="s">
        <v>160</v>
      </c>
      <c r="B171" s="103">
        <v>43986</v>
      </c>
      <c r="C171" s="104">
        <v>1929.067</v>
      </c>
      <c r="D171" s="104"/>
      <c r="E171" s="104"/>
      <c r="F171" s="104">
        <v>2.78728554641217</v>
      </c>
      <c r="G171" s="104">
        <v>3.06913988466277</v>
      </c>
      <c r="H171" s="104">
        <v>2.9552520487429801</v>
      </c>
      <c r="I171" s="104">
        <v>3.4521179004347302</v>
      </c>
      <c r="J171" s="104">
        <v>5.0294316048368097</v>
      </c>
      <c r="K171" s="104">
        <v>5.9660506189439797</v>
      </c>
      <c r="L171" s="104">
        <v>5.6401138160592801</v>
      </c>
      <c r="M171" s="104">
        <v>5.6135249127333502</v>
      </c>
      <c r="N171" s="104">
        <v>5.8651050530314803</v>
      </c>
      <c r="O171" s="104">
        <v>5.7746070531227698</v>
      </c>
      <c r="Q171" s="104">
        <v>9.10410126784463</v>
      </c>
    </row>
    <row r="172" spans="1:17" x14ac:dyDescent="0.3">
      <c r="A172" s="102" t="s">
        <v>161</v>
      </c>
      <c r="B172" s="103">
        <v>43986</v>
      </c>
      <c r="C172" s="104">
        <v>3280.4715999999999</v>
      </c>
      <c r="D172" s="104"/>
      <c r="E172" s="104"/>
      <c r="F172" s="104">
        <v>2.5325555050169601</v>
      </c>
      <c r="G172" s="104">
        <v>2.6308613087321402</v>
      </c>
      <c r="H172" s="104">
        <v>2.8513598655285701</v>
      </c>
      <c r="I172" s="104">
        <v>3.36372713354233</v>
      </c>
      <c r="J172" s="104">
        <v>4.8138444360600801</v>
      </c>
      <c r="K172" s="104">
        <v>5.4503925875590804</v>
      </c>
      <c r="L172" s="104">
        <v>5.3489533411534103</v>
      </c>
      <c r="M172" s="104">
        <v>5.4758169916262602</v>
      </c>
      <c r="N172" s="104">
        <v>5.7939297982007902</v>
      </c>
      <c r="O172" s="104">
        <v>7.2452575027619801</v>
      </c>
      <c r="Q172" s="104">
        <v>9.9764516752413304</v>
      </c>
    </row>
    <row r="173" spans="1:17" x14ac:dyDescent="0.3">
      <c r="A173" s="102" t="s">
        <v>162</v>
      </c>
      <c r="B173" s="103">
        <v>43986</v>
      </c>
      <c r="C173" s="104">
        <v>1085.0769</v>
      </c>
      <c r="D173" s="104"/>
      <c r="E173" s="104"/>
      <c r="F173" s="104">
        <v>2.88974747256343</v>
      </c>
      <c r="G173" s="104">
        <v>2.7297891028127799</v>
      </c>
      <c r="H173" s="104">
        <v>2.9844516937217498</v>
      </c>
      <c r="I173" s="104">
        <v>3.0523889576644101</v>
      </c>
      <c r="J173" s="104">
        <v>3.3664701813133999</v>
      </c>
      <c r="K173" s="104">
        <v>3.8981273239841698</v>
      </c>
      <c r="L173" s="104">
        <v>4.6029630553943699</v>
      </c>
      <c r="M173" s="104">
        <v>5.0318611140671496</v>
      </c>
      <c r="N173" s="104">
        <v>5.5024281895104403</v>
      </c>
      <c r="O173" s="104"/>
      <c r="Q173" s="104">
        <v>6.1326276082775504</v>
      </c>
    </row>
    <row r="174" spans="1:17" x14ac:dyDescent="0.3">
      <c r="A174" s="157"/>
      <c r="B174" s="157"/>
      <c r="C174" s="157"/>
      <c r="D174" s="107"/>
      <c r="E174" s="107"/>
      <c r="F174" s="107" t="s">
        <v>115</v>
      </c>
      <c r="G174" s="107" t="s">
        <v>116</v>
      </c>
      <c r="H174" s="107" t="s">
        <v>117</v>
      </c>
      <c r="I174" s="107" t="s">
        <v>47</v>
      </c>
      <c r="J174" s="107" t="s">
        <v>48</v>
      </c>
      <c r="K174" s="107" t="s">
        <v>1</v>
      </c>
      <c r="L174" s="107" t="s">
        <v>2</v>
      </c>
      <c r="M174" s="107" t="s">
        <v>3</v>
      </c>
      <c r="N174" s="107" t="s">
        <v>4</v>
      </c>
      <c r="O174" s="107" t="s">
        <v>5</v>
      </c>
      <c r="Q174" s="107" t="s">
        <v>46</v>
      </c>
    </row>
    <row r="175" spans="1:17" x14ac:dyDescent="0.3">
      <c r="A175" s="157"/>
      <c r="B175" s="157"/>
      <c r="C175" s="157"/>
      <c r="D175" s="107"/>
      <c r="E175" s="107"/>
      <c r="F175" s="107" t="s">
        <v>0</v>
      </c>
      <c r="G175" s="107" t="s">
        <v>0</v>
      </c>
      <c r="H175" s="107" t="s">
        <v>0</v>
      </c>
      <c r="I175" s="107" t="s">
        <v>0</v>
      </c>
      <c r="J175" s="107" t="s">
        <v>0</v>
      </c>
      <c r="K175" s="107" t="s">
        <v>0</v>
      </c>
      <c r="L175" s="107" t="s">
        <v>0</v>
      </c>
      <c r="M175" s="107" t="s">
        <v>0</v>
      </c>
      <c r="N175" s="107" t="s">
        <v>0</v>
      </c>
      <c r="O175" s="107" t="s">
        <v>0</v>
      </c>
      <c r="Q175" s="107" t="s">
        <v>0</v>
      </c>
    </row>
    <row r="176" spans="1:17" x14ac:dyDescent="0.3">
      <c r="A176" s="107" t="s">
        <v>7</v>
      </c>
      <c r="B176" s="107" t="s">
        <v>8</v>
      </c>
      <c r="C176" s="107" t="s">
        <v>9</v>
      </c>
      <c r="D176" s="107"/>
      <c r="E176" s="107"/>
      <c r="F176" s="107"/>
      <c r="G176" s="107"/>
      <c r="H176" s="107"/>
      <c r="I176" s="107"/>
      <c r="J176" s="107"/>
      <c r="K176" s="107"/>
      <c r="L176" s="107"/>
      <c r="M176" s="107"/>
      <c r="N176" s="107"/>
      <c r="O176" s="107"/>
      <c r="Q176" s="107"/>
    </row>
    <row r="177" spans="1:17" x14ac:dyDescent="0.3">
      <c r="A177" s="101" t="s">
        <v>385</v>
      </c>
      <c r="B177" s="101"/>
      <c r="C177" s="101"/>
      <c r="D177" s="101"/>
      <c r="E177" s="101"/>
      <c r="F177" s="101"/>
      <c r="G177" s="101"/>
      <c r="H177" s="101"/>
      <c r="I177" s="101"/>
      <c r="J177" s="101"/>
      <c r="K177" s="101"/>
      <c r="L177" s="101"/>
      <c r="M177" s="101"/>
      <c r="N177" s="101"/>
      <c r="O177" s="101"/>
      <c r="Q177" s="101"/>
    </row>
    <row r="178" spans="1:17" x14ac:dyDescent="0.3">
      <c r="A178" s="102" t="s">
        <v>227</v>
      </c>
      <c r="B178" s="103">
        <v>43986</v>
      </c>
      <c r="C178" s="104">
        <v>320.62860000000001</v>
      </c>
      <c r="D178" s="104"/>
      <c r="E178" s="104"/>
      <c r="F178" s="104">
        <v>3.0397511680377902</v>
      </c>
      <c r="G178" s="104">
        <v>3.43131229496792</v>
      </c>
      <c r="H178" s="104">
        <v>3.2610826922932601</v>
      </c>
      <c r="I178" s="104">
        <v>3.6560953379204699</v>
      </c>
      <c r="J178" s="104">
        <v>5.1647686705115303</v>
      </c>
      <c r="K178" s="104">
        <v>5.5218759885140001</v>
      </c>
      <c r="L178" s="104">
        <v>5.3867031659689601</v>
      </c>
      <c r="M178" s="104">
        <v>5.4774733215862703</v>
      </c>
      <c r="N178" s="104">
        <v>5.8520208789761003</v>
      </c>
      <c r="O178" s="104">
        <v>7.2137501658272898</v>
      </c>
      <c r="Q178" s="104">
        <v>13.623586658602701</v>
      </c>
    </row>
    <row r="179" spans="1:17" x14ac:dyDescent="0.3">
      <c r="A179" s="102" t="s">
        <v>228</v>
      </c>
      <c r="B179" s="103">
        <v>43986</v>
      </c>
      <c r="C179" s="104">
        <v>2213.6468</v>
      </c>
      <c r="D179" s="104"/>
      <c r="E179" s="104"/>
      <c r="F179" s="104">
        <v>2.35967529667847</v>
      </c>
      <c r="G179" s="104">
        <v>2.4897426896631001</v>
      </c>
      <c r="H179" s="104">
        <v>2.7842953579552399</v>
      </c>
      <c r="I179" s="104">
        <v>3.4312001443400599</v>
      </c>
      <c r="J179" s="104">
        <v>4.7473113502508699</v>
      </c>
      <c r="K179" s="104">
        <v>5.6045382651820299</v>
      </c>
      <c r="L179" s="104">
        <v>5.4496851447807497</v>
      </c>
      <c r="M179" s="104">
        <v>5.5301253808544697</v>
      </c>
      <c r="N179" s="104">
        <v>5.8252762951447501</v>
      </c>
      <c r="O179" s="104">
        <v>7.2271856180110996</v>
      </c>
      <c r="Q179" s="104">
        <v>11.3847618093035</v>
      </c>
    </row>
    <row r="180" spans="1:17" x14ac:dyDescent="0.3">
      <c r="A180" s="102" t="s">
        <v>229</v>
      </c>
      <c r="B180" s="103">
        <v>43986</v>
      </c>
      <c r="C180" s="104">
        <v>2290.6550999999999</v>
      </c>
      <c r="D180" s="104"/>
      <c r="E180" s="104"/>
      <c r="F180" s="104">
        <v>1.9201849210230799</v>
      </c>
      <c r="G180" s="104">
        <v>1.92251222099538</v>
      </c>
      <c r="H180" s="104">
        <v>2.5990420312112898</v>
      </c>
      <c r="I180" s="104">
        <v>3.0069670335877001</v>
      </c>
      <c r="J180" s="104">
        <v>3.7039022998283002</v>
      </c>
      <c r="K180" s="104">
        <v>5.3688888899234701</v>
      </c>
      <c r="L180" s="104">
        <v>5.30670835746636</v>
      </c>
      <c r="M180" s="104">
        <v>5.4512607475439498</v>
      </c>
      <c r="N180" s="104">
        <v>5.7438386546871696</v>
      </c>
      <c r="O180" s="104">
        <v>7.1838647220760796</v>
      </c>
      <c r="Q180" s="104">
        <v>11.387215651438201</v>
      </c>
    </row>
    <row r="181" spans="1:17" x14ac:dyDescent="0.3">
      <c r="A181" s="102" t="s">
        <v>230</v>
      </c>
      <c r="B181" s="103">
        <v>43986</v>
      </c>
      <c r="C181" s="104">
        <v>3059.9830999999999</v>
      </c>
      <c r="D181" s="104"/>
      <c r="E181" s="104"/>
      <c r="F181" s="104">
        <v>2.41800032446959</v>
      </c>
      <c r="G181" s="104">
        <v>2.8375781809689302</v>
      </c>
      <c r="H181" s="104">
        <v>3.18693856035779</v>
      </c>
      <c r="I181" s="104">
        <v>3.4750416842177301</v>
      </c>
      <c r="J181" s="104">
        <v>4.0607618661056497</v>
      </c>
      <c r="K181" s="104">
        <v>5.2127935449087497</v>
      </c>
      <c r="L181" s="104">
        <v>5.2720478291690203</v>
      </c>
      <c r="M181" s="104">
        <v>5.4526231421968996</v>
      </c>
      <c r="N181" s="104">
        <v>5.7619246208698298</v>
      </c>
      <c r="O181" s="104">
        <v>7.1436489673301802</v>
      </c>
      <c r="Q181" s="104">
        <v>13.0673241484185</v>
      </c>
    </row>
    <row r="182" spans="1:17" x14ac:dyDescent="0.3">
      <c r="A182" s="102" t="s">
        <v>231</v>
      </c>
      <c r="B182" s="103">
        <v>43986</v>
      </c>
      <c r="C182" s="104">
        <v>2289.0637000000002</v>
      </c>
      <c r="D182" s="104"/>
      <c r="E182" s="104"/>
      <c r="F182" s="104">
        <v>1.65361124703101</v>
      </c>
      <c r="G182" s="104">
        <v>2.44970414046242</v>
      </c>
      <c r="H182" s="104">
        <v>2.7034601783913099</v>
      </c>
      <c r="I182" s="104">
        <v>3.30704806516004</v>
      </c>
      <c r="J182" s="104">
        <v>4.8546258571813299</v>
      </c>
      <c r="K182" s="104">
        <v>5.3922935476693397</v>
      </c>
      <c r="L182" s="104">
        <v>5.1821636488727201</v>
      </c>
      <c r="M182" s="104">
        <v>5.2753121343959002</v>
      </c>
      <c r="N182" s="104">
        <v>5.5555315926737299</v>
      </c>
      <c r="O182" s="104">
        <v>7.0886010999485896</v>
      </c>
      <c r="Q182" s="104">
        <v>10.838706530753299</v>
      </c>
    </row>
    <row r="183" spans="1:17" x14ac:dyDescent="0.3">
      <c r="A183" s="102" t="s">
        <v>232</v>
      </c>
      <c r="B183" s="103">
        <v>43986</v>
      </c>
      <c r="C183" s="104">
        <v>2397.8868000000002</v>
      </c>
      <c r="D183" s="104"/>
      <c r="E183" s="104"/>
      <c r="F183" s="104">
        <v>2.8071040009016701</v>
      </c>
      <c r="G183" s="104">
        <v>2.6623567074411199</v>
      </c>
      <c r="H183" s="104">
        <v>2.7785768728700999</v>
      </c>
      <c r="I183" s="104">
        <v>2.9072192853857302</v>
      </c>
      <c r="J183" s="104">
        <v>3.21296830522137</v>
      </c>
      <c r="K183" s="104">
        <v>3.8532525023469999</v>
      </c>
      <c r="L183" s="104">
        <v>4.4579471027916204</v>
      </c>
      <c r="M183" s="104">
        <v>4.7646785789447899</v>
      </c>
      <c r="N183" s="104">
        <v>5.1259072371918899</v>
      </c>
      <c r="O183" s="104">
        <v>6.8529816554147196</v>
      </c>
      <c r="Q183" s="104">
        <v>11.663701681655301</v>
      </c>
    </row>
    <row r="184" spans="1:17" x14ac:dyDescent="0.3">
      <c r="A184" s="102" t="s">
        <v>233</v>
      </c>
      <c r="B184" s="103">
        <v>43986</v>
      </c>
      <c r="C184" s="104">
        <v>2845.0452</v>
      </c>
      <c r="D184" s="104"/>
      <c r="E184" s="104"/>
      <c r="F184" s="104">
        <v>2.8008558271155302</v>
      </c>
      <c r="G184" s="104">
        <v>2.8171158824435998</v>
      </c>
      <c r="H184" s="104">
        <v>2.8698484142270901</v>
      </c>
      <c r="I184" s="104">
        <v>3.1871209796612101</v>
      </c>
      <c r="J184" s="104">
        <v>4.2277373717364002</v>
      </c>
      <c r="K184" s="104">
        <v>5.4541776678575298</v>
      </c>
      <c r="L184" s="104">
        <v>5.3019460312517603</v>
      </c>
      <c r="M184" s="104">
        <v>5.3592337906954199</v>
      </c>
      <c r="N184" s="104">
        <v>5.67617160562917</v>
      </c>
      <c r="O184" s="104">
        <v>7.1096549734207901</v>
      </c>
      <c r="Q184" s="104">
        <v>12.6872927279578</v>
      </c>
    </row>
    <row r="185" spans="1:17" x14ac:dyDescent="0.3">
      <c r="A185" s="102" t="s">
        <v>234</v>
      </c>
      <c r="B185" s="103">
        <v>43986</v>
      </c>
      <c r="C185" s="104">
        <v>2557.8243000000002</v>
      </c>
      <c r="D185" s="104"/>
      <c r="E185" s="104"/>
      <c r="F185" s="104">
        <v>2.3004593529114499</v>
      </c>
      <c r="G185" s="104">
        <v>2.24507580574392</v>
      </c>
      <c r="H185" s="104">
        <v>2.8639182914571299</v>
      </c>
      <c r="I185" s="104">
        <v>3.4756884572514801</v>
      </c>
      <c r="J185" s="104">
        <v>4.7713777792250802</v>
      </c>
      <c r="K185" s="104">
        <v>5.60184248563022</v>
      </c>
      <c r="L185" s="104">
        <v>5.3344288210601203</v>
      </c>
      <c r="M185" s="104">
        <v>5.4509373140927098</v>
      </c>
      <c r="N185" s="104">
        <v>5.7667514900482297</v>
      </c>
      <c r="O185" s="104">
        <v>7.1696476718692104</v>
      </c>
      <c r="Q185" s="104">
        <v>11.6059291853855</v>
      </c>
    </row>
    <row r="186" spans="1:17" x14ac:dyDescent="0.3">
      <c r="A186" s="102" t="s">
        <v>235</v>
      </c>
      <c r="B186" s="103">
        <v>43986</v>
      </c>
      <c r="C186" s="104">
        <v>2179.1068</v>
      </c>
      <c r="D186" s="104"/>
      <c r="E186" s="104"/>
      <c r="F186" s="104">
        <v>2.3099687196082002</v>
      </c>
      <c r="G186" s="104">
        <v>2.19017519167837</v>
      </c>
      <c r="H186" s="104">
        <v>2.3223421061807499</v>
      </c>
      <c r="I186" s="104">
        <v>2.6183760172092398</v>
      </c>
      <c r="J186" s="104">
        <v>3.0772668001209</v>
      </c>
      <c r="K186" s="104">
        <v>4.2154657075736202</v>
      </c>
      <c r="L186" s="104">
        <v>4.5292828479173401</v>
      </c>
      <c r="M186" s="104">
        <v>4.6763191348657003</v>
      </c>
      <c r="N186" s="104">
        <v>5.0193781245447502</v>
      </c>
      <c r="O186" s="104">
        <v>6.8930094298829001</v>
      </c>
      <c r="Q186" s="104">
        <v>11.4522081426291</v>
      </c>
    </row>
    <row r="187" spans="1:17" x14ac:dyDescent="0.3">
      <c r="A187" s="102" t="s">
        <v>236</v>
      </c>
      <c r="B187" s="103">
        <v>43986</v>
      </c>
      <c r="C187" s="104">
        <v>3916.5700999999999</v>
      </c>
      <c r="D187" s="104"/>
      <c r="E187" s="104"/>
      <c r="F187" s="104">
        <v>2.5984277522944601</v>
      </c>
      <c r="G187" s="104">
        <v>1.94340083360719</v>
      </c>
      <c r="H187" s="104">
        <v>2.4613441463165202</v>
      </c>
      <c r="I187" s="104">
        <v>3.0785599348536001</v>
      </c>
      <c r="J187" s="104">
        <v>4.5737622024673801</v>
      </c>
      <c r="K187" s="104">
        <v>5.3161504783317897</v>
      </c>
      <c r="L187" s="104">
        <v>5.1934524637714103</v>
      </c>
      <c r="M187" s="104">
        <v>5.3100348463501499</v>
      </c>
      <c r="N187" s="104">
        <v>5.6360219173179598</v>
      </c>
      <c r="O187" s="104">
        <v>7.0030493931905404</v>
      </c>
      <c r="Q187" s="104">
        <v>14.847253647140899</v>
      </c>
    </row>
    <row r="188" spans="1:17" x14ac:dyDescent="0.3">
      <c r="A188" s="102" t="s">
        <v>237</v>
      </c>
      <c r="B188" s="103">
        <v>43986</v>
      </c>
      <c r="C188" s="104">
        <v>1986.2810999999999</v>
      </c>
      <c r="D188" s="104"/>
      <c r="E188" s="104"/>
      <c r="F188" s="104">
        <v>2.0122883642101899</v>
      </c>
      <c r="G188" s="104">
        <v>2.10197062210848</v>
      </c>
      <c r="H188" s="104">
        <v>2.8803296188763601</v>
      </c>
      <c r="I188" s="104">
        <v>3.3537373989774499</v>
      </c>
      <c r="J188" s="104">
        <v>4.2789152390770004</v>
      </c>
      <c r="K188" s="104">
        <v>4.7628251245381996</v>
      </c>
      <c r="L188" s="104">
        <v>5.0017026812548302</v>
      </c>
      <c r="M188" s="104">
        <v>5.2487478197803501</v>
      </c>
      <c r="N188" s="104">
        <v>5.6195532705628803</v>
      </c>
      <c r="O188" s="104">
        <v>7.1384910101316299</v>
      </c>
      <c r="Q188" s="104">
        <v>6.15687705661023</v>
      </c>
    </row>
    <row r="189" spans="1:17" x14ac:dyDescent="0.3">
      <c r="A189" s="102" t="s">
        <v>238</v>
      </c>
      <c r="B189" s="103">
        <v>43986</v>
      </c>
      <c r="C189" s="104">
        <v>295.13780000000003</v>
      </c>
      <c r="D189" s="104"/>
      <c r="E189" s="104"/>
      <c r="F189" s="104">
        <v>3.1167764439787899</v>
      </c>
      <c r="G189" s="104">
        <v>2.9028395998124901</v>
      </c>
      <c r="H189" s="104">
        <v>3.01401448325253</v>
      </c>
      <c r="I189" s="104">
        <v>3.54268263394487</v>
      </c>
      <c r="J189" s="104">
        <v>5.0554238588232003</v>
      </c>
      <c r="K189" s="104">
        <v>5.6511482642330302</v>
      </c>
      <c r="L189" s="104">
        <v>5.4040497124104396</v>
      </c>
      <c r="M189" s="104">
        <v>5.4805306621088903</v>
      </c>
      <c r="N189" s="104">
        <v>5.7844264915102501</v>
      </c>
      <c r="O189" s="104">
        <v>7.1570412610404501</v>
      </c>
      <c r="Q189" s="104">
        <v>13.405853002070399</v>
      </c>
    </row>
    <row r="190" spans="1:17" x14ac:dyDescent="0.3">
      <c r="A190" s="102" t="s">
        <v>239</v>
      </c>
      <c r="B190" s="103">
        <v>43986</v>
      </c>
      <c r="C190" s="104">
        <v>2134.9895999999999</v>
      </c>
      <c r="D190" s="104"/>
      <c r="E190" s="104"/>
      <c r="F190" s="104">
        <v>4.1052357665385397</v>
      </c>
      <c r="G190" s="104">
        <v>3.8717892205378401</v>
      </c>
      <c r="H190" s="104">
        <v>3.8034800751554898</v>
      </c>
      <c r="I190" s="104">
        <v>3.9038701913689602</v>
      </c>
      <c r="J190" s="104">
        <v>5.0384578988278701</v>
      </c>
      <c r="K190" s="104">
        <v>5.8807684357612899</v>
      </c>
      <c r="L190" s="104">
        <v>5.6066715666318698</v>
      </c>
      <c r="M190" s="104">
        <v>5.6941654074127097</v>
      </c>
      <c r="N190" s="104">
        <v>5.9490849810156003</v>
      </c>
      <c r="O190" s="104">
        <v>7.2445269939493899</v>
      </c>
      <c r="Q190" s="104">
        <v>11.4502820342731</v>
      </c>
    </row>
    <row r="191" spans="1:17" x14ac:dyDescent="0.3">
      <c r="A191" s="102" t="s">
        <v>240</v>
      </c>
      <c r="B191" s="103">
        <v>43986</v>
      </c>
      <c r="C191" s="104">
        <v>2410.8310000000001</v>
      </c>
      <c r="D191" s="104"/>
      <c r="E191" s="104"/>
      <c r="F191" s="104">
        <v>2.7647748215830998</v>
      </c>
      <c r="G191" s="104">
        <v>2.6046388127706601</v>
      </c>
      <c r="H191" s="104">
        <v>2.72597690480745</v>
      </c>
      <c r="I191" s="104">
        <v>3.1524963596607201</v>
      </c>
      <c r="J191" s="104">
        <v>4.34489342776829</v>
      </c>
      <c r="K191" s="104">
        <v>5.0203625983400197</v>
      </c>
      <c r="L191" s="104">
        <v>5.0666714218282003</v>
      </c>
      <c r="M191" s="104">
        <v>5.16747184336299</v>
      </c>
      <c r="N191" s="104">
        <v>5.4715609784566697</v>
      </c>
      <c r="O191" s="104">
        <v>6.9725319139142101</v>
      </c>
      <c r="Q191" s="104">
        <v>8.7157429479994608</v>
      </c>
    </row>
    <row r="192" spans="1:17" x14ac:dyDescent="0.3">
      <c r="A192" s="102" t="s">
        <v>241</v>
      </c>
      <c r="B192" s="103">
        <v>43986</v>
      </c>
      <c r="C192" s="104">
        <v>1548.0018</v>
      </c>
      <c r="D192" s="104"/>
      <c r="E192" s="104"/>
      <c r="F192" s="104">
        <v>1.8439540556124401</v>
      </c>
      <c r="G192" s="104">
        <v>2.3166635771505502</v>
      </c>
      <c r="H192" s="104">
        <v>2.4557073990361</v>
      </c>
      <c r="I192" s="104">
        <v>2.7472939638881901</v>
      </c>
      <c r="J192" s="104">
        <v>3.3389946153389798</v>
      </c>
      <c r="K192" s="104">
        <v>3.6656393265347398</v>
      </c>
      <c r="L192" s="104">
        <v>4.1855549224172597</v>
      </c>
      <c r="M192" s="104">
        <v>4.4790897245071104</v>
      </c>
      <c r="N192" s="104">
        <v>4.8692856030548404</v>
      </c>
      <c r="O192" s="104">
        <v>6.3929968487270799</v>
      </c>
      <c r="Q192" s="104">
        <v>8.3461447754211804</v>
      </c>
    </row>
    <row r="193" spans="1:17" x14ac:dyDescent="0.3">
      <c r="A193" s="102" t="s">
        <v>242</v>
      </c>
      <c r="B193" s="103">
        <v>43986</v>
      </c>
      <c r="C193" s="104">
        <v>1939.4056</v>
      </c>
      <c r="D193" s="104"/>
      <c r="E193" s="104"/>
      <c r="F193" s="104">
        <v>2.3752637190948001</v>
      </c>
      <c r="G193" s="104">
        <v>2.0781048937581499</v>
      </c>
      <c r="H193" s="104">
        <v>2.35520140076687</v>
      </c>
      <c r="I193" s="104">
        <v>2.68275410702535</v>
      </c>
      <c r="J193" s="104">
        <v>3.3149839697336998</v>
      </c>
      <c r="K193" s="104">
        <v>4.6870730952077704</v>
      </c>
      <c r="L193" s="104">
        <v>4.9681583988049498</v>
      </c>
      <c r="M193" s="104">
        <v>5.1800634531347196</v>
      </c>
      <c r="N193" s="104">
        <v>5.5245555626410798</v>
      </c>
      <c r="O193" s="104">
        <v>7.0437854135428797</v>
      </c>
      <c r="Q193" s="104">
        <v>10.9024815262321</v>
      </c>
    </row>
    <row r="194" spans="1:17" x14ac:dyDescent="0.3">
      <c r="A194" s="102" t="s">
        <v>243</v>
      </c>
      <c r="B194" s="103">
        <v>43986</v>
      </c>
      <c r="C194" s="104">
        <v>2738.0877999999998</v>
      </c>
      <c r="D194" s="104"/>
      <c r="E194" s="104"/>
      <c r="F194" s="104">
        <v>2.40630864309699</v>
      </c>
      <c r="G194" s="104">
        <v>2.02790258659698</v>
      </c>
      <c r="H194" s="104">
        <v>2.2471523799315598</v>
      </c>
      <c r="I194" s="104">
        <v>2.7963963712313702</v>
      </c>
      <c r="J194" s="104">
        <v>4.5687252415826398</v>
      </c>
      <c r="K194" s="104">
        <v>5.0920117771391897</v>
      </c>
      <c r="L194" s="104">
        <v>5.09825672463798</v>
      </c>
      <c r="M194" s="104">
        <v>5.2303049230809</v>
      </c>
      <c r="N194" s="104">
        <v>5.5391474819050197</v>
      </c>
      <c r="O194" s="104">
        <v>7.0744859727526697</v>
      </c>
      <c r="Q194" s="104">
        <v>12.8213833265966</v>
      </c>
    </row>
    <row r="195" spans="1:17" x14ac:dyDescent="0.3">
      <c r="A195" s="102" t="s">
        <v>244</v>
      </c>
      <c r="B195" s="103">
        <v>43986</v>
      </c>
      <c r="C195" s="104">
        <v>1053.0034000000001</v>
      </c>
      <c r="D195" s="104"/>
      <c r="E195" s="104"/>
      <c r="F195" s="104">
        <v>2.7974988097426698</v>
      </c>
      <c r="G195" s="104">
        <v>2.8210468749450399</v>
      </c>
      <c r="H195" s="104">
        <v>2.8379475636142</v>
      </c>
      <c r="I195" s="104">
        <v>2.7042687602650402</v>
      </c>
      <c r="J195" s="104">
        <v>2.7273292333999302</v>
      </c>
      <c r="K195" s="104">
        <v>2.9412280127585402</v>
      </c>
      <c r="L195" s="104">
        <v>3.7873324330998499</v>
      </c>
      <c r="M195" s="104">
        <v>4.1708846284427299</v>
      </c>
      <c r="N195" s="104">
        <v>4.5100133502339697</v>
      </c>
      <c r="O195" s="104"/>
      <c r="Q195" s="104">
        <v>4.7454254965982496</v>
      </c>
    </row>
    <row r="196" spans="1:17" x14ac:dyDescent="0.3">
      <c r="A196" s="102" t="s">
        <v>245</v>
      </c>
      <c r="B196" s="103">
        <v>43986</v>
      </c>
      <c r="C196" s="104">
        <v>54.449100000000001</v>
      </c>
      <c r="D196" s="104"/>
      <c r="E196" s="104"/>
      <c r="F196" s="104">
        <v>3.9554985746659299</v>
      </c>
      <c r="G196" s="104">
        <v>3.3973926787045698</v>
      </c>
      <c r="H196" s="104">
        <v>3.2772011237471701</v>
      </c>
      <c r="I196" s="104">
        <v>3.3608693481991598</v>
      </c>
      <c r="J196" s="104">
        <v>4.0075879368187302</v>
      </c>
      <c r="K196" s="104">
        <v>4.7702611320403898</v>
      </c>
      <c r="L196" s="104">
        <v>4.9339085124011204</v>
      </c>
      <c r="M196" s="104">
        <v>5.1324091247203496</v>
      </c>
      <c r="N196" s="104">
        <v>5.51213616920543</v>
      </c>
      <c r="O196" s="104">
        <v>7.0945692079651002</v>
      </c>
      <c r="Q196" s="104">
        <v>19.807009522646801</v>
      </c>
    </row>
    <row r="197" spans="1:17" x14ac:dyDescent="0.3">
      <c r="A197" s="102" t="s">
        <v>246</v>
      </c>
      <c r="B197" s="103">
        <v>43986</v>
      </c>
      <c r="C197" s="104">
        <v>4033.7289999999998</v>
      </c>
      <c r="D197" s="104"/>
      <c r="E197" s="104"/>
      <c r="F197" s="104">
        <v>2.2532651705171598</v>
      </c>
      <c r="G197" s="104">
        <v>2.3102698614583299</v>
      </c>
      <c r="H197" s="104">
        <v>2.6310081040039002</v>
      </c>
      <c r="I197" s="104">
        <v>3.20743912355409</v>
      </c>
      <c r="J197" s="104">
        <v>4.4672984319027496</v>
      </c>
      <c r="K197" s="104">
        <v>5.1003672166894098</v>
      </c>
      <c r="L197" s="104">
        <v>5.1233161178699902</v>
      </c>
      <c r="M197" s="104">
        <v>5.26867312875439</v>
      </c>
      <c r="N197" s="104">
        <v>5.5793354462393703</v>
      </c>
      <c r="O197" s="104">
        <v>7.0547966656907102</v>
      </c>
      <c r="Q197" s="104">
        <v>13.4533399932542</v>
      </c>
    </row>
    <row r="198" spans="1:17" x14ac:dyDescent="0.3">
      <c r="A198" s="102" t="s">
        <v>247</v>
      </c>
      <c r="B198" s="103">
        <v>43986</v>
      </c>
      <c r="C198" s="104">
        <v>2733.4951000000001</v>
      </c>
      <c r="D198" s="104"/>
      <c r="E198" s="104"/>
      <c r="F198" s="104">
        <v>2.0591284460671502</v>
      </c>
      <c r="G198" s="104">
        <v>2.4218020829814502</v>
      </c>
      <c r="H198" s="104">
        <v>2.58334245969901</v>
      </c>
      <c r="I198" s="104">
        <v>3.1659899268064602</v>
      </c>
      <c r="J198" s="104">
        <v>4.4348038070606002</v>
      </c>
      <c r="K198" s="104">
        <v>5.4294697424704204</v>
      </c>
      <c r="L198" s="104">
        <v>5.3270316330216403</v>
      </c>
      <c r="M198" s="104">
        <v>5.4208430851569398</v>
      </c>
      <c r="N198" s="104">
        <v>5.6934873131015102</v>
      </c>
      <c r="O198" s="104">
        <v>7.1478027048327801</v>
      </c>
      <c r="Q198" s="104">
        <v>12.672255387542601</v>
      </c>
    </row>
    <row r="199" spans="1:17" x14ac:dyDescent="0.3">
      <c r="A199" s="102" t="s">
        <v>248</v>
      </c>
      <c r="B199" s="103">
        <v>43986</v>
      </c>
      <c r="C199" s="104">
        <v>3606.3672999999999</v>
      </c>
      <c r="D199" s="104"/>
      <c r="E199" s="104"/>
      <c r="F199" s="104">
        <v>3.1924387998950601</v>
      </c>
      <c r="G199" s="104">
        <v>3.2260766846007698</v>
      </c>
      <c r="H199" s="104">
        <v>3.0920592906512101</v>
      </c>
      <c r="I199" s="104">
        <v>3.6631538933496302</v>
      </c>
      <c r="J199" s="104">
        <v>4.6739720033797898</v>
      </c>
      <c r="K199" s="104">
        <v>5.6523437807078301</v>
      </c>
      <c r="L199" s="104">
        <v>5.4403681041771597</v>
      </c>
      <c r="M199" s="104">
        <v>5.5094329154189898</v>
      </c>
      <c r="N199" s="104">
        <v>5.7661238234324399</v>
      </c>
      <c r="O199" s="104">
        <v>7.1073942476971901</v>
      </c>
      <c r="Q199" s="104">
        <v>14.288435934214499</v>
      </c>
    </row>
    <row r="200" spans="1:17" x14ac:dyDescent="0.3">
      <c r="A200" s="102" t="s">
        <v>249</v>
      </c>
      <c r="B200" s="103">
        <v>43986</v>
      </c>
      <c r="C200" s="104">
        <v>1293.7081000000001</v>
      </c>
      <c r="D200" s="104"/>
      <c r="E200" s="104"/>
      <c r="F200" s="104">
        <v>3.2166194944757098</v>
      </c>
      <c r="G200" s="104">
        <v>3.32916020478768</v>
      </c>
      <c r="H200" s="104">
        <v>3.3260705710749701</v>
      </c>
      <c r="I200" s="104">
        <v>3.7721501783783302</v>
      </c>
      <c r="J200" s="104">
        <v>4.73993838782095</v>
      </c>
      <c r="K200" s="104">
        <v>5.3738959719381203</v>
      </c>
      <c r="L200" s="104">
        <v>5.3418220507230902</v>
      </c>
      <c r="M200" s="104">
        <v>5.5129421858774297</v>
      </c>
      <c r="N200" s="104">
        <v>5.8320714448954201</v>
      </c>
      <c r="O200" s="104">
        <v>7.1999706133353198</v>
      </c>
      <c r="Q200" s="104">
        <v>7.4862473280948398</v>
      </c>
    </row>
    <row r="201" spans="1:17" x14ac:dyDescent="0.3">
      <c r="A201" s="102" t="s">
        <v>250</v>
      </c>
      <c r="B201" s="103">
        <v>43986</v>
      </c>
      <c r="C201" s="104">
        <v>2087.1810999999998</v>
      </c>
      <c r="D201" s="104"/>
      <c r="E201" s="104"/>
      <c r="F201" s="104">
        <v>2.8349765862241099</v>
      </c>
      <c r="G201" s="104">
        <v>3.02495840686072</v>
      </c>
      <c r="H201" s="104">
        <v>3.1126692682305999</v>
      </c>
      <c r="I201" s="104">
        <v>3.2927155829044699</v>
      </c>
      <c r="J201" s="104">
        <v>4.6002453800373804</v>
      </c>
      <c r="K201" s="104">
        <v>5.2103890818026803</v>
      </c>
      <c r="L201" s="104">
        <v>5.2268303730785801</v>
      </c>
      <c r="M201" s="104">
        <v>5.3500777251902703</v>
      </c>
      <c r="N201" s="104">
        <v>5.6590190050787204</v>
      </c>
      <c r="O201" s="104">
        <v>7.1188981457827198</v>
      </c>
      <c r="Q201" s="104">
        <v>9.5366763157894692</v>
      </c>
    </row>
    <row r="202" spans="1:17" x14ac:dyDescent="0.3">
      <c r="A202" s="102" t="s">
        <v>251</v>
      </c>
      <c r="B202" s="103">
        <v>43986</v>
      </c>
      <c r="C202" s="104">
        <v>10.749000000000001</v>
      </c>
      <c r="D202" s="104"/>
      <c r="E202" s="104"/>
      <c r="F202" s="104">
        <v>2.7167339647566902</v>
      </c>
      <c r="G202" s="104">
        <v>2.1509678579963301</v>
      </c>
      <c r="H202" s="104">
        <v>2.5237146739776999</v>
      </c>
      <c r="I202" s="104">
        <v>2.59784403224252</v>
      </c>
      <c r="J202" s="104">
        <v>2.9649620015526401</v>
      </c>
      <c r="K202" s="104">
        <v>3.6128140867606802</v>
      </c>
      <c r="L202" s="104">
        <v>4.0650710152196599</v>
      </c>
      <c r="M202" s="104">
        <v>4.3419812893490803</v>
      </c>
      <c r="N202" s="104">
        <v>4.63506784157582</v>
      </c>
      <c r="O202" s="104"/>
      <c r="Q202" s="104">
        <v>5.1291744840525304</v>
      </c>
    </row>
    <row r="203" spans="1:17" x14ac:dyDescent="0.3">
      <c r="A203" s="102" t="s">
        <v>252</v>
      </c>
      <c r="B203" s="103">
        <v>43986</v>
      </c>
      <c r="C203" s="104">
        <v>4867.6900999999998</v>
      </c>
      <c r="D203" s="104"/>
      <c r="E203" s="104"/>
      <c r="F203" s="104">
        <v>2.6643842128982702</v>
      </c>
      <c r="G203" s="104">
        <v>2.6660235377003301</v>
      </c>
      <c r="H203" s="104">
        <v>2.7102669163889201</v>
      </c>
      <c r="I203" s="104">
        <v>3.40427794476755</v>
      </c>
      <c r="J203" s="104">
        <v>4.97982551446787</v>
      </c>
      <c r="K203" s="104">
        <v>5.5506298138667098</v>
      </c>
      <c r="L203" s="104">
        <v>5.3777186180201202</v>
      </c>
      <c r="M203" s="104">
        <v>5.4971310488775096</v>
      </c>
      <c r="N203" s="104">
        <v>5.8393839394739198</v>
      </c>
      <c r="O203" s="104">
        <v>7.2263541725096703</v>
      </c>
      <c r="Q203" s="104">
        <v>13.343793043367601</v>
      </c>
    </row>
    <row r="204" spans="1:17" x14ac:dyDescent="0.3">
      <c r="A204" s="102" t="s">
        <v>253</v>
      </c>
      <c r="B204" s="103">
        <v>43986</v>
      </c>
      <c r="C204" s="104">
        <v>1122.0263</v>
      </c>
      <c r="D204" s="104"/>
      <c r="E204" s="104"/>
      <c r="F204" s="104">
        <v>1.61358074548557</v>
      </c>
      <c r="G204" s="104">
        <v>0.67124827371115903</v>
      </c>
      <c r="H204" s="104">
        <v>2.1869618803655202</v>
      </c>
      <c r="I204" s="104">
        <v>2.4883948589410698</v>
      </c>
      <c r="J204" s="104">
        <v>3.2244921573894398</v>
      </c>
      <c r="K204" s="104">
        <v>4.0913039496770303</v>
      </c>
      <c r="L204" s="104">
        <v>4.4304109605847204</v>
      </c>
      <c r="M204" s="104">
        <v>4.6792725992473496</v>
      </c>
      <c r="N204" s="104">
        <v>5.0576147943828502</v>
      </c>
      <c r="O204" s="104"/>
      <c r="Q204" s="104">
        <v>5.8992847019867503</v>
      </c>
    </row>
    <row r="205" spans="1:17" x14ac:dyDescent="0.3">
      <c r="A205" s="102" t="s">
        <v>254</v>
      </c>
      <c r="B205" s="103">
        <v>43986</v>
      </c>
      <c r="C205" s="104">
        <v>259.36509999999998</v>
      </c>
      <c r="D205" s="104"/>
      <c r="E205" s="104"/>
      <c r="F205" s="104">
        <v>2.8147823112884001</v>
      </c>
      <c r="G205" s="104">
        <v>4.04963048785008</v>
      </c>
      <c r="H205" s="104">
        <v>3.6131871354134901</v>
      </c>
      <c r="I205" s="104">
        <v>4.1107104681993798</v>
      </c>
      <c r="J205" s="104">
        <v>5.2561816950796798</v>
      </c>
      <c r="K205" s="104">
        <v>5.29833919420473</v>
      </c>
      <c r="L205" s="104">
        <v>5.2786009079136802</v>
      </c>
      <c r="M205" s="104">
        <v>5.4397817300335598</v>
      </c>
      <c r="N205" s="104">
        <v>5.77696468752033</v>
      </c>
      <c r="O205" s="104">
        <v>7.2154795063580703</v>
      </c>
      <c r="Q205" s="104">
        <v>12.490500644191499</v>
      </c>
    </row>
    <row r="206" spans="1:17" x14ac:dyDescent="0.3">
      <c r="A206" s="102" t="s">
        <v>255</v>
      </c>
      <c r="B206" s="103">
        <v>43986</v>
      </c>
      <c r="C206" s="104">
        <v>1761.6543999999999</v>
      </c>
      <c r="D206" s="104"/>
      <c r="E206" s="104"/>
      <c r="F206" s="104">
        <v>2.7890120792222199</v>
      </c>
      <c r="G206" s="104">
        <v>3.1639477194765901</v>
      </c>
      <c r="H206" s="104">
        <v>3.20426208763626</v>
      </c>
      <c r="I206" s="104">
        <v>3.34703192205613</v>
      </c>
      <c r="J206" s="104">
        <v>3.84199828011953</v>
      </c>
      <c r="K206" s="104">
        <v>4.1809235705581402</v>
      </c>
      <c r="L206" s="104">
        <v>4.6335114175894203</v>
      </c>
      <c r="M206" s="104">
        <v>4.9466218249940503</v>
      </c>
      <c r="N206" s="104">
        <v>5.1882436501481299</v>
      </c>
      <c r="O206" s="104">
        <v>3.4333114373149298</v>
      </c>
      <c r="Q206" s="104">
        <v>11.5304180927566</v>
      </c>
    </row>
    <row r="207" spans="1:17" x14ac:dyDescent="0.3">
      <c r="A207" s="102" t="s">
        <v>256</v>
      </c>
      <c r="B207" s="103">
        <v>43986</v>
      </c>
      <c r="C207" s="104">
        <v>31.302399999999999</v>
      </c>
      <c r="D207" s="104"/>
      <c r="E207" s="104"/>
      <c r="F207" s="104">
        <v>4.3148756977143803</v>
      </c>
      <c r="G207" s="104">
        <v>4.4714810589221798</v>
      </c>
      <c r="H207" s="104">
        <v>4.3346238240795296</v>
      </c>
      <c r="I207" s="104">
        <v>4.5304468797416302</v>
      </c>
      <c r="J207" s="104">
        <v>5.3086435472430802</v>
      </c>
      <c r="K207" s="104">
        <v>4.9053324395851696</v>
      </c>
      <c r="L207" s="104">
        <v>5.4514965090709202</v>
      </c>
      <c r="M207" s="104">
        <v>5.8016981339604499</v>
      </c>
      <c r="N207" s="104">
        <v>6.1918747076903697</v>
      </c>
      <c r="O207" s="104">
        <v>7.2443157379335501</v>
      </c>
      <c r="Q207" s="104">
        <v>14.500887728459499</v>
      </c>
    </row>
    <row r="208" spans="1:17" x14ac:dyDescent="0.3">
      <c r="A208" s="102" t="s">
        <v>257</v>
      </c>
      <c r="B208" s="103">
        <v>43986</v>
      </c>
      <c r="C208" s="104">
        <v>27.0444</v>
      </c>
      <c r="D208" s="104"/>
      <c r="E208" s="104"/>
      <c r="F208" s="104">
        <v>2.02456097533865</v>
      </c>
      <c r="G208" s="104">
        <v>1.61977456288194</v>
      </c>
      <c r="H208" s="104">
        <v>2.4304707788597</v>
      </c>
      <c r="I208" s="104">
        <v>2.6634221246460301</v>
      </c>
      <c r="J208" s="104">
        <v>3.12111355734719</v>
      </c>
      <c r="K208" s="104">
        <v>3.8452211052861802</v>
      </c>
      <c r="L208" s="104">
        <v>4.32584006048309</v>
      </c>
      <c r="M208" s="104">
        <v>4.6152270322418998</v>
      </c>
      <c r="N208" s="104">
        <v>4.9801247728896296</v>
      </c>
      <c r="O208" s="104">
        <v>6.2933821363313402</v>
      </c>
      <c r="Q208" s="104">
        <v>11.9240404166546</v>
      </c>
    </row>
    <row r="209" spans="1:17" x14ac:dyDescent="0.3">
      <c r="A209" s="102" t="s">
        <v>260</v>
      </c>
      <c r="B209" s="103">
        <v>43986</v>
      </c>
      <c r="C209" s="104">
        <v>3120.0405000000001</v>
      </c>
      <c r="D209" s="104"/>
      <c r="E209" s="104"/>
      <c r="F209" s="104">
        <v>2.20063295301631</v>
      </c>
      <c r="G209" s="104">
        <v>2.3432840626255902</v>
      </c>
      <c r="H209" s="104">
        <v>2.7537919340449299</v>
      </c>
      <c r="I209" s="104">
        <v>3.3781544131102699</v>
      </c>
      <c r="J209" s="104">
        <v>4.7163191169579397</v>
      </c>
      <c r="K209" s="104">
        <v>5.3883611094102299</v>
      </c>
      <c r="L209" s="104">
        <v>5.25864694024839</v>
      </c>
      <c r="M209" s="104">
        <v>5.3706530218622301</v>
      </c>
      <c r="N209" s="104">
        <v>5.6617672302186399</v>
      </c>
      <c r="O209" s="104">
        <v>7.0555555702509398</v>
      </c>
      <c r="Q209" s="104">
        <v>11.4358064681667</v>
      </c>
    </row>
    <row r="210" spans="1:17" x14ac:dyDescent="0.3">
      <c r="A210" s="102" t="s">
        <v>261</v>
      </c>
      <c r="B210" s="103">
        <v>43986</v>
      </c>
      <c r="C210" s="104">
        <v>41.991900000000001</v>
      </c>
      <c r="D210" s="104"/>
      <c r="E210" s="104"/>
      <c r="F210" s="104">
        <v>2.1731675137027802</v>
      </c>
      <c r="G210" s="104">
        <v>2.1734263202527799</v>
      </c>
      <c r="H210" s="104">
        <v>2.6835302923387299</v>
      </c>
      <c r="I210" s="104">
        <v>3.4068027729965999</v>
      </c>
      <c r="J210" s="104">
        <v>4.5542910873487097</v>
      </c>
      <c r="K210" s="104">
        <v>5.2275318399074502</v>
      </c>
      <c r="L210" s="104">
        <v>5.2386950289960703</v>
      </c>
      <c r="M210" s="104">
        <v>5.3604768958912699</v>
      </c>
      <c r="N210" s="104">
        <v>5.6871755540134998</v>
      </c>
      <c r="O210" s="104">
        <v>7.13115402375798</v>
      </c>
      <c r="Q210" s="104">
        <v>13.1021525785742</v>
      </c>
    </row>
    <row r="211" spans="1:17" x14ac:dyDescent="0.3">
      <c r="A211" s="102" t="s">
        <v>262</v>
      </c>
      <c r="B211" s="103">
        <v>43986</v>
      </c>
      <c r="C211" s="104">
        <v>3141.9254000000001</v>
      </c>
      <c r="D211" s="104"/>
      <c r="E211" s="104"/>
      <c r="F211" s="104">
        <v>2.22713019884679</v>
      </c>
      <c r="G211" s="104">
        <v>2.3970758663629201</v>
      </c>
      <c r="H211" s="104">
        <v>2.8013865790291099</v>
      </c>
      <c r="I211" s="104">
        <v>3.2778922703444402</v>
      </c>
      <c r="J211" s="104">
        <v>4.7981787749922598</v>
      </c>
      <c r="K211" s="104">
        <v>5.8471861482748198</v>
      </c>
      <c r="L211" s="104">
        <v>5.5169022809034596</v>
      </c>
      <c r="M211" s="104">
        <v>5.5397307731744601</v>
      </c>
      <c r="N211" s="104">
        <v>5.8211108876577704</v>
      </c>
      <c r="O211" s="104">
        <v>7.2014996588701203</v>
      </c>
      <c r="Q211" s="104">
        <v>13.584757098175499</v>
      </c>
    </row>
    <row r="212" spans="1:17" x14ac:dyDescent="0.3">
      <c r="A212" s="102" t="s">
        <v>263</v>
      </c>
      <c r="B212" s="103">
        <v>43986</v>
      </c>
      <c r="C212" s="104">
        <v>1915.0707</v>
      </c>
      <c r="D212" s="104"/>
      <c r="E212" s="104"/>
      <c r="F212" s="104">
        <v>2.6875660239656902</v>
      </c>
      <c r="G212" s="104">
        <v>2.96953579698785</v>
      </c>
      <c r="H212" s="104">
        <v>2.8552917071839201</v>
      </c>
      <c r="I212" s="104">
        <v>3.3520789061404699</v>
      </c>
      <c r="J212" s="104">
        <v>4.9290687332175303</v>
      </c>
      <c r="K212" s="104">
        <v>5.8646803313414404</v>
      </c>
      <c r="L212" s="104">
        <v>5.5374976342549802</v>
      </c>
      <c r="M212" s="104">
        <v>5.5095955347718801</v>
      </c>
      <c r="N212" s="104">
        <v>5.7595326057782898</v>
      </c>
      <c r="O212" s="104">
        <v>5.6567374462681999</v>
      </c>
      <c r="Q212" s="104">
        <v>10.188434787871801</v>
      </c>
    </row>
    <row r="213" spans="1:17" x14ac:dyDescent="0.3">
      <c r="A213" s="102" t="s">
        <v>264</v>
      </c>
      <c r="B213" s="103">
        <v>43986</v>
      </c>
      <c r="C213" s="104">
        <v>3265.6878000000002</v>
      </c>
      <c r="D213" s="104"/>
      <c r="E213" s="104"/>
      <c r="F213" s="104">
        <v>2.4322377830922099</v>
      </c>
      <c r="G213" s="104">
        <v>2.5309581114128701</v>
      </c>
      <c r="H213" s="104">
        <v>2.7512676166517598</v>
      </c>
      <c r="I213" s="104">
        <v>3.2635597680108202</v>
      </c>
      <c r="J213" s="104">
        <v>4.7134540902363202</v>
      </c>
      <c r="K213" s="104">
        <v>5.3305301246857102</v>
      </c>
      <c r="L213" s="104">
        <v>5.2322080104703996</v>
      </c>
      <c r="M213" s="104">
        <v>5.3760324905644001</v>
      </c>
      <c r="N213" s="104">
        <v>5.7020562546827698</v>
      </c>
      <c r="O213" s="104">
        <v>7.1657360692351499</v>
      </c>
      <c r="Q213" s="104">
        <v>13.301125491530801</v>
      </c>
    </row>
    <row r="214" spans="1:17" x14ac:dyDescent="0.3">
      <c r="A214" s="102" t="s">
        <v>265</v>
      </c>
      <c r="B214" s="103">
        <v>43986</v>
      </c>
      <c r="C214" s="104">
        <v>1083.8946000000001</v>
      </c>
      <c r="D214" s="104"/>
      <c r="E214" s="104"/>
      <c r="F214" s="104">
        <v>2.8053315185055898</v>
      </c>
      <c r="G214" s="104">
        <v>2.6474200181839298</v>
      </c>
      <c r="H214" s="104">
        <v>2.9039082760367401</v>
      </c>
      <c r="I214" s="104">
        <v>2.9720637369631802</v>
      </c>
      <c r="J214" s="104">
        <v>3.2860352655958298</v>
      </c>
      <c r="K214" s="104">
        <v>3.8181551631876198</v>
      </c>
      <c r="L214" s="104">
        <v>4.5216708949445499</v>
      </c>
      <c r="M214" s="104">
        <v>4.9513707792138399</v>
      </c>
      <c r="N214" s="104">
        <v>5.4200198343798904</v>
      </c>
      <c r="O214" s="104"/>
      <c r="Q214" s="104">
        <v>6.0473810914339499</v>
      </c>
    </row>
    <row r="215" spans="1:17" x14ac:dyDescent="0.3">
      <c r="A215" s="157"/>
      <c r="B215" s="157"/>
      <c r="C215" s="157"/>
      <c r="D215" s="107"/>
      <c r="E215" s="107"/>
      <c r="F215" s="107"/>
      <c r="G215" s="107"/>
      <c r="H215" s="107"/>
      <c r="I215" s="107"/>
      <c r="J215" s="107"/>
      <c r="K215" s="107"/>
      <c r="L215" s="107"/>
      <c r="M215" s="107"/>
      <c r="N215" s="107" t="s">
        <v>4</v>
      </c>
      <c r="O215" s="107" t="s">
        <v>5</v>
      </c>
      <c r="P215" s="107" t="s">
        <v>6</v>
      </c>
      <c r="Q215" s="107" t="s">
        <v>46</v>
      </c>
    </row>
    <row r="216" spans="1:17" x14ac:dyDescent="0.3">
      <c r="A216" s="157"/>
      <c r="B216" s="157"/>
      <c r="C216" s="157"/>
      <c r="D216" s="107"/>
      <c r="E216" s="107"/>
      <c r="F216" s="107"/>
      <c r="G216" s="107"/>
      <c r="H216" s="107"/>
      <c r="I216" s="107"/>
      <c r="J216" s="107"/>
      <c r="K216" s="107"/>
      <c r="L216" s="107"/>
      <c r="M216" s="107"/>
      <c r="N216" s="107" t="s">
        <v>0</v>
      </c>
      <c r="O216" s="107" t="s">
        <v>0</v>
      </c>
      <c r="P216" s="107" t="s">
        <v>0</v>
      </c>
      <c r="Q216" s="107" t="s">
        <v>0</v>
      </c>
    </row>
    <row r="217" spans="1:17" x14ac:dyDescent="0.3">
      <c r="A217" s="107" t="s">
        <v>7</v>
      </c>
      <c r="B217" s="107" t="s">
        <v>8</v>
      </c>
      <c r="C217" s="107" t="s">
        <v>9</v>
      </c>
      <c r="D217" s="107"/>
      <c r="E217" s="107"/>
      <c r="F217" s="107"/>
      <c r="G217" s="107"/>
      <c r="H217" s="107"/>
      <c r="I217" s="107"/>
      <c r="J217" s="107"/>
      <c r="K217" s="107"/>
      <c r="L217" s="107"/>
      <c r="M217" s="107"/>
      <c r="N217" s="107"/>
      <c r="O217" s="107"/>
      <c r="P217" s="107"/>
      <c r="Q217" s="107"/>
    </row>
    <row r="218" spans="1:17" x14ac:dyDescent="0.3">
      <c r="A218" s="101" t="s">
        <v>384</v>
      </c>
      <c r="B218" s="101"/>
      <c r="C218" s="101"/>
      <c r="D218" s="101"/>
      <c r="E218" s="101"/>
      <c r="F218" s="101"/>
      <c r="G218" s="101"/>
      <c r="H218" s="101"/>
      <c r="I218" s="101"/>
      <c r="J218" s="101"/>
      <c r="K218" s="101"/>
      <c r="L218" s="101"/>
      <c r="M218" s="101"/>
      <c r="N218" s="101"/>
      <c r="O218" s="101"/>
      <c r="P218" s="101"/>
      <c r="Q218" s="101"/>
    </row>
    <row r="219" spans="1:17" x14ac:dyDescent="0.3">
      <c r="A219" s="102" t="s">
        <v>163</v>
      </c>
      <c r="B219" s="103">
        <v>43986</v>
      </c>
      <c r="C219" s="104">
        <v>37.31</v>
      </c>
      <c r="D219" s="104"/>
      <c r="E219" s="104"/>
      <c r="F219" s="104"/>
      <c r="G219" s="104"/>
      <c r="H219" s="104"/>
      <c r="I219" s="104"/>
      <c r="J219" s="104"/>
      <c r="K219" s="104"/>
      <c r="L219" s="104"/>
      <c r="M219" s="104"/>
      <c r="N219" s="104">
        <v>-11.409519584839501</v>
      </c>
      <c r="O219" s="104">
        <v>1.73429719420122</v>
      </c>
      <c r="P219" s="104">
        <v>7.6082425108689202</v>
      </c>
      <c r="Q219" s="104">
        <v>18.986553013514701</v>
      </c>
    </row>
    <row r="220" spans="1:17" x14ac:dyDescent="0.3">
      <c r="A220" s="102" t="s">
        <v>164</v>
      </c>
      <c r="B220" s="103">
        <v>43986</v>
      </c>
      <c r="C220" s="104">
        <v>30.4</v>
      </c>
      <c r="D220" s="104"/>
      <c r="E220" s="104"/>
      <c r="F220" s="104"/>
      <c r="G220" s="104"/>
      <c r="H220" s="104"/>
      <c r="I220" s="104"/>
      <c r="J220" s="104"/>
      <c r="K220" s="104"/>
      <c r="L220" s="104"/>
      <c r="M220" s="104"/>
      <c r="N220" s="104">
        <v>-9.8455429568463106</v>
      </c>
      <c r="O220" s="104">
        <v>2.74651139860612</v>
      </c>
      <c r="P220" s="104">
        <v>8.5620455078583095</v>
      </c>
      <c r="Q220" s="104">
        <v>20.729772297459501</v>
      </c>
    </row>
    <row r="221" spans="1:17" x14ac:dyDescent="0.3">
      <c r="A221" s="102" t="s">
        <v>165</v>
      </c>
      <c r="B221" s="103">
        <v>43986</v>
      </c>
      <c r="C221" s="104">
        <v>46.279800000000002</v>
      </c>
      <c r="D221" s="104"/>
      <c r="E221" s="104"/>
      <c r="F221" s="104"/>
      <c r="G221" s="104"/>
      <c r="H221" s="104"/>
      <c r="I221" s="104"/>
      <c r="J221" s="104"/>
      <c r="K221" s="104"/>
      <c r="L221" s="104"/>
      <c r="M221" s="104"/>
      <c r="N221" s="104">
        <v>-7.4957005201090299</v>
      </c>
      <c r="O221" s="104">
        <v>6.7826412357018198</v>
      </c>
      <c r="P221" s="104">
        <v>10.0262020616528</v>
      </c>
      <c r="Q221" s="104">
        <v>28.3130664487751</v>
      </c>
    </row>
    <row r="222" spans="1:17" x14ac:dyDescent="0.3">
      <c r="A222" s="102" t="s">
        <v>166</v>
      </c>
      <c r="B222" s="103">
        <v>43986</v>
      </c>
      <c r="C222" s="104">
        <v>40.799999999999997</v>
      </c>
      <c r="D222" s="104"/>
      <c r="E222" s="104"/>
      <c r="F222" s="104"/>
      <c r="G222" s="104"/>
      <c r="H222" s="104"/>
      <c r="I222" s="104"/>
      <c r="J222" s="104"/>
      <c r="K222" s="104"/>
      <c r="L222" s="104"/>
      <c r="M222" s="104"/>
      <c r="N222" s="104">
        <v>-15.8502049602752</v>
      </c>
      <c r="O222" s="104">
        <v>-3.8153948420390802</v>
      </c>
      <c r="P222" s="104">
        <v>2.26825659742389</v>
      </c>
      <c r="Q222" s="104">
        <v>0.31274073831740001</v>
      </c>
    </row>
    <row r="223" spans="1:17" x14ac:dyDescent="0.3">
      <c r="A223" s="102" t="s">
        <v>167</v>
      </c>
      <c r="B223" s="103">
        <v>43986</v>
      </c>
      <c r="C223" s="104">
        <v>38.462000000000003</v>
      </c>
      <c r="D223" s="104"/>
      <c r="E223" s="104"/>
      <c r="F223" s="104"/>
      <c r="G223" s="104"/>
      <c r="H223" s="104"/>
      <c r="I223" s="104"/>
      <c r="J223" s="104"/>
      <c r="K223" s="104"/>
      <c r="L223" s="104"/>
      <c r="M223" s="104"/>
      <c r="N223" s="104">
        <v>-7.0458873265397699</v>
      </c>
      <c r="O223" s="104">
        <v>3.0012924513683599</v>
      </c>
      <c r="P223" s="104">
        <v>6.2086477286248902</v>
      </c>
      <c r="Q223" s="104">
        <v>16.946503131071701</v>
      </c>
    </row>
    <row r="224" spans="1:17" x14ac:dyDescent="0.3">
      <c r="A224" s="102" t="s">
        <v>168</v>
      </c>
      <c r="B224" s="103">
        <v>43986</v>
      </c>
      <c r="C224" s="104">
        <v>8.6</v>
      </c>
      <c r="D224" s="104"/>
      <c r="E224" s="104"/>
      <c r="F224" s="104"/>
      <c r="G224" s="104"/>
      <c r="H224" s="104"/>
      <c r="I224" s="104"/>
      <c r="J224" s="104"/>
      <c r="K224" s="104"/>
      <c r="L224" s="104"/>
      <c r="M224" s="104"/>
      <c r="N224" s="104">
        <v>-2.5976396908205399</v>
      </c>
      <c r="O224" s="104"/>
      <c r="P224" s="104"/>
      <c r="Q224" s="104">
        <v>-6.1124401913875603</v>
      </c>
    </row>
    <row r="225" spans="1:17" x14ac:dyDescent="0.3">
      <c r="A225" s="102" t="s">
        <v>169</v>
      </c>
      <c r="B225" s="103">
        <v>43986</v>
      </c>
      <c r="C225" s="104">
        <v>10.4</v>
      </c>
      <c r="D225" s="104"/>
      <c r="E225" s="104"/>
      <c r="F225" s="104"/>
      <c r="G225" s="104"/>
      <c r="H225" s="104"/>
      <c r="I225" s="104"/>
      <c r="J225" s="104"/>
      <c r="K225" s="104"/>
      <c r="L225" s="104"/>
      <c r="M225" s="104"/>
      <c r="N225" s="104">
        <v>-5.4396423248882302</v>
      </c>
      <c r="O225" s="104"/>
      <c r="P225" s="104"/>
      <c r="Q225" s="104">
        <v>2.4579124579124598</v>
      </c>
    </row>
    <row r="226" spans="1:17" x14ac:dyDescent="0.3">
      <c r="A226" s="102" t="s">
        <v>170</v>
      </c>
      <c r="B226" s="103">
        <v>43986</v>
      </c>
      <c r="C226" s="104">
        <v>55.73</v>
      </c>
      <c r="D226" s="104"/>
      <c r="E226" s="104"/>
      <c r="F226" s="104"/>
      <c r="G226" s="104"/>
      <c r="H226" s="104"/>
      <c r="I226" s="104"/>
      <c r="J226" s="104"/>
      <c r="K226" s="104"/>
      <c r="L226" s="104"/>
      <c r="M226" s="104"/>
      <c r="N226" s="104">
        <v>-2.1706372158292599</v>
      </c>
      <c r="O226" s="104">
        <v>5.1772990974125097</v>
      </c>
      <c r="P226" s="104">
        <v>9.2521342374231601</v>
      </c>
      <c r="Q226" s="104">
        <v>18.629153665057501</v>
      </c>
    </row>
    <row r="227" spans="1:17" x14ac:dyDescent="0.3">
      <c r="A227" s="102" t="s">
        <v>171</v>
      </c>
      <c r="B227" s="103">
        <v>43986</v>
      </c>
      <c r="C227" s="104">
        <v>64.66</v>
      </c>
      <c r="D227" s="104"/>
      <c r="E227" s="104"/>
      <c r="F227" s="104"/>
      <c r="G227" s="104"/>
      <c r="H227" s="104"/>
      <c r="I227" s="104"/>
      <c r="J227" s="104"/>
      <c r="K227" s="104"/>
      <c r="L227" s="104"/>
      <c r="M227" s="104"/>
      <c r="N227" s="104">
        <v>-8.6228859685286707</v>
      </c>
      <c r="O227" s="104">
        <v>5.0859233101813999</v>
      </c>
      <c r="P227" s="104">
        <v>8.4627644869980703</v>
      </c>
      <c r="Q227" s="104">
        <v>15.6813176784633</v>
      </c>
    </row>
    <row r="228" spans="1:17" x14ac:dyDescent="0.3">
      <c r="A228" s="102" t="s">
        <v>172</v>
      </c>
      <c r="B228" s="103">
        <v>43986</v>
      </c>
      <c r="C228" s="104">
        <v>45.472000000000001</v>
      </c>
      <c r="D228" s="104"/>
      <c r="E228" s="104"/>
      <c r="F228" s="104"/>
      <c r="G228" s="104"/>
      <c r="H228" s="104"/>
      <c r="I228" s="104"/>
      <c r="J228" s="104"/>
      <c r="K228" s="104"/>
      <c r="L228" s="104"/>
      <c r="M228" s="104"/>
      <c r="N228" s="104">
        <v>-12.6267460645326</v>
      </c>
      <c r="O228" s="104">
        <v>1.1723301835506399</v>
      </c>
      <c r="P228" s="104">
        <v>8.9237913857673306</v>
      </c>
      <c r="Q228" s="104">
        <v>18.870621775303199</v>
      </c>
    </row>
    <row r="229" spans="1:17" x14ac:dyDescent="0.3">
      <c r="A229" s="102" t="s">
        <v>173</v>
      </c>
      <c r="B229" s="103">
        <v>43986</v>
      </c>
      <c r="C229" s="104">
        <v>43.32</v>
      </c>
      <c r="D229" s="104"/>
      <c r="E229" s="104"/>
      <c r="F229" s="104"/>
      <c r="G229" s="104"/>
      <c r="H229" s="104"/>
      <c r="I229" s="104"/>
      <c r="J229" s="104"/>
      <c r="K229" s="104"/>
      <c r="L229" s="104"/>
      <c r="M229" s="104"/>
      <c r="N229" s="104">
        <v>-15.4473390771146</v>
      </c>
      <c r="O229" s="104">
        <v>-1.01906230372275</v>
      </c>
      <c r="P229" s="104">
        <v>3.9360015777582098</v>
      </c>
      <c r="Q229" s="104">
        <v>13.3895178968972</v>
      </c>
    </row>
    <row r="230" spans="1:17" x14ac:dyDescent="0.3">
      <c r="A230" s="102" t="s">
        <v>174</v>
      </c>
      <c r="B230" s="103">
        <v>43986</v>
      </c>
      <c r="C230" s="104">
        <v>13.1511</v>
      </c>
      <c r="D230" s="104"/>
      <c r="E230" s="104"/>
      <c r="F230" s="104"/>
      <c r="G230" s="104"/>
      <c r="H230" s="104"/>
      <c r="I230" s="104"/>
      <c r="J230" s="104"/>
      <c r="K230" s="104"/>
      <c r="L230" s="104"/>
      <c r="M230" s="104"/>
      <c r="N230" s="104">
        <v>-16.116649584611899</v>
      </c>
      <c r="O230" s="104">
        <v>-0.83632353037478002</v>
      </c>
      <c r="P230" s="104"/>
      <c r="Q230" s="104">
        <v>7.1084765142150799</v>
      </c>
    </row>
    <row r="231" spans="1:17" x14ac:dyDescent="0.3">
      <c r="A231" s="102" t="s">
        <v>175</v>
      </c>
      <c r="B231" s="103">
        <v>43986</v>
      </c>
      <c r="C231" s="104">
        <v>483.13170000000002</v>
      </c>
      <c r="D231" s="104"/>
      <c r="E231" s="104"/>
      <c r="F231" s="104"/>
      <c r="G231" s="104"/>
      <c r="H231" s="104"/>
      <c r="I231" s="104"/>
      <c r="J231" s="104"/>
      <c r="K231" s="104"/>
      <c r="L231" s="104"/>
      <c r="M231" s="104"/>
      <c r="N231" s="104">
        <v>-21.3609249384251</v>
      </c>
      <c r="O231" s="104">
        <v>-2.9222526440719498</v>
      </c>
      <c r="P231" s="104">
        <v>2.8732230266733598</v>
      </c>
      <c r="Q231" s="104">
        <v>13.3450356931329</v>
      </c>
    </row>
    <row r="232" spans="1:17" x14ac:dyDescent="0.3">
      <c r="A232" s="102" t="s">
        <v>176</v>
      </c>
      <c r="B232" s="103">
        <v>43986</v>
      </c>
      <c r="C232" s="104">
        <v>311.23700000000002</v>
      </c>
      <c r="D232" s="104"/>
      <c r="E232" s="104"/>
      <c r="F232" s="104"/>
      <c r="G232" s="104"/>
      <c r="H232" s="104"/>
      <c r="I232" s="104"/>
      <c r="J232" s="104"/>
      <c r="K232" s="104"/>
      <c r="L232" s="104"/>
      <c r="M232" s="104"/>
      <c r="N232" s="104">
        <v>-19.532009592240001</v>
      </c>
      <c r="O232" s="104">
        <v>-0.65665995693330703</v>
      </c>
      <c r="P232" s="104">
        <v>6.7342953164673496</v>
      </c>
      <c r="Q232" s="104">
        <v>15.0776154946936</v>
      </c>
    </row>
    <row r="233" spans="1:17" x14ac:dyDescent="0.3">
      <c r="A233" s="102" t="s">
        <v>177</v>
      </c>
      <c r="B233" s="103">
        <v>43986</v>
      </c>
      <c r="C233" s="104">
        <v>431.5</v>
      </c>
      <c r="D233" s="104"/>
      <c r="E233" s="104"/>
      <c r="F233" s="104"/>
      <c r="G233" s="104"/>
      <c r="H233" s="104"/>
      <c r="I233" s="104"/>
      <c r="J233" s="104"/>
      <c r="K233" s="104"/>
      <c r="L233" s="104"/>
      <c r="M233" s="104"/>
      <c r="N233" s="104">
        <v>-22.8281192042821</v>
      </c>
      <c r="O233" s="104">
        <v>-4.9030451535046202</v>
      </c>
      <c r="P233" s="104">
        <v>2.24118784047482</v>
      </c>
      <c r="Q233" s="104">
        <v>10.344191373102101</v>
      </c>
    </row>
    <row r="234" spans="1:17" x14ac:dyDescent="0.3">
      <c r="A234" s="102" t="s">
        <v>178</v>
      </c>
      <c r="B234" s="103">
        <v>43986</v>
      </c>
      <c r="C234" s="104">
        <v>33.003</v>
      </c>
      <c r="D234" s="104"/>
      <c r="E234" s="104"/>
      <c r="F234" s="104"/>
      <c r="G234" s="104"/>
      <c r="H234" s="104"/>
      <c r="I234" s="104"/>
      <c r="J234" s="104"/>
      <c r="K234" s="104"/>
      <c r="L234" s="104"/>
      <c r="M234" s="104"/>
      <c r="N234" s="104">
        <v>-16.659093679015701</v>
      </c>
      <c r="O234" s="104">
        <v>-3.12224848588383</v>
      </c>
      <c r="P234" s="104">
        <v>5.05777432789972</v>
      </c>
      <c r="Q234" s="104">
        <v>12.7363256107084</v>
      </c>
    </row>
    <row r="235" spans="1:17" x14ac:dyDescent="0.3">
      <c r="A235" s="102" t="s">
        <v>179</v>
      </c>
      <c r="B235" s="103">
        <v>43986</v>
      </c>
      <c r="C235" s="104">
        <v>349.34</v>
      </c>
      <c r="D235" s="104"/>
      <c r="E235" s="104"/>
      <c r="F235" s="104"/>
      <c r="G235" s="104"/>
      <c r="H235" s="104"/>
      <c r="I235" s="104"/>
      <c r="J235" s="104"/>
      <c r="K235" s="104"/>
      <c r="L235" s="104"/>
      <c r="M235" s="104"/>
      <c r="N235" s="104">
        <v>-15.8249578974534</v>
      </c>
      <c r="O235" s="104">
        <v>0.86002495734577</v>
      </c>
      <c r="P235" s="104">
        <v>6.2346698325328704</v>
      </c>
      <c r="Q235" s="104">
        <v>16.108149051258899</v>
      </c>
    </row>
    <row r="236" spans="1:17" x14ac:dyDescent="0.3">
      <c r="A236" s="102" t="s">
        <v>180</v>
      </c>
      <c r="B236" s="103">
        <v>43986</v>
      </c>
      <c r="C236" s="104">
        <v>9.1</v>
      </c>
      <c r="D236" s="104"/>
      <c r="E236" s="104"/>
      <c r="F236" s="104"/>
      <c r="G236" s="104"/>
      <c r="H236" s="104"/>
      <c r="I236" s="104"/>
      <c r="J236" s="104"/>
      <c r="K236" s="104"/>
      <c r="L236" s="104"/>
      <c r="M236" s="104"/>
      <c r="N236" s="104">
        <v>-19.344697904717599</v>
      </c>
      <c r="O236" s="104"/>
      <c r="P236" s="104"/>
      <c r="Q236" s="104">
        <v>-4.0858208955223896</v>
      </c>
    </row>
    <row r="237" spans="1:17" x14ac:dyDescent="0.3">
      <c r="A237" s="102" t="s">
        <v>181</v>
      </c>
      <c r="B237" s="103">
        <v>43986</v>
      </c>
      <c r="C237" s="104">
        <v>25.62</v>
      </c>
      <c r="D237" s="104"/>
      <c r="E237" s="104"/>
      <c r="F237" s="104"/>
      <c r="G237" s="104"/>
      <c r="H237" s="104"/>
      <c r="I237" s="104"/>
      <c r="J237" s="104"/>
      <c r="K237" s="104"/>
      <c r="L237" s="104"/>
      <c r="M237" s="104"/>
      <c r="N237" s="104">
        <v>-8.8984787646737704</v>
      </c>
      <c r="O237" s="104">
        <v>1.21027640723646</v>
      </c>
      <c r="P237" s="104">
        <v>5.6138478379857704</v>
      </c>
      <c r="Q237" s="104">
        <v>23.185441236274901</v>
      </c>
    </row>
    <row r="238" spans="1:17" x14ac:dyDescent="0.3">
      <c r="A238" s="102" t="s">
        <v>182</v>
      </c>
      <c r="B238" s="103">
        <v>43986</v>
      </c>
      <c r="C238" s="104">
        <v>48.02</v>
      </c>
      <c r="D238" s="104"/>
      <c r="E238" s="104"/>
      <c r="F238" s="104"/>
      <c r="G238" s="104"/>
      <c r="H238" s="104"/>
      <c r="I238" s="104"/>
      <c r="J238" s="104"/>
      <c r="K238" s="104"/>
      <c r="L238" s="104"/>
      <c r="M238" s="104"/>
      <c r="N238" s="104">
        <v>-22.511687574782002</v>
      </c>
      <c r="O238" s="104">
        <v>-2.6099939797366298</v>
      </c>
      <c r="P238" s="104">
        <v>4.0167679065456197</v>
      </c>
      <c r="Q238" s="104">
        <v>15.5135545050306</v>
      </c>
    </row>
    <row r="239" spans="1:17" x14ac:dyDescent="0.3">
      <c r="A239" s="102" t="s">
        <v>183</v>
      </c>
      <c r="B239" s="103">
        <v>43986</v>
      </c>
      <c r="C239" s="104">
        <v>8.51</v>
      </c>
      <c r="D239" s="104"/>
      <c r="E239" s="104"/>
      <c r="F239" s="104"/>
      <c r="G239" s="104"/>
      <c r="H239" s="104"/>
      <c r="I239" s="104"/>
      <c r="J239" s="104"/>
      <c r="K239" s="104"/>
      <c r="L239" s="104"/>
      <c r="M239" s="104"/>
      <c r="N239" s="104">
        <v>-15.616284044690699</v>
      </c>
      <c r="O239" s="104"/>
      <c r="P239" s="104"/>
      <c r="Q239" s="104">
        <v>-6.1175478065241897</v>
      </c>
    </row>
    <row r="240" spans="1:17" x14ac:dyDescent="0.3">
      <c r="A240" s="102" t="s">
        <v>184</v>
      </c>
      <c r="B240" s="103">
        <v>43986</v>
      </c>
      <c r="C240" s="104">
        <v>51.81</v>
      </c>
      <c r="D240" s="104"/>
      <c r="E240" s="104"/>
      <c r="F240" s="104"/>
      <c r="G240" s="104"/>
      <c r="H240" s="104"/>
      <c r="I240" s="104"/>
      <c r="J240" s="104"/>
      <c r="K240" s="104"/>
      <c r="L240" s="104"/>
      <c r="M240" s="104"/>
      <c r="N240" s="104">
        <v>-9.6335891682269299</v>
      </c>
      <c r="O240" s="104">
        <v>4.16611278068173</v>
      </c>
      <c r="P240" s="104">
        <v>8.9505042522524807</v>
      </c>
      <c r="Q240" s="104">
        <v>21.873342758703402</v>
      </c>
    </row>
    <row r="241" spans="1:17" x14ac:dyDescent="0.3">
      <c r="A241" s="102" t="s">
        <v>185</v>
      </c>
      <c r="B241" s="103">
        <v>43986</v>
      </c>
      <c r="C241" s="104">
        <v>8.7570999999999994</v>
      </c>
      <c r="D241" s="104"/>
      <c r="E241" s="104"/>
      <c r="F241" s="104"/>
      <c r="G241" s="104"/>
      <c r="H241" s="104"/>
      <c r="I241" s="104"/>
      <c r="J241" s="104"/>
      <c r="K241" s="104"/>
      <c r="L241" s="104"/>
      <c r="M241" s="104"/>
      <c r="N241" s="104"/>
      <c r="O241" s="104"/>
      <c r="P241" s="104"/>
      <c r="Q241" s="104">
        <v>-19.724282608695699</v>
      </c>
    </row>
    <row r="242" spans="1:17" x14ac:dyDescent="0.3">
      <c r="A242" s="102" t="s">
        <v>186</v>
      </c>
      <c r="B242" s="103">
        <v>43986</v>
      </c>
      <c r="C242" s="104">
        <v>16.303699999999999</v>
      </c>
      <c r="D242" s="104"/>
      <c r="E242" s="104"/>
      <c r="F242" s="104"/>
      <c r="G242" s="104"/>
      <c r="H242" s="104"/>
      <c r="I242" s="104"/>
      <c r="J242" s="104"/>
      <c r="K242" s="104"/>
      <c r="L242" s="104"/>
      <c r="M242" s="104"/>
      <c r="N242" s="104">
        <v>-14.2575413736927</v>
      </c>
      <c r="O242" s="104">
        <v>0.65916017644128999</v>
      </c>
      <c r="P242" s="104">
        <v>7.8338590632535903</v>
      </c>
      <c r="Q242" s="104">
        <v>17.252589452916499</v>
      </c>
    </row>
    <row r="243" spans="1:17" x14ac:dyDescent="0.3">
      <c r="A243" s="102" t="s">
        <v>187</v>
      </c>
      <c r="B243" s="103">
        <v>43986</v>
      </c>
      <c r="C243" s="104">
        <v>43.222000000000001</v>
      </c>
      <c r="D243" s="104"/>
      <c r="E243" s="104"/>
      <c r="F243" s="104"/>
      <c r="G243" s="104"/>
      <c r="H243" s="104"/>
      <c r="I243" s="104"/>
      <c r="J243" s="104"/>
      <c r="K243" s="104"/>
      <c r="L243" s="104"/>
      <c r="M243" s="104"/>
      <c r="N243" s="104">
        <v>-13.382537852429801</v>
      </c>
      <c r="O243" s="104">
        <v>1.09719077456425</v>
      </c>
      <c r="P243" s="104">
        <v>7.8433232549620904</v>
      </c>
      <c r="Q243" s="104">
        <v>15.1716348711238</v>
      </c>
    </row>
    <row r="244" spans="1:17" x14ac:dyDescent="0.3">
      <c r="A244" s="102" t="s">
        <v>188</v>
      </c>
      <c r="B244" s="103">
        <v>43986</v>
      </c>
      <c r="C244" s="104">
        <v>48.207999999999998</v>
      </c>
      <c r="D244" s="104"/>
      <c r="E244" s="104"/>
      <c r="F244" s="104"/>
      <c r="G244" s="104"/>
      <c r="H244" s="104"/>
      <c r="I244" s="104"/>
      <c r="J244" s="104"/>
      <c r="K244" s="104"/>
      <c r="L244" s="104"/>
      <c r="M244" s="104"/>
      <c r="N244" s="104">
        <v>-16.0561862262063</v>
      </c>
      <c r="O244" s="104">
        <v>-2.1804117552854798</v>
      </c>
      <c r="P244" s="104">
        <v>5.9585146904075899</v>
      </c>
      <c r="Q244" s="104">
        <v>13.9759393047381</v>
      </c>
    </row>
    <row r="245" spans="1:17" x14ac:dyDescent="0.3">
      <c r="A245" s="102" t="s">
        <v>189</v>
      </c>
      <c r="B245" s="103">
        <v>43986</v>
      </c>
      <c r="C245" s="104">
        <v>62.117800000000003</v>
      </c>
      <c r="D245" s="104"/>
      <c r="E245" s="104"/>
      <c r="F245" s="104"/>
      <c r="G245" s="104"/>
      <c r="H245" s="104"/>
      <c r="I245" s="104"/>
      <c r="J245" s="104"/>
      <c r="K245" s="104"/>
      <c r="L245" s="104"/>
      <c r="M245" s="104"/>
      <c r="N245" s="104">
        <v>-14.2542697957638</v>
      </c>
      <c r="O245" s="104">
        <v>1.28163085631482</v>
      </c>
      <c r="P245" s="104">
        <v>4.7611145644876904</v>
      </c>
      <c r="Q245" s="104">
        <v>14.415040934169101</v>
      </c>
    </row>
    <row r="246" spans="1:17" x14ac:dyDescent="0.3">
      <c r="A246" s="102" t="s">
        <v>190</v>
      </c>
      <c r="B246" s="103">
        <v>43986</v>
      </c>
      <c r="C246" s="104">
        <v>10.6768</v>
      </c>
      <c r="D246" s="104"/>
      <c r="E246" s="104"/>
      <c r="F246" s="104"/>
      <c r="G246" s="104"/>
      <c r="H246" s="104"/>
      <c r="I246" s="104"/>
      <c r="J246" s="104"/>
      <c r="K246" s="104"/>
      <c r="L246" s="104"/>
      <c r="M246" s="104"/>
      <c r="N246" s="104">
        <v>-14.6981199853796</v>
      </c>
      <c r="O246" s="104">
        <v>-2.5256717068096899</v>
      </c>
      <c r="P246" s="104"/>
      <c r="Q246" s="104">
        <v>1.8643924528301901</v>
      </c>
    </row>
    <row r="247" spans="1:17" x14ac:dyDescent="0.3">
      <c r="A247" s="102" t="s">
        <v>191</v>
      </c>
      <c r="B247" s="103">
        <v>43986</v>
      </c>
      <c r="C247" s="104">
        <v>16.969000000000001</v>
      </c>
      <c r="D247" s="104"/>
      <c r="E247" s="104"/>
      <c r="F247" s="104"/>
      <c r="G247" s="104"/>
      <c r="H247" s="104"/>
      <c r="I247" s="104"/>
      <c r="J247" s="104"/>
      <c r="K247" s="104"/>
      <c r="L247" s="104"/>
      <c r="M247" s="104"/>
      <c r="N247" s="104">
        <v>-11.1914792521832</v>
      </c>
      <c r="O247" s="104">
        <v>4.7690544926084701</v>
      </c>
      <c r="P247" s="104"/>
      <c r="Q247" s="104">
        <v>15.701759259259299</v>
      </c>
    </row>
    <row r="248" spans="1:17" x14ac:dyDescent="0.3">
      <c r="A248" s="102" t="s">
        <v>192</v>
      </c>
      <c r="B248" s="103">
        <v>43986</v>
      </c>
      <c r="C248" s="104">
        <v>16.0259</v>
      </c>
      <c r="D248" s="104"/>
      <c r="E248" s="104"/>
      <c r="F248" s="104"/>
      <c r="G248" s="104"/>
      <c r="H248" s="104"/>
      <c r="I248" s="104"/>
      <c r="J248" s="104"/>
      <c r="K248" s="104"/>
      <c r="L248" s="104"/>
      <c r="M248" s="104"/>
      <c r="N248" s="104">
        <v>-13.4237433945455</v>
      </c>
      <c r="O248" s="104">
        <v>-1.04609068208247</v>
      </c>
      <c r="P248" s="104">
        <v>9.8932464591199096</v>
      </c>
      <c r="Q248" s="104">
        <v>11.215979092299801</v>
      </c>
    </row>
    <row r="249" spans="1:17" x14ac:dyDescent="0.3">
      <c r="A249" s="102" t="s">
        <v>193</v>
      </c>
      <c r="B249" s="103">
        <v>43986</v>
      </c>
      <c r="C249" s="104">
        <v>42.478700000000003</v>
      </c>
      <c r="D249" s="104"/>
      <c r="E249" s="104"/>
      <c r="F249" s="104"/>
      <c r="G249" s="104"/>
      <c r="H249" s="104"/>
      <c r="I249" s="104"/>
      <c r="J249" s="104"/>
      <c r="K249" s="104"/>
      <c r="L249" s="104"/>
      <c r="M249" s="104"/>
      <c r="N249" s="104">
        <v>-29.360452055245901</v>
      </c>
      <c r="O249" s="104">
        <v>-9.4274371660422798</v>
      </c>
      <c r="P249" s="104">
        <v>-1.5535963175482099</v>
      </c>
      <c r="Q249" s="104">
        <v>9.6011196739486895</v>
      </c>
    </row>
    <row r="250" spans="1:17" x14ac:dyDescent="0.3">
      <c r="A250" s="102" t="s">
        <v>194</v>
      </c>
      <c r="B250" s="103">
        <v>43986</v>
      </c>
      <c r="C250" s="104">
        <v>10.037100000000001</v>
      </c>
      <c r="D250" s="104"/>
      <c r="E250" s="104"/>
      <c r="F250" s="104"/>
      <c r="G250" s="104"/>
      <c r="H250" s="104"/>
      <c r="I250" s="104"/>
      <c r="J250" s="104"/>
      <c r="K250" s="104"/>
      <c r="L250" s="104"/>
      <c r="M250" s="104"/>
      <c r="N250" s="104"/>
      <c r="O250" s="104"/>
      <c r="P250" s="104"/>
      <c r="Q250" s="104">
        <v>0.42852848101266999</v>
      </c>
    </row>
    <row r="251" spans="1:17" x14ac:dyDescent="0.3">
      <c r="A251" s="102" t="s">
        <v>195</v>
      </c>
      <c r="B251" s="103">
        <v>43986</v>
      </c>
      <c r="C251" s="104">
        <v>13.33</v>
      </c>
      <c r="D251" s="104"/>
      <c r="E251" s="104"/>
      <c r="F251" s="104"/>
      <c r="G251" s="104"/>
      <c r="H251" s="104"/>
      <c r="I251" s="104"/>
      <c r="J251" s="104"/>
      <c r="K251" s="104"/>
      <c r="L251" s="104"/>
      <c r="M251" s="104"/>
      <c r="N251" s="104">
        <v>-14.1825080349671</v>
      </c>
      <c r="O251" s="104">
        <v>0.45502711462943402</v>
      </c>
      <c r="P251" s="104"/>
      <c r="Q251" s="104">
        <v>7.4248625534514296</v>
      </c>
    </row>
    <row r="252" spans="1:17" x14ac:dyDescent="0.3">
      <c r="A252" s="102" t="s">
        <v>196</v>
      </c>
      <c r="B252" s="103">
        <v>43986</v>
      </c>
      <c r="C252" s="104">
        <v>171.42</v>
      </c>
      <c r="D252" s="104"/>
      <c r="E252" s="104"/>
      <c r="F252" s="104"/>
      <c r="G252" s="104"/>
      <c r="H252" s="104"/>
      <c r="I252" s="104"/>
      <c r="J252" s="104"/>
      <c r="K252" s="104"/>
      <c r="L252" s="104"/>
      <c r="M252" s="104"/>
      <c r="N252" s="104">
        <v>-17.439584936182001</v>
      </c>
      <c r="O252" s="104">
        <v>-3.2933020212959798</v>
      </c>
      <c r="P252" s="104">
        <v>2.6791677960304701</v>
      </c>
      <c r="Q252" s="104">
        <v>9.1965368821400197</v>
      </c>
    </row>
    <row r="253" spans="1:17" x14ac:dyDescent="0.3">
      <c r="A253" s="102" t="s">
        <v>197</v>
      </c>
      <c r="B253" s="103">
        <v>43986</v>
      </c>
      <c r="C253" s="104">
        <v>184.18</v>
      </c>
      <c r="D253" s="104"/>
      <c r="E253" s="104"/>
      <c r="F253" s="104"/>
      <c r="G253" s="104"/>
      <c r="H253" s="104"/>
      <c r="I253" s="104"/>
      <c r="J253" s="104"/>
      <c r="K253" s="104"/>
      <c r="L253" s="104"/>
      <c r="M253" s="104"/>
      <c r="N253" s="104">
        <v>-16.600067069479199</v>
      </c>
      <c r="O253" s="104">
        <v>-1.57494098093094</v>
      </c>
      <c r="P253" s="104">
        <v>6.7960158928099998</v>
      </c>
      <c r="Q253" s="104">
        <v>15.474810571712901</v>
      </c>
    </row>
    <row r="254" spans="1:17" x14ac:dyDescent="0.3">
      <c r="A254" s="102" t="s">
        <v>198</v>
      </c>
      <c r="B254" s="103">
        <v>43986</v>
      </c>
      <c r="C254" s="104">
        <v>88.589200000000005</v>
      </c>
      <c r="D254" s="104"/>
      <c r="E254" s="104"/>
      <c r="F254" s="104"/>
      <c r="G254" s="104"/>
      <c r="H254" s="104"/>
      <c r="I254" s="104"/>
      <c r="J254" s="104"/>
      <c r="K254" s="104"/>
      <c r="L254" s="104"/>
      <c r="M254" s="104"/>
      <c r="N254" s="104">
        <v>-9.4518931023568999</v>
      </c>
      <c r="O254" s="104">
        <v>1.2717589463103101</v>
      </c>
      <c r="P254" s="104">
        <v>10.432637215877801</v>
      </c>
      <c r="Q254" s="104">
        <v>17.038348466918801</v>
      </c>
    </row>
    <row r="255" spans="1:17" x14ac:dyDescent="0.3">
      <c r="A255" s="102" t="s">
        <v>199</v>
      </c>
      <c r="B255" s="103">
        <v>43986</v>
      </c>
      <c r="C255" s="104">
        <v>43.32</v>
      </c>
      <c r="D255" s="104"/>
      <c r="E255" s="104"/>
      <c r="F255" s="104"/>
      <c r="G255" s="104"/>
      <c r="H255" s="104"/>
      <c r="I255" s="104"/>
      <c r="J255" s="104"/>
      <c r="K255" s="104"/>
      <c r="L255" s="104"/>
      <c r="M255" s="104"/>
      <c r="N255" s="104">
        <v>-22.9648012863085</v>
      </c>
      <c r="O255" s="104">
        <v>-4.4007876965821398</v>
      </c>
      <c r="P255" s="104">
        <v>3.1623098560218299</v>
      </c>
      <c r="Q255" s="104">
        <v>29.0882563979909</v>
      </c>
    </row>
    <row r="256" spans="1:17" x14ac:dyDescent="0.3">
      <c r="A256" s="102" t="s">
        <v>370</v>
      </c>
      <c r="B256" s="103">
        <v>43986</v>
      </c>
      <c r="C256" s="104">
        <v>128.2687</v>
      </c>
      <c r="D256" s="104"/>
      <c r="E256" s="104"/>
      <c r="F256" s="104"/>
      <c r="G256" s="104"/>
      <c r="H256" s="104"/>
      <c r="I256" s="104"/>
      <c r="J256" s="104"/>
      <c r="K256" s="104"/>
      <c r="L256" s="104"/>
      <c r="M256" s="104"/>
      <c r="N256" s="104">
        <v>-15.6709067683634</v>
      </c>
      <c r="O256" s="104">
        <v>-2.11305533144533</v>
      </c>
      <c r="P256" s="104">
        <v>2.7141662322822699</v>
      </c>
      <c r="Q256" s="104">
        <v>12.0983080684159</v>
      </c>
    </row>
    <row r="257" spans="1:17" x14ac:dyDescent="0.3">
      <c r="A257" s="102" t="s">
        <v>201</v>
      </c>
      <c r="B257" s="103">
        <v>43986</v>
      </c>
      <c r="C257" s="104">
        <v>11.666399999999999</v>
      </c>
      <c r="D257" s="104"/>
      <c r="E257" s="104"/>
      <c r="F257" s="104"/>
      <c r="G257" s="104"/>
      <c r="H257" s="104"/>
      <c r="I257" s="104"/>
      <c r="J257" s="104"/>
      <c r="K257" s="104"/>
      <c r="L257" s="104"/>
      <c r="M257" s="104"/>
      <c r="N257" s="104">
        <v>-16.865103341537701</v>
      </c>
      <c r="O257" s="104">
        <v>-3.2692712776813</v>
      </c>
      <c r="P257" s="104">
        <v>3.6756795760685499</v>
      </c>
      <c r="Q257" s="104">
        <v>3.2176370553705902</v>
      </c>
    </row>
    <row r="258" spans="1:17" x14ac:dyDescent="0.3">
      <c r="A258" s="102" t="s">
        <v>202</v>
      </c>
      <c r="B258" s="103">
        <v>43986</v>
      </c>
      <c r="C258" s="104">
        <v>12.508800000000001</v>
      </c>
      <c r="D258" s="104"/>
      <c r="E258" s="104"/>
      <c r="F258" s="104"/>
      <c r="G258" s="104"/>
      <c r="H258" s="104"/>
      <c r="I258" s="104"/>
      <c r="J258" s="104"/>
      <c r="K258" s="104"/>
      <c r="L258" s="104"/>
      <c r="M258" s="104"/>
      <c r="N258" s="104">
        <v>-13.8837481979066</v>
      </c>
      <c r="O258" s="104">
        <v>-1.60069559833243</v>
      </c>
      <c r="P258" s="104">
        <v>6.4455929582129396</v>
      </c>
      <c r="Q258" s="104">
        <v>4.7839461372745804</v>
      </c>
    </row>
    <row r="259" spans="1:17" x14ac:dyDescent="0.3">
      <c r="A259" s="102" t="s">
        <v>203</v>
      </c>
      <c r="B259" s="103">
        <v>43986</v>
      </c>
      <c r="C259" s="104">
        <v>12.310700000000001</v>
      </c>
      <c r="D259" s="104"/>
      <c r="E259" s="104"/>
      <c r="F259" s="104"/>
      <c r="G259" s="104"/>
      <c r="H259" s="104"/>
      <c r="I259" s="104"/>
      <c r="J259" s="104"/>
      <c r="K259" s="104"/>
      <c r="L259" s="104"/>
      <c r="M259" s="104"/>
      <c r="N259" s="104">
        <v>-14.9064459370066</v>
      </c>
      <c r="O259" s="104">
        <v>-0.71187546051893602</v>
      </c>
      <c r="P259" s="104"/>
      <c r="Q259" s="104">
        <v>5.5269036697247698</v>
      </c>
    </row>
    <row r="260" spans="1:17" x14ac:dyDescent="0.3">
      <c r="A260" s="102" t="s">
        <v>204</v>
      </c>
      <c r="B260" s="103">
        <v>43986</v>
      </c>
      <c r="C260" s="104">
        <v>12.448499999999999</v>
      </c>
      <c r="D260" s="104"/>
      <c r="E260" s="104"/>
      <c r="F260" s="104"/>
      <c r="G260" s="104"/>
      <c r="H260" s="104"/>
      <c r="I260" s="104"/>
      <c r="J260" s="104"/>
      <c r="K260" s="104"/>
      <c r="L260" s="104"/>
      <c r="M260" s="104"/>
      <c r="N260" s="104">
        <v>-6.98791437993461</v>
      </c>
      <c r="O260" s="104">
        <v>6.79181994537457</v>
      </c>
      <c r="P260" s="104"/>
      <c r="Q260" s="104">
        <v>7.69769595176572</v>
      </c>
    </row>
    <row r="261" spans="1:17" x14ac:dyDescent="0.3">
      <c r="A261" s="102" t="s">
        <v>205</v>
      </c>
      <c r="B261" s="103">
        <v>43986</v>
      </c>
      <c r="C261" s="104">
        <v>9.2053999999999991</v>
      </c>
      <c r="D261" s="104"/>
      <c r="E261" s="104"/>
      <c r="F261" s="104"/>
      <c r="G261" s="104"/>
      <c r="H261" s="104"/>
      <c r="I261" s="104"/>
      <c r="J261" s="104"/>
      <c r="K261" s="104"/>
      <c r="L261" s="104"/>
      <c r="M261" s="104"/>
      <c r="N261" s="104">
        <v>-13.105947571466199</v>
      </c>
      <c r="O261" s="104"/>
      <c r="P261" s="104"/>
      <c r="Q261" s="104">
        <v>-3.6253625</v>
      </c>
    </row>
    <row r="262" spans="1:17" x14ac:dyDescent="0.3">
      <c r="A262" s="102" t="s">
        <v>206</v>
      </c>
      <c r="B262" s="103">
        <v>43986</v>
      </c>
      <c r="C262" s="104">
        <v>9.5860000000000003</v>
      </c>
      <c r="D262" s="104"/>
      <c r="E262" s="104"/>
      <c r="F262" s="104"/>
      <c r="G262" s="104"/>
      <c r="H262" s="104"/>
      <c r="I262" s="104"/>
      <c r="J262" s="104"/>
      <c r="K262" s="104"/>
      <c r="L262" s="104"/>
      <c r="M262" s="104"/>
      <c r="N262" s="104">
        <v>-13.361951867881301</v>
      </c>
      <c r="O262" s="104"/>
      <c r="P262" s="104"/>
      <c r="Q262" s="104">
        <v>-2.1963662790697702</v>
      </c>
    </row>
    <row r="263" spans="1:17" x14ac:dyDescent="0.3">
      <c r="A263" s="102" t="s">
        <v>207</v>
      </c>
      <c r="B263" s="103">
        <v>43986</v>
      </c>
      <c r="C263" s="104">
        <v>26.387799999999999</v>
      </c>
      <c r="D263" s="104"/>
      <c r="E263" s="104"/>
      <c r="F263" s="104"/>
      <c r="G263" s="104"/>
      <c r="H263" s="104"/>
      <c r="I263" s="104"/>
      <c r="J263" s="104"/>
      <c r="K263" s="104"/>
      <c r="L263" s="104"/>
      <c r="M263" s="104"/>
      <c r="N263" s="104">
        <v>-0.85020704589872598</v>
      </c>
      <c r="O263" s="104">
        <v>9.73829271542672</v>
      </c>
      <c r="P263" s="104">
        <v>13.083565303687701</v>
      </c>
      <c r="Q263" s="104">
        <v>26.467022123893798</v>
      </c>
    </row>
    <row r="264" spans="1:17" x14ac:dyDescent="0.3">
      <c r="A264" s="102" t="s">
        <v>208</v>
      </c>
      <c r="B264" s="103">
        <v>43986</v>
      </c>
      <c r="C264" s="104">
        <v>10.213699999999999</v>
      </c>
      <c r="D264" s="104"/>
      <c r="E264" s="104"/>
      <c r="F264" s="104"/>
      <c r="G264" s="104"/>
      <c r="H264" s="104"/>
      <c r="I264" s="104"/>
      <c r="J264" s="104"/>
      <c r="K264" s="104"/>
      <c r="L264" s="104"/>
      <c r="M264" s="104"/>
      <c r="N264" s="104">
        <v>-4.9857822453775302</v>
      </c>
      <c r="O264" s="104"/>
      <c r="P264" s="104"/>
      <c r="Q264" s="104">
        <v>1.57259072580644</v>
      </c>
    </row>
    <row r="265" spans="1:17" x14ac:dyDescent="0.3">
      <c r="A265" s="102" t="s">
        <v>209</v>
      </c>
      <c r="B265" s="103">
        <v>43986</v>
      </c>
      <c r="C265" s="104">
        <v>83.6006</v>
      </c>
      <c r="D265" s="104"/>
      <c r="E265" s="104"/>
      <c r="F265" s="104"/>
      <c r="G265" s="104"/>
      <c r="H265" s="104"/>
      <c r="I265" s="104"/>
      <c r="J265" s="104"/>
      <c r="K265" s="104"/>
      <c r="L265" s="104"/>
      <c r="M265" s="104"/>
      <c r="N265" s="104">
        <v>-22.5667468403025</v>
      </c>
      <c r="O265" s="104">
        <v>-5.0628809886574997</v>
      </c>
      <c r="P265" s="104">
        <v>3.37343560313849</v>
      </c>
      <c r="Q265" s="104">
        <v>9.6540782405489107</v>
      </c>
    </row>
    <row r="266" spans="1:17" x14ac:dyDescent="0.3">
      <c r="A266" s="102" t="s">
        <v>210</v>
      </c>
      <c r="B266" s="103">
        <v>43986</v>
      </c>
      <c r="C266" s="104">
        <v>7.3494999999999999</v>
      </c>
      <c r="D266" s="104"/>
      <c r="E266" s="104"/>
      <c r="F266" s="104"/>
      <c r="G266" s="104"/>
      <c r="H266" s="104"/>
      <c r="I266" s="104"/>
      <c r="J266" s="104"/>
      <c r="K266" s="104"/>
      <c r="L266" s="104"/>
      <c r="M266" s="104"/>
      <c r="N266" s="104">
        <v>-32.493031676585197</v>
      </c>
      <c r="O266" s="104">
        <v>-13.191047690334299</v>
      </c>
      <c r="P266" s="104"/>
      <c r="Q266" s="104">
        <v>-7.4762944358578096</v>
      </c>
    </row>
    <row r="267" spans="1:17" x14ac:dyDescent="0.3">
      <c r="A267" s="102" t="s">
        <v>211</v>
      </c>
      <c r="B267" s="103">
        <v>43986</v>
      </c>
      <c r="C267" s="104">
        <v>6.1856999999999998</v>
      </c>
      <c r="D267" s="104"/>
      <c r="E267" s="104"/>
      <c r="F267" s="104"/>
      <c r="G267" s="104"/>
      <c r="H267" s="104"/>
      <c r="I267" s="104"/>
      <c r="J267" s="104"/>
      <c r="K267" s="104"/>
      <c r="L267" s="104"/>
      <c r="M267" s="104"/>
      <c r="N267" s="104">
        <v>-32.5080253534002</v>
      </c>
      <c r="O267" s="104">
        <v>-13.325688261150701</v>
      </c>
      <c r="P267" s="104"/>
      <c r="Q267" s="104">
        <v>-11.9196875</v>
      </c>
    </row>
    <row r="268" spans="1:17" x14ac:dyDescent="0.3">
      <c r="A268" s="102" t="s">
        <v>212</v>
      </c>
      <c r="B268" s="103">
        <v>43986</v>
      </c>
      <c r="C268" s="104">
        <v>5.9916999999999998</v>
      </c>
      <c r="D268" s="104"/>
      <c r="E268" s="104"/>
      <c r="F268" s="104"/>
      <c r="G268" s="104"/>
      <c r="H268" s="104"/>
      <c r="I268" s="104"/>
      <c r="J268" s="104"/>
      <c r="K268" s="104"/>
      <c r="L268" s="104"/>
      <c r="M268" s="104"/>
      <c r="N268" s="104">
        <v>-32.764303860752399</v>
      </c>
      <c r="O268" s="104"/>
      <c r="P268" s="104"/>
      <c r="Q268" s="104">
        <v>-13.7373661971831</v>
      </c>
    </row>
    <row r="269" spans="1:17" x14ac:dyDescent="0.3">
      <c r="A269" s="102" t="s">
        <v>213</v>
      </c>
      <c r="B269" s="103">
        <v>43986</v>
      </c>
      <c r="C269" s="104">
        <v>5.5895000000000001</v>
      </c>
      <c r="D269" s="104"/>
      <c r="E269" s="104"/>
      <c r="F269" s="104"/>
      <c r="G269" s="104"/>
      <c r="H269" s="104"/>
      <c r="I269" s="104"/>
      <c r="J269" s="104"/>
      <c r="K269" s="104"/>
      <c r="L269" s="104"/>
      <c r="M269" s="104"/>
      <c r="N269" s="104">
        <v>-34.5143453650618</v>
      </c>
      <c r="O269" s="104"/>
      <c r="P269" s="104"/>
      <c r="Q269" s="104">
        <v>-16.426862244898</v>
      </c>
    </row>
    <row r="270" spans="1:17" x14ac:dyDescent="0.3">
      <c r="A270" s="102" t="s">
        <v>214</v>
      </c>
      <c r="B270" s="103">
        <v>43986</v>
      </c>
      <c r="C270" s="104">
        <v>11.828900000000001</v>
      </c>
      <c r="D270" s="104"/>
      <c r="E270" s="104"/>
      <c r="F270" s="104"/>
      <c r="G270" s="104"/>
      <c r="H270" s="104"/>
      <c r="I270" s="104"/>
      <c r="J270" s="104"/>
      <c r="K270" s="104"/>
      <c r="L270" s="104"/>
      <c r="M270" s="104"/>
      <c r="N270" s="104">
        <v>-16.5925485457999</v>
      </c>
      <c r="O270" s="104">
        <v>-2.4989391804782501</v>
      </c>
      <c r="P270" s="104">
        <v>3.9359820817225102</v>
      </c>
      <c r="Q270" s="104">
        <v>3.5189694254085402</v>
      </c>
    </row>
    <row r="271" spans="1:17" x14ac:dyDescent="0.3">
      <c r="A271" s="102" t="s">
        <v>215</v>
      </c>
      <c r="B271" s="103">
        <v>43986</v>
      </c>
      <c r="C271" s="104">
        <v>12.999700000000001</v>
      </c>
      <c r="D271" s="104"/>
      <c r="E271" s="104"/>
      <c r="F271" s="104"/>
      <c r="G271" s="104"/>
      <c r="H271" s="104"/>
      <c r="I271" s="104"/>
      <c r="J271" s="104"/>
      <c r="K271" s="104"/>
      <c r="L271" s="104"/>
      <c r="M271" s="104"/>
      <c r="N271" s="104">
        <v>-15.3223533542042</v>
      </c>
      <c r="O271" s="104">
        <v>-1.24260003462382</v>
      </c>
      <c r="P271" s="104"/>
      <c r="Q271" s="104">
        <v>7.1281933593750004</v>
      </c>
    </row>
    <row r="272" spans="1:17" x14ac:dyDescent="0.3">
      <c r="A272" s="102" t="s">
        <v>216</v>
      </c>
      <c r="B272" s="103">
        <v>43986</v>
      </c>
      <c r="C272" s="104">
        <v>6.0842000000000001</v>
      </c>
      <c r="D272" s="104"/>
      <c r="E272" s="104"/>
      <c r="F272" s="104"/>
      <c r="G272" s="104"/>
      <c r="H272" s="104"/>
      <c r="I272" s="104"/>
      <c r="J272" s="104"/>
      <c r="K272" s="104"/>
      <c r="L272" s="104"/>
      <c r="M272" s="104"/>
      <c r="N272" s="104">
        <v>-31.948528363738902</v>
      </c>
      <c r="O272" s="104"/>
      <c r="P272" s="104"/>
      <c r="Q272" s="104">
        <v>-17.888197747184002</v>
      </c>
    </row>
    <row r="273" spans="1:17" x14ac:dyDescent="0.3">
      <c r="A273" s="102" t="s">
        <v>217</v>
      </c>
      <c r="B273" s="103">
        <v>43986</v>
      </c>
      <c r="C273" s="104">
        <v>7.3037999999999998</v>
      </c>
      <c r="D273" s="104"/>
      <c r="E273" s="104"/>
      <c r="F273" s="104"/>
      <c r="G273" s="104"/>
      <c r="H273" s="104"/>
      <c r="I273" s="104"/>
      <c r="J273" s="104"/>
      <c r="K273" s="104"/>
      <c r="L273" s="104"/>
      <c r="M273" s="104"/>
      <c r="N273" s="104">
        <v>-28.335435798334998</v>
      </c>
      <c r="O273" s="104"/>
      <c r="P273" s="104"/>
      <c r="Q273" s="104">
        <v>-13.9392776203966</v>
      </c>
    </row>
    <row r="274" spans="1:17" x14ac:dyDescent="0.3">
      <c r="A274" s="102" t="s">
        <v>218</v>
      </c>
      <c r="B274" s="103">
        <v>43986</v>
      </c>
      <c r="C274" s="104">
        <v>16.982299999999999</v>
      </c>
      <c r="D274" s="104"/>
      <c r="E274" s="104"/>
      <c r="F274" s="104"/>
      <c r="G274" s="104"/>
      <c r="H274" s="104"/>
      <c r="I274" s="104"/>
      <c r="J274" s="104"/>
      <c r="K274" s="104"/>
      <c r="L274" s="104"/>
      <c r="M274" s="104"/>
      <c r="N274" s="104">
        <v>-14.8588678341328</v>
      </c>
      <c r="O274" s="104">
        <v>1.57926410605926</v>
      </c>
      <c r="P274" s="104">
        <v>9.3275223977659998</v>
      </c>
      <c r="Q274" s="104">
        <v>12.365548277535201</v>
      </c>
    </row>
    <row r="275" spans="1:17" x14ac:dyDescent="0.3">
      <c r="A275" s="102" t="s">
        <v>219</v>
      </c>
      <c r="B275" s="103">
        <v>43986</v>
      </c>
      <c r="C275" s="104">
        <v>73.099999999999994</v>
      </c>
      <c r="D275" s="104"/>
      <c r="E275" s="104"/>
      <c r="F275" s="104"/>
      <c r="G275" s="104"/>
      <c r="H275" s="104"/>
      <c r="I275" s="104"/>
      <c r="J275" s="104"/>
      <c r="K275" s="104"/>
      <c r="L275" s="104"/>
      <c r="M275" s="104"/>
      <c r="N275" s="104">
        <v>-13.454263265108199</v>
      </c>
      <c r="O275" s="104">
        <v>1.5218201385794401</v>
      </c>
      <c r="P275" s="104">
        <v>7.47817435877805</v>
      </c>
      <c r="Q275" s="104">
        <v>11.9742767063605</v>
      </c>
    </row>
    <row r="276" spans="1:17" x14ac:dyDescent="0.3">
      <c r="A276" s="102" t="s">
        <v>220</v>
      </c>
      <c r="B276" s="103">
        <v>43986</v>
      </c>
      <c r="C276" s="104">
        <v>23.28</v>
      </c>
      <c r="D276" s="104"/>
      <c r="E276" s="104"/>
      <c r="F276" s="104"/>
      <c r="G276" s="104"/>
      <c r="H276" s="104"/>
      <c r="I276" s="104"/>
      <c r="J276" s="104"/>
      <c r="K276" s="104"/>
      <c r="L276" s="104"/>
      <c r="M276" s="104"/>
      <c r="N276" s="104">
        <v>-10.260905271802599</v>
      </c>
      <c r="O276" s="104">
        <v>0.78939400493101697</v>
      </c>
      <c r="P276" s="104">
        <v>3.1377144902887002</v>
      </c>
      <c r="Q276" s="104">
        <v>10.407937198679701</v>
      </c>
    </row>
    <row r="277" spans="1:17" x14ac:dyDescent="0.3">
      <c r="A277" s="102" t="s">
        <v>221</v>
      </c>
      <c r="B277" s="103">
        <v>43986</v>
      </c>
      <c r="C277" s="104">
        <v>11.7354</v>
      </c>
      <c r="D277" s="104"/>
      <c r="E277" s="104"/>
      <c r="F277" s="104"/>
      <c r="G277" s="104"/>
      <c r="H277" s="104"/>
      <c r="I277" s="104"/>
      <c r="J277" s="104"/>
      <c r="K277" s="104"/>
      <c r="L277" s="104"/>
      <c r="M277" s="104"/>
      <c r="N277" s="104">
        <v>-20.2770894855345</v>
      </c>
      <c r="O277" s="104">
        <v>-4.1836961056669804</v>
      </c>
      <c r="P277" s="104"/>
      <c r="Q277" s="104">
        <v>4.1481401440733503</v>
      </c>
    </row>
    <row r="278" spans="1:17" x14ac:dyDescent="0.3">
      <c r="A278" s="102" t="s">
        <v>222</v>
      </c>
      <c r="B278" s="103">
        <v>43986</v>
      </c>
      <c r="C278" s="104">
        <v>8.5387000000000004</v>
      </c>
      <c r="D278" s="104"/>
      <c r="E278" s="104"/>
      <c r="F278" s="104"/>
      <c r="G278" s="104"/>
      <c r="H278" s="104"/>
      <c r="I278" s="104"/>
      <c r="J278" s="104"/>
      <c r="K278" s="104"/>
      <c r="L278" s="104"/>
      <c r="M278" s="104"/>
      <c r="N278" s="104">
        <v>-25.100589845184601</v>
      </c>
      <c r="O278" s="104">
        <v>-7.7555320692949401</v>
      </c>
      <c r="P278" s="104"/>
      <c r="Q278" s="104">
        <v>-4.3505261011419201</v>
      </c>
    </row>
    <row r="279" spans="1:17" x14ac:dyDescent="0.3">
      <c r="A279" s="102" t="s">
        <v>223</v>
      </c>
      <c r="B279" s="103">
        <v>43986</v>
      </c>
      <c r="C279" s="104">
        <v>8.0998000000000001</v>
      </c>
      <c r="D279" s="104"/>
      <c r="E279" s="104"/>
      <c r="F279" s="104"/>
      <c r="G279" s="104"/>
      <c r="H279" s="104"/>
      <c r="I279" s="104"/>
      <c r="J279" s="104"/>
      <c r="K279" s="104"/>
      <c r="L279" s="104"/>
      <c r="M279" s="104"/>
      <c r="N279" s="104">
        <v>-22.765806817132301</v>
      </c>
      <c r="O279" s="104">
        <v>-6.1028353333190903</v>
      </c>
      <c r="P279" s="104"/>
      <c r="Q279" s="104">
        <v>-5.9636543422184003</v>
      </c>
    </row>
    <row r="280" spans="1:17" x14ac:dyDescent="0.3">
      <c r="A280" s="102" t="s">
        <v>224</v>
      </c>
      <c r="B280" s="103">
        <v>43986</v>
      </c>
      <c r="C280" s="104">
        <v>7.5065999999999997</v>
      </c>
      <c r="D280" s="104"/>
      <c r="E280" s="104"/>
      <c r="F280" s="104"/>
      <c r="G280" s="104"/>
      <c r="H280" s="104"/>
      <c r="I280" s="104"/>
      <c r="J280" s="104"/>
      <c r="K280" s="104"/>
      <c r="L280" s="104"/>
      <c r="M280" s="104"/>
      <c r="N280" s="104">
        <v>-17.329851616855802</v>
      </c>
      <c r="O280" s="104"/>
      <c r="P280" s="104"/>
      <c r="Q280" s="104">
        <v>-10.4849193548387</v>
      </c>
    </row>
    <row r="281" spans="1:17" x14ac:dyDescent="0.3">
      <c r="A281" s="102" t="s">
        <v>225</v>
      </c>
      <c r="B281" s="103">
        <v>43986</v>
      </c>
      <c r="C281" s="104">
        <v>7.8589000000000002</v>
      </c>
      <c r="D281" s="104"/>
      <c r="E281" s="104"/>
      <c r="F281" s="104"/>
      <c r="G281" s="104"/>
      <c r="H281" s="104"/>
      <c r="I281" s="104"/>
      <c r="J281" s="104"/>
      <c r="K281" s="104"/>
      <c r="L281" s="104"/>
      <c r="M281" s="104"/>
      <c r="N281" s="104">
        <v>-15.6495411640422</v>
      </c>
      <c r="O281" s="104"/>
      <c r="P281" s="104"/>
      <c r="Q281" s="104">
        <v>-9.7687687499999996</v>
      </c>
    </row>
    <row r="282" spans="1:17" x14ac:dyDescent="0.3">
      <c r="A282" s="102" t="s">
        <v>226</v>
      </c>
      <c r="B282" s="103">
        <v>43986</v>
      </c>
      <c r="C282" s="104">
        <v>83.643699999999995</v>
      </c>
      <c r="D282" s="104"/>
      <c r="E282" s="104"/>
      <c r="F282" s="104"/>
      <c r="G282" s="104"/>
      <c r="H282" s="104"/>
      <c r="I282" s="104"/>
      <c r="J282" s="104"/>
      <c r="K282" s="104"/>
      <c r="L282" s="104"/>
      <c r="M282" s="104"/>
      <c r="N282" s="104">
        <v>-10.759994527820099</v>
      </c>
      <c r="O282" s="104">
        <v>0.82630117169031203</v>
      </c>
      <c r="P282" s="104">
        <v>6.0356042981535998</v>
      </c>
      <c r="Q282" s="104">
        <v>13.051290904858201</v>
      </c>
    </row>
    <row r="283" spans="1:17" x14ac:dyDescent="0.3">
      <c r="A283" s="157"/>
      <c r="B283" s="157"/>
      <c r="C283" s="157"/>
      <c r="D283" s="107"/>
      <c r="E283" s="107"/>
      <c r="F283" s="107"/>
      <c r="G283" s="107"/>
      <c r="H283" s="107"/>
      <c r="I283" s="107"/>
      <c r="J283" s="107"/>
      <c r="K283" s="107"/>
      <c r="L283" s="107"/>
      <c r="M283" s="107"/>
      <c r="N283" s="107" t="s">
        <v>4</v>
      </c>
      <c r="O283" s="107" t="s">
        <v>5</v>
      </c>
      <c r="P283" s="107" t="s">
        <v>6</v>
      </c>
      <c r="Q283" s="107" t="s">
        <v>46</v>
      </c>
    </row>
    <row r="284" spans="1:17" x14ac:dyDescent="0.3">
      <c r="A284" s="157"/>
      <c r="B284" s="157"/>
      <c r="C284" s="157"/>
      <c r="D284" s="107"/>
      <c r="E284" s="107"/>
      <c r="F284" s="107"/>
      <c r="G284" s="107"/>
      <c r="H284" s="107"/>
      <c r="I284" s="107"/>
      <c r="J284" s="107"/>
      <c r="K284" s="107"/>
      <c r="L284" s="107"/>
      <c r="M284" s="107"/>
      <c r="N284" s="107" t="s">
        <v>0</v>
      </c>
      <c r="O284" s="107" t="s">
        <v>0</v>
      </c>
      <c r="P284" s="107" t="s">
        <v>0</v>
      </c>
      <c r="Q284" s="107" t="s">
        <v>0</v>
      </c>
    </row>
    <row r="285" spans="1:17" x14ac:dyDescent="0.3">
      <c r="A285" s="107" t="s">
        <v>7</v>
      </c>
      <c r="B285" s="107" t="s">
        <v>8</v>
      </c>
      <c r="C285" s="107" t="s">
        <v>9</v>
      </c>
      <c r="D285" s="107"/>
      <c r="E285" s="107"/>
      <c r="F285" s="107"/>
      <c r="G285" s="107"/>
      <c r="H285" s="107"/>
      <c r="I285" s="107"/>
      <c r="J285" s="107"/>
      <c r="K285" s="107"/>
      <c r="L285" s="107"/>
      <c r="M285" s="107"/>
      <c r="N285" s="107"/>
      <c r="O285" s="107"/>
      <c r="P285" s="107"/>
      <c r="Q285" s="107"/>
    </row>
    <row r="286" spans="1:17" x14ac:dyDescent="0.3">
      <c r="A286" s="101" t="s">
        <v>384</v>
      </c>
      <c r="B286" s="101"/>
      <c r="C286" s="101"/>
      <c r="D286" s="101"/>
      <c r="E286" s="101"/>
      <c r="F286" s="101"/>
      <c r="G286" s="101"/>
      <c r="H286" s="101"/>
      <c r="I286" s="101"/>
      <c r="J286" s="101"/>
      <c r="K286" s="101"/>
      <c r="L286" s="101"/>
      <c r="M286" s="101"/>
      <c r="N286" s="101"/>
      <c r="O286" s="101"/>
      <c r="P286" s="101"/>
      <c r="Q286" s="101"/>
    </row>
    <row r="287" spans="1:17" x14ac:dyDescent="0.3">
      <c r="A287" s="102" t="s">
        <v>266</v>
      </c>
      <c r="B287" s="103">
        <v>43986</v>
      </c>
      <c r="C287" s="104">
        <v>34.770000000000003</v>
      </c>
      <c r="D287" s="104"/>
      <c r="E287" s="104"/>
      <c r="F287" s="104"/>
      <c r="G287" s="104"/>
      <c r="H287" s="104"/>
      <c r="I287" s="104"/>
      <c r="J287" s="104"/>
      <c r="K287" s="104"/>
      <c r="L287" s="104"/>
      <c r="M287" s="104"/>
      <c r="N287" s="104">
        <v>-12.030771909748999</v>
      </c>
      <c r="O287" s="104">
        <v>0.80290580544087098</v>
      </c>
      <c r="P287" s="104">
        <v>6.2941612905095603</v>
      </c>
      <c r="Q287" s="104">
        <v>18.1074504306028</v>
      </c>
    </row>
    <row r="288" spans="1:17" x14ac:dyDescent="0.3">
      <c r="A288" s="102" t="s">
        <v>403</v>
      </c>
      <c r="B288" s="103">
        <v>43986</v>
      </c>
      <c r="C288" s="104">
        <v>28.39</v>
      </c>
      <c r="D288" s="104"/>
      <c r="E288" s="104"/>
      <c r="F288" s="104"/>
      <c r="G288" s="104"/>
      <c r="H288" s="104"/>
      <c r="I288" s="104"/>
      <c r="J288" s="104"/>
      <c r="K288" s="104"/>
      <c r="L288" s="104"/>
      <c r="M288" s="104"/>
      <c r="N288" s="104">
        <v>-10.721960822712701</v>
      </c>
      <c r="O288" s="104">
        <v>1.62097456301311</v>
      </c>
      <c r="P288" s="104">
        <v>7.1856119468089403</v>
      </c>
      <c r="Q288" s="104">
        <v>15.301428735789401</v>
      </c>
    </row>
    <row r="289" spans="1:17" x14ac:dyDescent="0.3">
      <c r="A289" s="102" t="s">
        <v>267</v>
      </c>
      <c r="B289" s="103">
        <v>43986</v>
      </c>
      <c r="C289" s="104">
        <v>28.39</v>
      </c>
      <c r="D289" s="104"/>
      <c r="E289" s="104"/>
      <c r="F289" s="104"/>
      <c r="G289" s="104"/>
      <c r="H289" s="104"/>
      <c r="I289" s="104"/>
      <c r="J289" s="104"/>
      <c r="K289" s="104"/>
      <c r="L289" s="104"/>
      <c r="M289" s="104"/>
      <c r="N289" s="104">
        <v>-10.721960822712701</v>
      </c>
      <c r="O289" s="104">
        <v>1.62097456301311</v>
      </c>
      <c r="P289" s="104">
        <v>7.1856119468089403</v>
      </c>
      <c r="Q289" s="104">
        <v>15.301428735789401</v>
      </c>
    </row>
    <row r="290" spans="1:17" x14ac:dyDescent="0.3">
      <c r="A290" s="102" t="s">
        <v>268</v>
      </c>
      <c r="B290" s="103">
        <v>43986</v>
      </c>
      <c r="C290" s="104">
        <v>42.682899999999997</v>
      </c>
      <c r="D290" s="104"/>
      <c r="E290" s="104"/>
      <c r="F290" s="104"/>
      <c r="G290" s="104"/>
      <c r="H290" s="104"/>
      <c r="I290" s="104"/>
      <c r="J290" s="104"/>
      <c r="K290" s="104"/>
      <c r="L290" s="104"/>
      <c r="M290" s="104"/>
      <c r="N290" s="104">
        <v>-8.2247605549045097</v>
      </c>
      <c r="O290" s="104">
        <v>5.6409636982985001</v>
      </c>
      <c r="P290" s="104">
        <v>8.5365924571456002</v>
      </c>
      <c r="Q290" s="104">
        <v>31.310389763779501</v>
      </c>
    </row>
    <row r="291" spans="1:17" x14ac:dyDescent="0.3">
      <c r="A291" s="102" t="s">
        <v>269</v>
      </c>
      <c r="B291" s="103">
        <v>43986</v>
      </c>
      <c r="C291" s="104">
        <v>37.69</v>
      </c>
      <c r="D291" s="104"/>
      <c r="E291" s="104"/>
      <c r="F291" s="104"/>
      <c r="G291" s="104"/>
      <c r="H291" s="104"/>
      <c r="I291" s="104"/>
      <c r="J291" s="104"/>
      <c r="K291" s="104"/>
      <c r="L291" s="104"/>
      <c r="M291" s="104"/>
      <c r="N291" s="104">
        <v>-16.440665036887999</v>
      </c>
      <c r="O291" s="104">
        <v>-4.5783206837247903</v>
      </c>
      <c r="P291" s="104">
        <v>1.32245455368901</v>
      </c>
      <c r="Q291" s="104">
        <v>-0.58154885465603501</v>
      </c>
    </row>
    <row r="292" spans="1:17" x14ac:dyDescent="0.3">
      <c r="A292" s="102" t="s">
        <v>270</v>
      </c>
      <c r="B292" s="103">
        <v>43986</v>
      </c>
      <c r="C292" s="104">
        <v>36.356000000000002</v>
      </c>
      <c r="D292" s="104"/>
      <c r="E292" s="104"/>
      <c r="F292" s="104"/>
      <c r="G292" s="104"/>
      <c r="H292" s="104"/>
      <c r="I292" s="104"/>
      <c r="J292" s="104"/>
      <c r="K292" s="104"/>
      <c r="L292" s="104"/>
      <c r="M292" s="104"/>
      <c r="N292" s="104">
        <v>-8.1371567306319807</v>
      </c>
      <c r="O292" s="104">
        <v>1.7660130458241601</v>
      </c>
      <c r="P292" s="104">
        <v>4.9480761981250199</v>
      </c>
      <c r="Q292" s="104">
        <v>18.274962006079001</v>
      </c>
    </row>
    <row r="293" spans="1:17" x14ac:dyDescent="0.3">
      <c r="A293" s="102" t="s">
        <v>271</v>
      </c>
      <c r="B293" s="103">
        <v>43986</v>
      </c>
      <c r="C293" s="104">
        <v>8.44</v>
      </c>
      <c r="D293" s="104"/>
      <c r="E293" s="104"/>
      <c r="F293" s="104"/>
      <c r="G293" s="104"/>
      <c r="H293" s="104"/>
      <c r="I293" s="104"/>
      <c r="J293" s="104"/>
      <c r="K293" s="104"/>
      <c r="L293" s="104"/>
      <c r="M293" s="104"/>
      <c r="N293" s="104">
        <v>-3.3128024086280101</v>
      </c>
      <c r="O293" s="104"/>
      <c r="P293" s="104"/>
      <c r="Q293" s="104">
        <v>-6.8110047846889996</v>
      </c>
    </row>
    <row r="294" spans="1:17" x14ac:dyDescent="0.3">
      <c r="A294" s="102" t="s">
        <v>272</v>
      </c>
      <c r="B294" s="103">
        <v>43986</v>
      </c>
      <c r="C294" s="104">
        <v>10.210000000000001</v>
      </c>
      <c r="D294" s="104"/>
      <c r="E294" s="104"/>
      <c r="F294" s="104"/>
      <c r="G294" s="104"/>
      <c r="H294" s="104"/>
      <c r="I294" s="104"/>
      <c r="J294" s="104"/>
      <c r="K294" s="104"/>
      <c r="L294" s="104"/>
      <c r="M294" s="104"/>
      <c r="N294" s="104">
        <v>-6.4840669348865898</v>
      </c>
      <c r="O294" s="104"/>
      <c r="P294" s="104"/>
      <c r="Q294" s="104">
        <v>1.29040404040405</v>
      </c>
    </row>
    <row r="295" spans="1:17" x14ac:dyDescent="0.3">
      <c r="A295" s="102" t="s">
        <v>273</v>
      </c>
      <c r="B295" s="103">
        <v>43986</v>
      </c>
      <c r="C295" s="104">
        <v>50.62</v>
      </c>
      <c r="D295" s="104"/>
      <c r="E295" s="104"/>
      <c r="F295" s="104"/>
      <c r="G295" s="104"/>
      <c r="H295" s="104"/>
      <c r="I295" s="104"/>
      <c r="J295" s="104"/>
      <c r="K295" s="104"/>
      <c r="L295" s="104"/>
      <c r="M295" s="104"/>
      <c r="N295" s="104">
        <v>-3.2403577814541902</v>
      </c>
      <c r="O295" s="104">
        <v>3.8058068029698902</v>
      </c>
      <c r="P295" s="104">
        <v>7.3688850287571004</v>
      </c>
      <c r="Q295" s="104">
        <v>36.012387660918101</v>
      </c>
    </row>
    <row r="296" spans="1:17" x14ac:dyDescent="0.3">
      <c r="A296" s="102" t="s">
        <v>274</v>
      </c>
      <c r="B296" s="103">
        <v>43986</v>
      </c>
      <c r="C296" s="104">
        <v>61.58</v>
      </c>
      <c r="D296" s="104"/>
      <c r="E296" s="104"/>
      <c r="F296" s="104"/>
      <c r="G296" s="104"/>
      <c r="H296" s="104"/>
      <c r="I296" s="104"/>
      <c r="J296" s="104"/>
      <c r="K296" s="104"/>
      <c r="L296" s="104"/>
      <c r="M296" s="104"/>
      <c r="N296" s="104">
        <v>-9.5082529154735393</v>
      </c>
      <c r="O296" s="104">
        <v>4.0855729999109798</v>
      </c>
      <c r="P296" s="104">
        <v>7.3790603454057297</v>
      </c>
      <c r="Q296" s="104">
        <v>43.286785909668303</v>
      </c>
    </row>
    <row r="297" spans="1:17" x14ac:dyDescent="0.3">
      <c r="A297" s="102" t="s">
        <v>275</v>
      </c>
      <c r="B297" s="103">
        <v>43986</v>
      </c>
      <c r="C297" s="104">
        <v>42.966999999999999</v>
      </c>
      <c r="D297" s="104"/>
      <c r="E297" s="104"/>
      <c r="F297" s="104"/>
      <c r="G297" s="104"/>
      <c r="H297" s="104"/>
      <c r="I297" s="104"/>
      <c r="J297" s="104"/>
      <c r="K297" s="104"/>
      <c r="L297" s="104"/>
      <c r="M297" s="104"/>
      <c r="N297" s="104">
        <v>-13.4686154257732</v>
      </c>
      <c r="O297" s="104">
        <v>0.12580880508443601</v>
      </c>
      <c r="P297" s="104">
        <v>7.5894732501251596</v>
      </c>
      <c r="Q297" s="104">
        <v>24.627415063446598</v>
      </c>
    </row>
    <row r="298" spans="1:17" x14ac:dyDescent="0.3">
      <c r="A298" s="102" t="s">
        <v>276</v>
      </c>
      <c r="B298" s="103">
        <v>43986</v>
      </c>
      <c r="C298" s="104">
        <v>39.92</v>
      </c>
      <c r="D298" s="104"/>
      <c r="E298" s="104"/>
      <c r="F298" s="104"/>
      <c r="G298" s="104"/>
      <c r="H298" s="104"/>
      <c r="I298" s="104"/>
      <c r="J298" s="104"/>
      <c r="K298" s="104"/>
      <c r="L298" s="104"/>
      <c r="M298" s="104"/>
      <c r="N298" s="104">
        <v>-16.873645963050802</v>
      </c>
      <c r="O298" s="104">
        <v>-2.4669579704708502</v>
      </c>
      <c r="P298" s="104">
        <v>2.5318006426943902</v>
      </c>
      <c r="Q298" s="104">
        <v>26.1638715860086</v>
      </c>
    </row>
    <row r="299" spans="1:17" x14ac:dyDescent="0.3">
      <c r="A299" s="102" t="s">
        <v>277</v>
      </c>
      <c r="B299" s="103">
        <v>43986</v>
      </c>
      <c r="C299" s="104">
        <v>12.235799999999999</v>
      </c>
      <c r="D299" s="104"/>
      <c r="E299" s="104"/>
      <c r="F299" s="104"/>
      <c r="G299" s="104"/>
      <c r="H299" s="104"/>
      <c r="I299" s="104"/>
      <c r="J299" s="104"/>
      <c r="K299" s="104"/>
      <c r="L299" s="104"/>
      <c r="M299" s="104"/>
      <c r="N299" s="104">
        <v>-17.389048627091501</v>
      </c>
      <c r="O299" s="104">
        <v>-2.3879918487372702</v>
      </c>
      <c r="P299" s="104"/>
      <c r="Q299" s="104">
        <v>5.0436773794808403</v>
      </c>
    </row>
    <row r="300" spans="1:17" x14ac:dyDescent="0.3">
      <c r="A300" s="102" t="s">
        <v>278</v>
      </c>
      <c r="B300" s="103">
        <v>43986</v>
      </c>
      <c r="C300" s="104">
        <v>452.2013</v>
      </c>
      <c r="D300" s="104"/>
      <c r="E300" s="104"/>
      <c r="F300" s="104"/>
      <c r="G300" s="104"/>
      <c r="H300" s="104"/>
      <c r="I300" s="104"/>
      <c r="J300" s="104"/>
      <c r="K300" s="104"/>
      <c r="L300" s="104"/>
      <c r="M300" s="104"/>
      <c r="N300" s="104">
        <v>-22.125885883549898</v>
      </c>
      <c r="O300" s="104">
        <v>-3.8080078258070902</v>
      </c>
      <c r="P300" s="104">
        <v>1.7757220849400699</v>
      </c>
      <c r="Q300" s="104">
        <v>208.90949326948001</v>
      </c>
    </row>
    <row r="301" spans="1:17" x14ac:dyDescent="0.3">
      <c r="A301" s="102" t="s">
        <v>279</v>
      </c>
      <c r="B301" s="103">
        <v>43986</v>
      </c>
      <c r="C301" s="104">
        <v>298.29000000000002</v>
      </c>
      <c r="D301" s="104"/>
      <c r="E301" s="104"/>
      <c r="F301" s="104"/>
      <c r="G301" s="104"/>
      <c r="H301" s="104"/>
      <c r="I301" s="104"/>
      <c r="J301" s="104"/>
      <c r="K301" s="104"/>
      <c r="L301" s="104"/>
      <c r="M301" s="104"/>
      <c r="N301" s="104">
        <v>-19.932835977099401</v>
      </c>
      <c r="O301" s="104">
        <v>-1.2186140658372999</v>
      </c>
      <c r="P301" s="104">
        <v>5.9419029225805202</v>
      </c>
      <c r="Q301" s="104">
        <v>148.351684759622</v>
      </c>
    </row>
    <row r="302" spans="1:17" x14ac:dyDescent="0.3">
      <c r="A302" s="102" t="s">
        <v>280</v>
      </c>
      <c r="B302" s="103">
        <v>43986</v>
      </c>
      <c r="C302" s="104">
        <v>412.19299999999998</v>
      </c>
      <c r="D302" s="104"/>
      <c r="E302" s="104"/>
      <c r="F302" s="104"/>
      <c r="G302" s="104"/>
      <c r="H302" s="104"/>
      <c r="I302" s="104"/>
      <c r="J302" s="104"/>
      <c r="K302" s="104"/>
      <c r="L302" s="104"/>
      <c r="M302" s="104"/>
      <c r="N302" s="104">
        <v>-23.254355575605299</v>
      </c>
      <c r="O302" s="104">
        <v>-5.4567556223795197</v>
      </c>
      <c r="P302" s="104">
        <v>1.5363638527622001</v>
      </c>
      <c r="Q302" s="104">
        <v>551.75789568779203</v>
      </c>
    </row>
    <row r="303" spans="1:17" x14ac:dyDescent="0.3">
      <c r="A303" s="102" t="s">
        <v>281</v>
      </c>
      <c r="B303" s="103">
        <v>43986</v>
      </c>
      <c r="C303" s="104">
        <v>31.091200000000001</v>
      </c>
      <c r="D303" s="104"/>
      <c r="E303" s="104"/>
      <c r="F303" s="104"/>
      <c r="G303" s="104"/>
      <c r="H303" s="104"/>
      <c r="I303" s="104"/>
      <c r="J303" s="104"/>
      <c r="K303" s="104"/>
      <c r="L303" s="104"/>
      <c r="M303" s="104"/>
      <c r="N303" s="104">
        <v>-17.716361765206099</v>
      </c>
      <c r="O303" s="104">
        <v>-3.9383033532402498</v>
      </c>
      <c r="P303" s="104">
        <v>4.0388485420426701</v>
      </c>
      <c r="Q303" s="104">
        <v>15.713998775260301</v>
      </c>
    </row>
    <row r="304" spans="1:17" x14ac:dyDescent="0.3">
      <c r="A304" s="102" t="s">
        <v>282</v>
      </c>
      <c r="B304" s="103">
        <v>43986</v>
      </c>
      <c r="C304" s="104">
        <v>325.74</v>
      </c>
      <c r="D304" s="104"/>
      <c r="E304" s="104"/>
      <c r="F304" s="104"/>
      <c r="G304" s="104"/>
      <c r="H304" s="104"/>
      <c r="I304" s="104"/>
      <c r="J304" s="104"/>
      <c r="K304" s="104"/>
      <c r="L304" s="104"/>
      <c r="M304" s="104"/>
      <c r="N304" s="104">
        <v>-16.401992700756502</v>
      </c>
      <c r="O304" s="104">
        <v>-6.2135062901112398E-2</v>
      </c>
      <c r="P304" s="104">
        <v>4.92019242885039</v>
      </c>
      <c r="Q304" s="104">
        <v>151.738117182357</v>
      </c>
    </row>
    <row r="305" spans="1:17" x14ac:dyDescent="0.3">
      <c r="A305" s="102" t="s">
        <v>283</v>
      </c>
      <c r="B305" s="103">
        <v>43986</v>
      </c>
      <c r="C305" s="104">
        <v>8.91</v>
      </c>
      <c r="D305" s="104"/>
      <c r="E305" s="104"/>
      <c r="F305" s="104"/>
      <c r="G305" s="104"/>
      <c r="H305" s="104"/>
      <c r="I305" s="104"/>
      <c r="J305" s="104"/>
      <c r="K305" s="104"/>
      <c r="L305" s="104"/>
      <c r="M305" s="104"/>
      <c r="N305" s="104">
        <v>-19.675823364347998</v>
      </c>
      <c r="O305" s="104"/>
      <c r="P305" s="104"/>
      <c r="Q305" s="104">
        <v>-4.9483830845771104</v>
      </c>
    </row>
    <row r="306" spans="1:17" x14ac:dyDescent="0.3">
      <c r="A306" s="102" t="s">
        <v>284</v>
      </c>
      <c r="B306" s="103">
        <v>43986</v>
      </c>
      <c r="C306" s="104">
        <v>23.67</v>
      </c>
      <c r="D306" s="104"/>
      <c r="E306" s="104"/>
      <c r="F306" s="104"/>
      <c r="G306" s="104"/>
      <c r="H306" s="104"/>
      <c r="I306" s="104"/>
      <c r="J306" s="104"/>
      <c r="K306" s="104"/>
      <c r="L306" s="104"/>
      <c r="M306" s="104"/>
      <c r="N306" s="104">
        <v>-10.0067916580992</v>
      </c>
      <c r="O306" s="104">
        <v>-0.36117790428518898</v>
      </c>
      <c r="P306" s="104">
        <v>3.9410528134299798</v>
      </c>
      <c r="Q306" s="104">
        <v>20.290971939812898</v>
      </c>
    </row>
    <row r="307" spans="1:17" x14ac:dyDescent="0.3">
      <c r="A307" s="102" t="s">
        <v>285</v>
      </c>
      <c r="B307" s="103">
        <v>43986</v>
      </c>
      <c r="C307" s="104">
        <v>44.3</v>
      </c>
      <c r="D307" s="104"/>
      <c r="E307" s="104"/>
      <c r="F307" s="104"/>
      <c r="G307" s="104"/>
      <c r="H307" s="104"/>
      <c r="I307" s="104"/>
      <c r="J307" s="104"/>
      <c r="K307" s="104"/>
      <c r="L307" s="104"/>
      <c r="M307" s="104"/>
      <c r="N307" s="104">
        <v>-23.358648473771002</v>
      </c>
      <c r="O307" s="104">
        <v>-3.6980303786912501</v>
      </c>
      <c r="P307" s="104">
        <v>2.66376793546383</v>
      </c>
      <c r="Q307" s="104">
        <v>29.9652943992341</v>
      </c>
    </row>
    <row r="308" spans="1:17" x14ac:dyDescent="0.3">
      <c r="A308" s="102" t="s">
        <v>286</v>
      </c>
      <c r="B308" s="103">
        <v>43986</v>
      </c>
      <c r="C308" s="104">
        <v>8.3000000000000007</v>
      </c>
      <c r="D308" s="104"/>
      <c r="E308" s="104"/>
      <c r="F308" s="104"/>
      <c r="G308" s="104"/>
      <c r="H308" s="104"/>
      <c r="I308" s="104"/>
      <c r="J308" s="104"/>
      <c r="K308" s="104"/>
      <c r="L308" s="104"/>
      <c r="M308" s="104"/>
      <c r="N308" s="104">
        <v>-16.537606063102402</v>
      </c>
      <c r="O308" s="104"/>
      <c r="P308" s="104"/>
      <c r="Q308" s="104">
        <v>-6.9797525309336299</v>
      </c>
    </row>
    <row r="309" spans="1:17" x14ac:dyDescent="0.3">
      <c r="A309" s="102" t="s">
        <v>287</v>
      </c>
      <c r="B309" s="103">
        <v>43986</v>
      </c>
      <c r="C309" s="104">
        <v>46.61</v>
      </c>
      <c r="D309" s="104"/>
      <c r="E309" s="104"/>
      <c r="F309" s="104"/>
      <c r="G309" s="104"/>
      <c r="H309" s="104"/>
      <c r="I309" s="104"/>
      <c r="J309" s="104"/>
      <c r="K309" s="104"/>
      <c r="L309" s="104"/>
      <c r="M309" s="104"/>
      <c r="N309" s="104">
        <v>-10.645422423850199</v>
      </c>
      <c r="O309" s="104">
        <v>2.6073867846043801</v>
      </c>
      <c r="P309" s="104">
        <v>6.8184270317736004</v>
      </c>
      <c r="Q309" s="104">
        <v>27.2373624133714</v>
      </c>
    </row>
    <row r="310" spans="1:17" x14ac:dyDescent="0.3">
      <c r="A310" s="102" t="s">
        <v>288</v>
      </c>
      <c r="B310" s="103">
        <v>43986</v>
      </c>
      <c r="C310" s="104">
        <v>8.6378000000000004</v>
      </c>
      <c r="D310" s="104"/>
      <c r="E310" s="104"/>
      <c r="F310" s="104"/>
      <c r="G310" s="104"/>
      <c r="H310" s="104"/>
      <c r="I310" s="104"/>
      <c r="J310" s="104"/>
      <c r="K310" s="104"/>
      <c r="L310" s="104"/>
      <c r="M310" s="104"/>
      <c r="N310" s="104"/>
      <c r="O310" s="104"/>
      <c r="P310" s="104"/>
      <c r="Q310" s="104">
        <v>-21.6175217391304</v>
      </c>
    </row>
    <row r="311" spans="1:17" x14ac:dyDescent="0.3">
      <c r="A311" s="102" t="s">
        <v>289</v>
      </c>
      <c r="B311" s="103">
        <v>43986</v>
      </c>
      <c r="C311" s="104">
        <v>15.0093</v>
      </c>
      <c r="D311" s="104"/>
      <c r="E311" s="104"/>
      <c r="F311" s="104"/>
      <c r="G311" s="104"/>
      <c r="H311" s="104"/>
      <c r="I311" s="104"/>
      <c r="J311" s="104"/>
      <c r="K311" s="104"/>
      <c r="L311" s="104"/>
      <c r="M311" s="104"/>
      <c r="N311" s="104">
        <v>-14.8956019922463</v>
      </c>
      <c r="O311" s="104">
        <v>-9.5844202402287595E-2</v>
      </c>
      <c r="P311" s="104">
        <v>6.0887426738182704</v>
      </c>
      <c r="Q311" s="104">
        <v>4.1105991456834499</v>
      </c>
    </row>
    <row r="312" spans="1:17" x14ac:dyDescent="0.3">
      <c r="A312" s="102" t="s">
        <v>290</v>
      </c>
      <c r="B312" s="103">
        <v>43986</v>
      </c>
      <c r="C312" s="104">
        <v>39.387</v>
      </c>
      <c r="D312" s="104"/>
      <c r="E312" s="104"/>
      <c r="F312" s="104"/>
      <c r="G312" s="104"/>
      <c r="H312" s="104"/>
      <c r="I312" s="104"/>
      <c r="J312" s="104"/>
      <c r="K312" s="104"/>
      <c r="L312" s="104"/>
      <c r="M312" s="104"/>
      <c r="N312" s="104">
        <v>-14.412848704700499</v>
      </c>
      <c r="O312" s="104">
        <v>-0.106003709922402</v>
      </c>
      <c r="P312" s="104">
        <v>6.06795876844809</v>
      </c>
      <c r="Q312" s="104">
        <v>20.211522517429799</v>
      </c>
    </row>
    <row r="313" spans="1:17" x14ac:dyDescent="0.3">
      <c r="A313" s="102" t="s">
        <v>291</v>
      </c>
      <c r="B313" s="103">
        <v>43986</v>
      </c>
      <c r="C313" s="104">
        <v>45.978999999999999</v>
      </c>
      <c r="D313" s="104"/>
      <c r="E313" s="104"/>
      <c r="F313" s="104"/>
      <c r="G313" s="104"/>
      <c r="H313" s="104"/>
      <c r="I313" s="104"/>
      <c r="J313" s="104"/>
      <c r="K313" s="104"/>
      <c r="L313" s="104"/>
      <c r="M313" s="104"/>
      <c r="N313" s="104">
        <v>-16.512841475512001</v>
      </c>
      <c r="O313" s="104">
        <v>-2.7866373520376699</v>
      </c>
      <c r="P313" s="104">
        <v>5.1071891418922499</v>
      </c>
      <c r="Q313" s="104">
        <v>25.201180195739799</v>
      </c>
    </row>
    <row r="314" spans="1:17" x14ac:dyDescent="0.3">
      <c r="A314" s="102" t="s">
        <v>292</v>
      </c>
      <c r="B314" s="103">
        <v>43986</v>
      </c>
      <c r="C314" s="104">
        <v>57.789900000000003</v>
      </c>
      <c r="D314" s="104"/>
      <c r="E314" s="104"/>
      <c r="F314" s="104"/>
      <c r="G314" s="104"/>
      <c r="H314" s="104"/>
      <c r="I314" s="104"/>
      <c r="J314" s="104"/>
      <c r="K314" s="104"/>
      <c r="L314" s="104"/>
      <c r="M314" s="104"/>
      <c r="N314" s="104">
        <v>-15.190763079973101</v>
      </c>
      <c r="O314" s="104">
        <v>8.64506344890561E-2</v>
      </c>
      <c r="P314" s="104">
        <v>3.5171848903101002</v>
      </c>
      <c r="Q314" s="104">
        <v>20.700494949233001</v>
      </c>
    </row>
    <row r="315" spans="1:17" x14ac:dyDescent="0.3">
      <c r="A315" s="102" t="s">
        <v>293</v>
      </c>
      <c r="B315" s="103">
        <v>43986</v>
      </c>
      <c r="C315" s="104">
        <v>9.9018999999999995</v>
      </c>
      <c r="D315" s="104"/>
      <c r="E315" s="104"/>
      <c r="F315" s="104"/>
      <c r="G315" s="104"/>
      <c r="H315" s="104"/>
      <c r="I315" s="104"/>
      <c r="J315" s="104"/>
      <c r="K315" s="104"/>
      <c r="L315" s="104"/>
      <c r="M315" s="104"/>
      <c r="N315" s="104">
        <v>-16.1209981486499</v>
      </c>
      <c r="O315" s="104">
        <v>-4.3174420063265897</v>
      </c>
      <c r="P315" s="104"/>
      <c r="Q315" s="104">
        <v>-0.27023773584905902</v>
      </c>
    </row>
    <row r="316" spans="1:17" x14ac:dyDescent="0.3">
      <c r="A316" s="102" t="s">
        <v>294</v>
      </c>
      <c r="B316" s="103">
        <v>43986</v>
      </c>
      <c r="C316" s="104">
        <v>15.919</v>
      </c>
      <c r="D316" s="104"/>
      <c r="E316" s="104"/>
      <c r="F316" s="104"/>
      <c r="G316" s="104"/>
      <c r="H316" s="104"/>
      <c r="I316" s="104"/>
      <c r="J316" s="104"/>
      <c r="K316" s="104"/>
      <c r="L316" s="104"/>
      <c r="M316" s="104"/>
      <c r="N316" s="104">
        <v>-12.5801246718747</v>
      </c>
      <c r="O316" s="104">
        <v>3.2028870423058202</v>
      </c>
      <c r="P316" s="104"/>
      <c r="Q316" s="104">
        <v>13.3360185185185</v>
      </c>
    </row>
    <row r="317" spans="1:17" x14ac:dyDescent="0.3">
      <c r="A317" s="102" t="s">
        <v>295</v>
      </c>
      <c r="B317" s="103">
        <v>43986</v>
      </c>
      <c r="C317" s="104">
        <v>14.908099999999999</v>
      </c>
      <c r="D317" s="104"/>
      <c r="E317" s="104"/>
      <c r="F317" s="104"/>
      <c r="G317" s="104"/>
      <c r="H317" s="104"/>
      <c r="I317" s="104"/>
      <c r="J317" s="104"/>
      <c r="K317" s="104"/>
      <c r="L317" s="104"/>
      <c r="M317" s="104"/>
      <c r="N317" s="104">
        <v>-14.5538076291735</v>
      </c>
      <c r="O317" s="104">
        <v>-2.2641232819294301</v>
      </c>
      <c r="P317" s="104">
        <v>7.9153909320122597</v>
      </c>
      <c r="Q317" s="104">
        <v>9.13542325344212</v>
      </c>
    </row>
    <row r="318" spans="1:17" x14ac:dyDescent="0.3">
      <c r="A318" s="102" t="s">
        <v>296</v>
      </c>
      <c r="B318" s="103">
        <v>43986</v>
      </c>
      <c r="C318" s="104">
        <v>40.106099999999998</v>
      </c>
      <c r="D318" s="104"/>
      <c r="E318" s="104"/>
      <c r="F318" s="104"/>
      <c r="G318" s="104"/>
      <c r="H318" s="104"/>
      <c r="I318" s="104"/>
      <c r="J318" s="104"/>
      <c r="K318" s="104"/>
      <c r="L318" s="104"/>
      <c r="M318" s="104"/>
      <c r="N318" s="104">
        <v>-29.836390229486199</v>
      </c>
      <c r="O318" s="104">
        <v>-10.0202089701174</v>
      </c>
      <c r="P318" s="104">
        <v>-2.2818518679378301</v>
      </c>
      <c r="Q318" s="104">
        <v>20.463177839850999</v>
      </c>
    </row>
    <row r="319" spans="1:17" x14ac:dyDescent="0.3">
      <c r="A319" s="102" t="s">
        <v>297</v>
      </c>
      <c r="B319" s="103">
        <v>43986</v>
      </c>
      <c r="C319" s="104">
        <v>9.9305000000000003</v>
      </c>
      <c r="D319" s="104"/>
      <c r="E319" s="104"/>
      <c r="F319" s="104"/>
      <c r="G319" s="104"/>
      <c r="H319" s="104"/>
      <c r="I319" s="104"/>
      <c r="J319" s="104"/>
      <c r="K319" s="104"/>
      <c r="L319" s="104"/>
      <c r="M319" s="104"/>
      <c r="N319" s="104"/>
      <c r="O319" s="104"/>
      <c r="P319" s="104"/>
      <c r="Q319" s="104">
        <v>-0.80276898734177304</v>
      </c>
    </row>
    <row r="320" spans="1:17" x14ac:dyDescent="0.3">
      <c r="A320" s="102" t="s">
        <v>298</v>
      </c>
      <c r="B320" s="103">
        <v>43986</v>
      </c>
      <c r="C320" s="104">
        <v>12.51</v>
      </c>
      <c r="D320" s="104"/>
      <c r="E320" s="104"/>
      <c r="F320" s="104"/>
      <c r="G320" s="104"/>
      <c r="H320" s="104"/>
      <c r="I320" s="104"/>
      <c r="J320" s="104"/>
      <c r="K320" s="104"/>
      <c r="L320" s="104"/>
      <c r="M320" s="104"/>
      <c r="N320" s="104">
        <v>-15.430697090533201</v>
      </c>
      <c r="O320" s="104">
        <v>-1.2529774415020301</v>
      </c>
      <c r="P320" s="104"/>
      <c r="Q320" s="104">
        <v>5.5965180207697003</v>
      </c>
    </row>
    <row r="321" spans="1:17" x14ac:dyDescent="0.3">
      <c r="A321" s="102" t="s">
        <v>299</v>
      </c>
      <c r="B321" s="103">
        <v>43986</v>
      </c>
      <c r="C321" s="104">
        <v>164.71</v>
      </c>
      <c r="D321" s="104"/>
      <c r="E321" s="104"/>
      <c r="F321" s="104"/>
      <c r="G321" s="104"/>
      <c r="H321" s="104"/>
      <c r="I321" s="104"/>
      <c r="J321" s="104"/>
      <c r="K321" s="104"/>
      <c r="L321" s="104"/>
      <c r="M321" s="104"/>
      <c r="N321" s="104">
        <v>-17.711610848637001</v>
      </c>
      <c r="O321" s="104">
        <v>-3.6842127517140102</v>
      </c>
      <c r="P321" s="104">
        <v>2.0945653318459501</v>
      </c>
      <c r="Q321" s="104">
        <v>197.53421536019599</v>
      </c>
    </row>
    <row r="322" spans="1:17" x14ac:dyDescent="0.3">
      <c r="A322" s="102" t="s">
        <v>300</v>
      </c>
      <c r="B322" s="103">
        <v>43986</v>
      </c>
      <c r="C322" s="104">
        <v>177.22</v>
      </c>
      <c r="D322" s="104"/>
      <c r="E322" s="104"/>
      <c r="F322" s="104"/>
      <c r="G322" s="104"/>
      <c r="H322" s="104"/>
      <c r="I322" s="104"/>
      <c r="J322" s="104"/>
      <c r="K322" s="104"/>
      <c r="L322" s="104"/>
      <c r="M322" s="104"/>
      <c r="N322" s="104">
        <v>-16.985300137123801</v>
      </c>
      <c r="O322" s="104">
        <v>-2.1229671285395599</v>
      </c>
      <c r="P322" s="104">
        <v>6.09538949292768</v>
      </c>
      <c r="Q322" s="104">
        <v>106.361224979735</v>
      </c>
    </row>
    <row r="323" spans="1:17" x14ac:dyDescent="0.3">
      <c r="A323" s="102" t="s">
        <v>301</v>
      </c>
      <c r="B323" s="103">
        <v>43986</v>
      </c>
      <c r="C323" s="104">
        <v>85.601399999999998</v>
      </c>
      <c r="D323" s="104"/>
      <c r="E323" s="104"/>
      <c r="F323" s="104"/>
      <c r="G323" s="104"/>
      <c r="H323" s="104"/>
      <c r="I323" s="104"/>
      <c r="J323" s="104"/>
      <c r="K323" s="104"/>
      <c r="L323" s="104"/>
      <c r="M323" s="104"/>
      <c r="N323" s="104">
        <v>-10.961779316452001</v>
      </c>
      <c r="O323" s="104">
        <v>0.39710302606949099</v>
      </c>
      <c r="P323" s="104">
        <v>9.6131705167300705</v>
      </c>
      <c r="Q323" s="104">
        <v>37.441670284938901</v>
      </c>
    </row>
    <row r="324" spans="1:17" x14ac:dyDescent="0.3">
      <c r="A324" s="102" t="s">
        <v>302</v>
      </c>
      <c r="B324" s="103">
        <v>43986</v>
      </c>
      <c r="C324" s="104">
        <v>42.89</v>
      </c>
      <c r="D324" s="104"/>
      <c r="E324" s="104"/>
      <c r="F324" s="104"/>
      <c r="G324" s="104"/>
      <c r="H324" s="104"/>
      <c r="I324" s="104"/>
      <c r="J324" s="104"/>
      <c r="K324" s="104"/>
      <c r="L324" s="104"/>
      <c r="M324" s="104"/>
      <c r="N324" s="104">
        <v>-23.3603874405722</v>
      </c>
      <c r="O324" s="104">
        <v>-4.68135172925132</v>
      </c>
      <c r="P324" s="104">
        <v>2.8289466304022999</v>
      </c>
      <c r="Q324" s="104">
        <v>27.942740830504899</v>
      </c>
    </row>
    <row r="325" spans="1:17" x14ac:dyDescent="0.3">
      <c r="A325" s="102" t="s">
        <v>373</v>
      </c>
      <c r="B325" s="103">
        <v>43986</v>
      </c>
      <c r="C325" s="104">
        <v>122.6878</v>
      </c>
      <c r="D325" s="104"/>
      <c r="E325" s="104"/>
      <c r="F325" s="104"/>
      <c r="G325" s="104"/>
      <c r="H325" s="104"/>
      <c r="I325" s="104"/>
      <c r="J325" s="104"/>
      <c r="K325" s="104"/>
      <c r="L325" s="104"/>
      <c r="M325" s="104"/>
      <c r="N325" s="104">
        <v>-16.2009282522619</v>
      </c>
      <c r="O325" s="104">
        <v>-2.7371999478169902</v>
      </c>
      <c r="P325" s="104">
        <v>1.99498624910342</v>
      </c>
      <c r="Q325" s="104">
        <v>136.39922886062601</v>
      </c>
    </row>
    <row r="326" spans="1:17" x14ac:dyDescent="0.3">
      <c r="A326" s="102" t="s">
        <v>304</v>
      </c>
      <c r="B326" s="103">
        <v>43986</v>
      </c>
      <c r="C326" s="104">
        <v>11.803900000000001</v>
      </c>
      <c r="D326" s="104"/>
      <c r="E326" s="104"/>
      <c r="F326" s="104"/>
      <c r="G326" s="104"/>
      <c r="H326" s="104"/>
      <c r="I326" s="104"/>
      <c r="J326" s="104"/>
      <c r="K326" s="104"/>
      <c r="L326" s="104"/>
      <c r="M326" s="104"/>
      <c r="N326" s="104">
        <v>-15.3185979918079</v>
      </c>
      <c r="O326" s="104">
        <v>-1.50949651714875</v>
      </c>
      <c r="P326" s="104"/>
      <c r="Q326" s="104">
        <v>4.3147018348623902</v>
      </c>
    </row>
    <row r="327" spans="1:17" x14ac:dyDescent="0.3">
      <c r="A327" s="102" t="s">
        <v>305</v>
      </c>
      <c r="B327" s="103">
        <v>43986</v>
      </c>
      <c r="C327" s="104">
        <v>12.2509</v>
      </c>
      <c r="D327" s="104"/>
      <c r="E327" s="104"/>
      <c r="F327" s="104"/>
      <c r="G327" s="104"/>
      <c r="H327" s="104"/>
      <c r="I327" s="104"/>
      <c r="J327" s="104"/>
      <c r="K327" s="104"/>
      <c r="L327" s="104"/>
      <c r="M327" s="104"/>
      <c r="N327" s="104">
        <v>-14.1771502577846</v>
      </c>
      <c r="O327" s="104">
        <v>-2.1211598724198701</v>
      </c>
      <c r="P327" s="104">
        <v>5.9139438178377199</v>
      </c>
      <c r="Q327" s="104">
        <v>4.2878260430965298</v>
      </c>
    </row>
    <row r="328" spans="1:17" x14ac:dyDescent="0.3">
      <c r="A328" s="102" t="s">
        <v>306</v>
      </c>
      <c r="B328" s="103">
        <v>43986</v>
      </c>
      <c r="C328" s="104">
        <v>11.4231</v>
      </c>
      <c r="D328" s="104"/>
      <c r="E328" s="104"/>
      <c r="F328" s="104"/>
      <c r="G328" s="104"/>
      <c r="H328" s="104"/>
      <c r="I328" s="104"/>
      <c r="J328" s="104"/>
      <c r="K328" s="104"/>
      <c r="L328" s="104"/>
      <c r="M328" s="104"/>
      <c r="N328" s="104">
        <v>-17.153517250836298</v>
      </c>
      <c r="O328" s="104">
        <v>-3.7770721281455</v>
      </c>
      <c r="P328" s="104">
        <v>3.2049721439019399</v>
      </c>
      <c r="Q328" s="104">
        <v>2.7583800075023599</v>
      </c>
    </row>
    <row r="329" spans="1:17" x14ac:dyDescent="0.3">
      <c r="A329" s="102" t="s">
        <v>307</v>
      </c>
      <c r="B329" s="103">
        <v>43986</v>
      </c>
      <c r="C329" s="104">
        <v>12.1364</v>
      </c>
      <c r="D329" s="104"/>
      <c r="E329" s="104"/>
      <c r="F329" s="104"/>
      <c r="G329" s="104"/>
      <c r="H329" s="104"/>
      <c r="I329" s="104"/>
      <c r="J329" s="104"/>
      <c r="K329" s="104"/>
      <c r="L329" s="104"/>
      <c r="M329" s="104"/>
      <c r="N329" s="104">
        <v>-7.4518517222394696</v>
      </c>
      <c r="O329" s="104">
        <v>5.8444565116169196</v>
      </c>
      <c r="P329" s="104"/>
      <c r="Q329" s="104">
        <v>6.7165030146425497</v>
      </c>
    </row>
    <row r="330" spans="1:17" x14ac:dyDescent="0.3">
      <c r="A330" s="102" t="s">
        <v>308</v>
      </c>
      <c r="B330" s="103">
        <v>43986</v>
      </c>
      <c r="C330" s="104">
        <v>9.4207000000000001</v>
      </c>
      <c r="D330" s="104"/>
      <c r="E330" s="104"/>
      <c r="F330" s="104"/>
      <c r="G330" s="104"/>
      <c r="H330" s="104"/>
      <c r="I330" s="104"/>
      <c r="J330" s="104"/>
      <c r="K330" s="104"/>
      <c r="L330" s="104"/>
      <c r="M330" s="104"/>
      <c r="N330" s="104">
        <v>-13.9445023967507</v>
      </c>
      <c r="O330" s="104"/>
      <c r="P330" s="104"/>
      <c r="Q330" s="104">
        <v>-3.0733212209302398</v>
      </c>
    </row>
    <row r="331" spans="1:17" x14ac:dyDescent="0.3">
      <c r="A331" s="102" t="s">
        <v>309</v>
      </c>
      <c r="B331" s="103">
        <v>43986</v>
      </c>
      <c r="C331" s="104">
        <v>9.0409000000000006</v>
      </c>
      <c r="D331" s="104"/>
      <c r="E331" s="104"/>
      <c r="F331" s="104"/>
      <c r="G331" s="104"/>
      <c r="H331" s="104"/>
      <c r="I331" s="104"/>
      <c r="J331" s="104"/>
      <c r="K331" s="104"/>
      <c r="L331" s="104"/>
      <c r="M331" s="104"/>
      <c r="N331" s="104">
        <v>-13.622049779420999</v>
      </c>
      <c r="O331" s="104"/>
      <c r="P331" s="104"/>
      <c r="Q331" s="104">
        <v>-4.3758937500000004</v>
      </c>
    </row>
    <row r="332" spans="1:17" x14ac:dyDescent="0.3">
      <c r="A332" s="102" t="s">
        <v>310</v>
      </c>
      <c r="B332" s="103">
        <v>43986</v>
      </c>
      <c r="C332" s="104">
        <v>35.901299999999999</v>
      </c>
      <c r="D332" s="104"/>
      <c r="E332" s="104"/>
      <c r="F332" s="104"/>
      <c r="G332" s="104"/>
      <c r="H332" s="104"/>
      <c r="I332" s="104"/>
      <c r="J332" s="104"/>
      <c r="K332" s="104"/>
      <c r="L332" s="104"/>
      <c r="M332" s="104"/>
      <c r="N332" s="104">
        <v>-5.3709889693809298</v>
      </c>
      <c r="O332" s="104">
        <v>4.9339043011462804</v>
      </c>
      <c r="P332" s="104">
        <v>12.3295645933038</v>
      </c>
      <c r="Q332" s="104">
        <v>31.629222147875499</v>
      </c>
    </row>
    <row r="333" spans="1:17" x14ac:dyDescent="0.3">
      <c r="A333" s="102" t="s">
        <v>311</v>
      </c>
      <c r="B333" s="103">
        <v>43986</v>
      </c>
      <c r="C333" s="104">
        <v>25.7438</v>
      </c>
      <c r="D333" s="104"/>
      <c r="E333" s="104"/>
      <c r="F333" s="104"/>
      <c r="G333" s="104"/>
      <c r="H333" s="104"/>
      <c r="I333" s="104"/>
      <c r="J333" s="104"/>
      <c r="K333" s="104"/>
      <c r="L333" s="104"/>
      <c r="M333" s="104"/>
      <c r="N333" s="104">
        <v>-1.3399123049494599</v>
      </c>
      <c r="O333" s="104">
        <v>8.9267490047018896</v>
      </c>
      <c r="P333" s="104">
        <v>12.38934777952</v>
      </c>
      <c r="Q333" s="104">
        <v>25.426933628318601</v>
      </c>
    </row>
    <row r="334" spans="1:17" x14ac:dyDescent="0.3">
      <c r="A334" s="102" t="s">
        <v>312</v>
      </c>
      <c r="B334" s="103">
        <v>43986</v>
      </c>
      <c r="C334" s="104">
        <v>9.9422999999999995</v>
      </c>
      <c r="D334" s="104"/>
      <c r="E334" s="104"/>
      <c r="F334" s="104"/>
      <c r="G334" s="104"/>
      <c r="H334" s="104"/>
      <c r="I334" s="104"/>
      <c r="J334" s="104"/>
      <c r="K334" s="104"/>
      <c r="L334" s="104"/>
      <c r="M334" s="104"/>
      <c r="N334" s="104">
        <v>-6.8449469548636603</v>
      </c>
      <c r="O334" s="104"/>
      <c r="P334" s="104"/>
      <c r="Q334" s="104">
        <v>-0.42460685483871402</v>
      </c>
    </row>
    <row r="335" spans="1:17" x14ac:dyDescent="0.3">
      <c r="A335" s="102" t="s">
        <v>313</v>
      </c>
      <c r="B335" s="103">
        <v>43986</v>
      </c>
      <c r="C335" s="104">
        <v>81.135400000000004</v>
      </c>
      <c r="D335" s="104"/>
      <c r="E335" s="104"/>
      <c r="F335" s="104"/>
      <c r="G335" s="104"/>
      <c r="H335" s="104"/>
      <c r="I335" s="104"/>
      <c r="J335" s="104"/>
      <c r="K335" s="104"/>
      <c r="L335" s="104"/>
      <c r="M335" s="104"/>
      <c r="N335" s="104">
        <v>-22.855925989359601</v>
      </c>
      <c r="O335" s="104">
        <v>-5.4853315470475996</v>
      </c>
      <c r="P335" s="104">
        <v>2.8755108106092302</v>
      </c>
      <c r="Q335" s="104">
        <v>34.066313192919701</v>
      </c>
    </row>
    <row r="336" spans="1:17" x14ac:dyDescent="0.3">
      <c r="A336" s="102" t="s">
        <v>314</v>
      </c>
      <c r="B336" s="103">
        <v>43986</v>
      </c>
      <c r="C336" s="104">
        <v>7.2</v>
      </c>
      <c r="D336" s="104"/>
      <c r="E336" s="104"/>
      <c r="F336" s="104"/>
      <c r="G336" s="104"/>
      <c r="H336" s="104"/>
      <c r="I336" s="104"/>
      <c r="J336" s="104"/>
      <c r="K336" s="104"/>
      <c r="L336" s="104"/>
      <c r="M336" s="104"/>
      <c r="N336" s="104">
        <v>-32.5939294025059</v>
      </c>
      <c r="O336" s="104">
        <v>-13.397285947767299</v>
      </c>
      <c r="P336" s="104"/>
      <c r="Q336" s="104">
        <v>-7.89799072642968</v>
      </c>
    </row>
    <row r="337" spans="1:17" x14ac:dyDescent="0.3">
      <c r="A337" s="102" t="s">
        <v>315</v>
      </c>
      <c r="B337" s="103">
        <v>43986</v>
      </c>
      <c r="C337" s="104">
        <v>6.0829000000000004</v>
      </c>
      <c r="D337" s="104"/>
      <c r="E337" s="104"/>
      <c r="F337" s="104"/>
      <c r="G337" s="104"/>
      <c r="H337" s="104"/>
      <c r="I337" s="104"/>
      <c r="J337" s="104"/>
      <c r="K337" s="104"/>
      <c r="L337" s="104"/>
      <c r="M337" s="104"/>
      <c r="N337" s="104">
        <v>-32.602602470051302</v>
      </c>
      <c r="O337" s="104">
        <v>-13.606471591031699</v>
      </c>
      <c r="P337" s="104"/>
      <c r="Q337" s="104">
        <v>-12.240937499999999</v>
      </c>
    </row>
    <row r="338" spans="1:17" x14ac:dyDescent="0.3">
      <c r="A338" s="102" t="s">
        <v>316</v>
      </c>
      <c r="B338" s="103">
        <v>43986</v>
      </c>
      <c r="C338" s="104">
        <v>5.3982000000000001</v>
      </c>
      <c r="D338" s="104"/>
      <c r="E338" s="104"/>
      <c r="F338" s="104"/>
      <c r="G338" s="104"/>
      <c r="H338" s="104"/>
      <c r="I338" s="104"/>
      <c r="J338" s="104"/>
      <c r="K338" s="104"/>
      <c r="L338" s="104"/>
      <c r="M338" s="104"/>
      <c r="N338" s="104">
        <v>-34.697473308798102</v>
      </c>
      <c r="O338" s="104"/>
      <c r="P338" s="104"/>
      <c r="Q338" s="104">
        <v>-17.139357142857101</v>
      </c>
    </row>
    <row r="339" spans="1:17" x14ac:dyDescent="0.3">
      <c r="A339" s="102" t="s">
        <v>317</v>
      </c>
      <c r="B339" s="103">
        <v>43986</v>
      </c>
      <c r="C339" s="104">
        <v>5.8963000000000001</v>
      </c>
      <c r="D339" s="104"/>
      <c r="E339" s="104"/>
      <c r="F339" s="104"/>
      <c r="G339" s="104"/>
      <c r="H339" s="104"/>
      <c r="I339" s="104"/>
      <c r="J339" s="104"/>
      <c r="K339" s="104"/>
      <c r="L339" s="104"/>
      <c r="M339" s="104"/>
      <c r="N339" s="104">
        <v>-32.9807670717421</v>
      </c>
      <c r="O339" s="104"/>
      <c r="P339" s="104"/>
      <c r="Q339" s="104">
        <v>-14.064323943662</v>
      </c>
    </row>
    <row r="340" spans="1:17" x14ac:dyDescent="0.3">
      <c r="A340" s="102" t="s">
        <v>318</v>
      </c>
      <c r="B340" s="103">
        <v>43986</v>
      </c>
      <c r="C340" s="104">
        <v>5.9622000000000002</v>
      </c>
      <c r="D340" s="104"/>
      <c r="E340" s="104"/>
      <c r="F340" s="104"/>
      <c r="G340" s="104"/>
      <c r="H340" s="104"/>
      <c r="I340" s="104"/>
      <c r="J340" s="104"/>
      <c r="K340" s="104"/>
      <c r="L340" s="104"/>
      <c r="M340" s="104"/>
      <c r="N340" s="104">
        <v>-32.091214580966202</v>
      </c>
      <c r="O340" s="104"/>
      <c r="P340" s="104"/>
      <c r="Q340" s="104">
        <v>-18.4455193992491</v>
      </c>
    </row>
    <row r="341" spans="1:17" x14ac:dyDescent="0.3">
      <c r="A341" s="102" t="s">
        <v>319</v>
      </c>
      <c r="B341" s="103">
        <v>43986</v>
      </c>
      <c r="C341" s="104">
        <v>12.737399999999999</v>
      </c>
      <c r="D341" s="104"/>
      <c r="E341" s="104"/>
      <c r="F341" s="104"/>
      <c r="G341" s="104"/>
      <c r="H341" s="104"/>
      <c r="I341" s="104"/>
      <c r="J341" s="104"/>
      <c r="K341" s="104"/>
      <c r="L341" s="104"/>
      <c r="M341" s="104"/>
      <c r="N341" s="104">
        <v>-15.531679743919</v>
      </c>
      <c r="O341" s="104">
        <v>-1.75841285505772</v>
      </c>
      <c r="P341" s="104"/>
      <c r="Q341" s="104">
        <v>6.50488932291666</v>
      </c>
    </row>
    <row r="342" spans="1:17" x14ac:dyDescent="0.3">
      <c r="A342" s="102" t="s">
        <v>320</v>
      </c>
      <c r="B342" s="103">
        <v>43986</v>
      </c>
      <c r="C342" s="104">
        <v>11.579700000000001</v>
      </c>
      <c r="D342" s="104"/>
      <c r="E342" s="104"/>
      <c r="F342" s="104"/>
      <c r="G342" s="104"/>
      <c r="H342" s="104"/>
      <c r="I342" s="104"/>
      <c r="J342" s="104"/>
      <c r="K342" s="104"/>
      <c r="L342" s="104"/>
      <c r="M342" s="104"/>
      <c r="N342" s="104">
        <v>-16.902225109898701</v>
      </c>
      <c r="O342" s="104">
        <v>-2.8313355443144399</v>
      </c>
      <c r="P342" s="104">
        <v>3.5170621716872099</v>
      </c>
      <c r="Q342" s="104">
        <v>3.0394860305745999</v>
      </c>
    </row>
    <row r="343" spans="1:17" x14ac:dyDescent="0.3">
      <c r="A343" s="102" t="s">
        <v>321</v>
      </c>
      <c r="B343" s="103">
        <v>43986</v>
      </c>
      <c r="C343" s="104">
        <v>7.2470999999999997</v>
      </c>
      <c r="D343" s="104"/>
      <c r="E343" s="104"/>
      <c r="F343" s="104"/>
      <c r="G343" s="104"/>
      <c r="H343" s="104"/>
      <c r="I343" s="104"/>
      <c r="J343" s="104"/>
      <c r="K343" s="104"/>
      <c r="L343" s="104"/>
      <c r="M343" s="104"/>
      <c r="N343" s="104">
        <v>-28.542196374806299</v>
      </c>
      <c r="O343" s="104"/>
      <c r="P343" s="104"/>
      <c r="Q343" s="104">
        <v>-14.2324150141643</v>
      </c>
    </row>
    <row r="344" spans="1:17" x14ac:dyDescent="0.3">
      <c r="A344" s="102" t="s">
        <v>322</v>
      </c>
      <c r="B344" s="103">
        <v>43986</v>
      </c>
      <c r="C344" s="104">
        <v>15.779500000000001</v>
      </c>
      <c r="D344" s="104"/>
      <c r="E344" s="104"/>
      <c r="F344" s="104"/>
      <c r="G344" s="104"/>
      <c r="H344" s="104"/>
      <c r="I344" s="104"/>
      <c r="J344" s="104"/>
      <c r="K344" s="104"/>
      <c r="L344" s="104"/>
      <c r="M344" s="104"/>
      <c r="N344" s="104">
        <v>-16.150623402633101</v>
      </c>
      <c r="O344" s="104">
        <v>0.177481811900428</v>
      </c>
      <c r="P344" s="104">
        <v>7.5544073344385403</v>
      </c>
      <c r="Q344" s="104">
        <v>10.2354075691412</v>
      </c>
    </row>
    <row r="345" spans="1:17" x14ac:dyDescent="0.3">
      <c r="A345" s="102" t="s">
        <v>323</v>
      </c>
      <c r="B345" s="103">
        <v>43986</v>
      </c>
      <c r="C345" s="104">
        <v>69.36</v>
      </c>
      <c r="D345" s="104"/>
      <c r="E345" s="104"/>
      <c r="F345" s="104"/>
      <c r="G345" s="104"/>
      <c r="H345" s="104"/>
      <c r="I345" s="104"/>
      <c r="J345" s="104"/>
      <c r="K345" s="104"/>
      <c r="L345" s="104"/>
      <c r="M345" s="104"/>
      <c r="N345" s="104">
        <v>-14.119731645295399</v>
      </c>
      <c r="O345" s="104">
        <v>0.83523262944983701</v>
      </c>
      <c r="P345" s="104">
        <v>6.2559234437703699</v>
      </c>
      <c r="Q345" s="104">
        <v>39.401627554960697</v>
      </c>
    </row>
    <row r="346" spans="1:17" x14ac:dyDescent="0.3">
      <c r="A346" s="102" t="s">
        <v>324</v>
      </c>
      <c r="B346" s="103">
        <v>43986</v>
      </c>
      <c r="C346" s="104">
        <v>22.32</v>
      </c>
      <c r="D346" s="104"/>
      <c r="E346" s="104"/>
      <c r="F346" s="104"/>
      <c r="G346" s="104"/>
      <c r="H346" s="104"/>
      <c r="I346" s="104"/>
      <c r="J346" s="104"/>
      <c r="K346" s="104"/>
      <c r="L346" s="104"/>
      <c r="M346" s="104"/>
      <c r="N346" s="104">
        <v>-10.6194245013497</v>
      </c>
      <c r="O346" s="104">
        <v>0.25513245918086502</v>
      </c>
      <c r="P346" s="104">
        <v>2.32861367739152</v>
      </c>
      <c r="Q346" s="104">
        <v>14.571613739468599</v>
      </c>
    </row>
    <row r="347" spans="1:17" x14ac:dyDescent="0.3">
      <c r="A347" s="102" t="s">
        <v>325</v>
      </c>
      <c r="B347" s="103">
        <v>43986</v>
      </c>
      <c r="C347" s="104">
        <v>11.146699999999999</v>
      </c>
      <c r="D347" s="104"/>
      <c r="E347" s="104"/>
      <c r="F347" s="104"/>
      <c r="G347" s="104"/>
      <c r="H347" s="104"/>
      <c r="I347" s="104"/>
      <c r="J347" s="104"/>
      <c r="K347" s="104"/>
      <c r="L347" s="104"/>
      <c r="M347" s="104"/>
      <c r="N347" s="104">
        <v>-20.394161980469299</v>
      </c>
      <c r="O347" s="104">
        <v>-4.8999645587703498</v>
      </c>
      <c r="P347" s="104"/>
      <c r="Q347" s="104">
        <v>2.7409659462999301</v>
      </c>
    </row>
    <row r="348" spans="1:17" x14ac:dyDescent="0.3">
      <c r="A348" s="102" t="s">
        <v>326</v>
      </c>
      <c r="B348" s="103">
        <v>43986</v>
      </c>
      <c r="C348" s="104">
        <v>8.1522000000000006</v>
      </c>
      <c r="D348" s="104"/>
      <c r="E348" s="104"/>
      <c r="F348" s="104"/>
      <c r="G348" s="104"/>
      <c r="H348" s="104"/>
      <c r="I348" s="104"/>
      <c r="J348" s="104"/>
      <c r="K348" s="104"/>
      <c r="L348" s="104"/>
      <c r="M348" s="104"/>
      <c r="N348" s="104">
        <v>-25.3647473133056</v>
      </c>
      <c r="O348" s="104">
        <v>-8.7084912828802103</v>
      </c>
      <c r="P348" s="104"/>
      <c r="Q348" s="104">
        <v>-5.5011990212071797</v>
      </c>
    </row>
    <row r="349" spans="1:17" x14ac:dyDescent="0.3">
      <c r="A349" s="102" t="s">
        <v>327</v>
      </c>
      <c r="B349" s="103">
        <v>43986</v>
      </c>
      <c r="C349" s="104">
        <v>7.7290999999999999</v>
      </c>
      <c r="D349" s="104"/>
      <c r="E349" s="104"/>
      <c r="F349" s="104"/>
      <c r="G349" s="104"/>
      <c r="H349" s="104"/>
      <c r="I349" s="104"/>
      <c r="J349" s="104"/>
      <c r="K349" s="104"/>
      <c r="L349" s="104"/>
      <c r="M349" s="104"/>
      <c r="N349" s="104">
        <v>-23.050271962917702</v>
      </c>
      <c r="O349" s="104">
        <v>-7.2361307992342798</v>
      </c>
      <c r="P349" s="104"/>
      <c r="Q349" s="104">
        <v>-7.1270722269991396</v>
      </c>
    </row>
    <row r="350" spans="1:17" x14ac:dyDescent="0.3">
      <c r="A350" s="102" t="s">
        <v>328</v>
      </c>
      <c r="B350" s="103">
        <v>43986</v>
      </c>
      <c r="C350" s="104">
        <v>7.2588999999999997</v>
      </c>
      <c r="D350" s="104"/>
      <c r="E350" s="104"/>
      <c r="F350" s="104"/>
      <c r="G350" s="104"/>
      <c r="H350" s="104"/>
      <c r="I350" s="104"/>
      <c r="J350" s="104"/>
      <c r="K350" s="104"/>
      <c r="L350" s="104"/>
      <c r="M350" s="104"/>
      <c r="N350" s="104">
        <v>-17.7942438706886</v>
      </c>
      <c r="O350" s="104"/>
      <c r="P350" s="104"/>
      <c r="Q350" s="104">
        <v>-11.5265149769585</v>
      </c>
    </row>
    <row r="351" spans="1:17" x14ac:dyDescent="0.3">
      <c r="A351" s="102" t="s">
        <v>329</v>
      </c>
      <c r="B351" s="103">
        <v>43986</v>
      </c>
      <c r="C351" s="104">
        <v>7.6269999999999998</v>
      </c>
      <c r="D351" s="104"/>
      <c r="E351" s="104"/>
      <c r="F351" s="104"/>
      <c r="G351" s="104"/>
      <c r="H351" s="104"/>
      <c r="I351" s="104"/>
      <c r="J351" s="104"/>
      <c r="K351" s="104"/>
      <c r="L351" s="104"/>
      <c r="M351" s="104"/>
      <c r="N351" s="104">
        <v>-16.014719054139199</v>
      </c>
      <c r="O351" s="104"/>
      <c r="P351" s="104"/>
      <c r="Q351" s="104">
        <v>-10.826812500000001</v>
      </c>
    </row>
    <row r="352" spans="1:17" x14ac:dyDescent="0.3">
      <c r="A352" s="102" t="s">
        <v>330</v>
      </c>
      <c r="B352" s="103">
        <v>43986</v>
      </c>
      <c r="C352" s="104">
        <v>78.612099999999998</v>
      </c>
      <c r="D352" s="104"/>
      <c r="E352" s="104"/>
      <c r="F352" s="104"/>
      <c r="G352" s="104"/>
      <c r="H352" s="104"/>
      <c r="I352" s="104"/>
      <c r="J352" s="104"/>
      <c r="K352" s="104"/>
      <c r="L352" s="104"/>
      <c r="M352" s="104"/>
      <c r="N352" s="104">
        <v>-11.5891046451463</v>
      </c>
      <c r="O352" s="104">
        <v>-6.8615827884213096E-2</v>
      </c>
      <c r="P352" s="104">
        <v>4.8550510741687098</v>
      </c>
      <c r="Q352" s="104">
        <v>18.0934338977079</v>
      </c>
    </row>
    <row r="353" spans="1:17" x14ac:dyDescent="0.3">
      <c r="A353" s="102" t="s">
        <v>331</v>
      </c>
      <c r="B353" s="103">
        <v>43986</v>
      </c>
      <c r="C353" s="104">
        <v>90.104699999999994</v>
      </c>
      <c r="D353" s="104"/>
      <c r="E353" s="104"/>
      <c r="F353" s="104"/>
      <c r="G353" s="104"/>
      <c r="H353" s="104"/>
      <c r="I353" s="104"/>
      <c r="J353" s="104"/>
      <c r="K353" s="104"/>
      <c r="L353" s="104"/>
      <c r="M353" s="104"/>
      <c r="N353" s="104">
        <v>-18.818702694708399</v>
      </c>
      <c r="O353" s="104">
        <v>-1.97852610601403</v>
      </c>
      <c r="P353" s="104">
        <v>4.4531092935205203</v>
      </c>
      <c r="Q353" s="104">
        <v>69.460066191365101</v>
      </c>
    </row>
  </sheetData>
  <mergeCells count="10">
    <mergeCell ref="A1:C2"/>
    <mergeCell ref="A21:C22"/>
    <mergeCell ref="A48:C49"/>
    <mergeCell ref="A89:C90"/>
    <mergeCell ref="A174:C175"/>
    <mergeCell ref="A283:C284"/>
    <mergeCell ref="A215:C216"/>
    <mergeCell ref="A127:C128"/>
    <mergeCell ref="A55:C56"/>
    <mergeCell ref="A41:C42"/>
  </mergeCells>
  <pageMargins left="0.7" right="0.7" top="0.75" bottom="0.75" header="0.3" footer="0.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J327"/>
  <sheetViews>
    <sheetView topLeftCell="A304" workbookViewId="0">
      <selection sqref="A1:D327"/>
    </sheetView>
  </sheetViews>
  <sheetFormatPr defaultRowHeight="14.4" x14ac:dyDescent="0.3"/>
  <cols>
    <col min="1" max="1" width="38.6640625" customWidth="1"/>
  </cols>
  <sheetData>
    <row r="1" spans="1:10" x14ac:dyDescent="0.3">
      <c r="A1" s="59" t="s">
        <v>7</v>
      </c>
      <c r="B1" s="59" t="s">
        <v>355</v>
      </c>
      <c r="C1" s="59" t="s">
        <v>356</v>
      </c>
      <c r="D1" s="59" t="s">
        <v>357</v>
      </c>
    </row>
    <row r="2" spans="1:10" x14ac:dyDescent="0.3">
      <c r="A2" s="58" t="s">
        <v>53</v>
      </c>
      <c r="B2" s="58" t="s">
        <v>358</v>
      </c>
      <c r="C2" s="58" t="s">
        <v>359</v>
      </c>
      <c r="D2" s="58" t="s">
        <v>360</v>
      </c>
      <c r="G2" s="19" t="s">
        <v>53</v>
      </c>
      <c r="H2" s="60" t="s">
        <v>394</v>
      </c>
      <c r="I2" s="60" t="b">
        <f>EXACT(G2,A2)</f>
        <v>1</v>
      </c>
    </row>
    <row r="3" spans="1:10" x14ac:dyDescent="0.3">
      <c r="A3" s="58" t="s">
        <v>54</v>
      </c>
      <c r="B3" s="58" t="s">
        <v>358</v>
      </c>
      <c r="C3" s="58" t="s">
        <v>359</v>
      </c>
      <c r="D3" s="58" t="s">
        <v>360</v>
      </c>
      <c r="G3" s="19" t="s">
        <v>54</v>
      </c>
      <c r="H3" s="60" t="s">
        <v>394</v>
      </c>
      <c r="I3" s="60" t="b">
        <f t="shared" ref="I3:I66" si="0">EXACT(G3,A3)</f>
        <v>1</v>
      </c>
    </row>
    <row r="4" spans="1:10" x14ac:dyDescent="0.3">
      <c r="A4" s="58" t="s">
        <v>55</v>
      </c>
      <c r="B4" s="58" t="s">
        <v>358</v>
      </c>
      <c r="C4" s="58" t="s">
        <v>359</v>
      </c>
      <c r="D4" s="58" t="s">
        <v>360</v>
      </c>
      <c r="G4" s="19" t="s">
        <v>55</v>
      </c>
      <c r="H4" s="60" t="s">
        <v>394</v>
      </c>
      <c r="I4" s="60" t="b">
        <f t="shared" si="0"/>
        <v>1</v>
      </c>
    </row>
    <row r="5" spans="1:10" x14ac:dyDescent="0.3">
      <c r="A5" s="58" t="s">
        <v>56</v>
      </c>
      <c r="B5" s="58" t="s">
        <v>358</v>
      </c>
      <c r="C5" s="58" t="s">
        <v>359</v>
      </c>
      <c r="D5" s="58" t="s">
        <v>360</v>
      </c>
      <c r="G5" s="19" t="s">
        <v>56</v>
      </c>
      <c r="H5" s="60" t="s">
        <v>394</v>
      </c>
      <c r="I5" s="60" t="b">
        <f t="shared" si="0"/>
        <v>1</v>
      </c>
    </row>
    <row r="6" spans="1:10" x14ac:dyDescent="0.3">
      <c r="A6" s="58" t="s">
        <v>57</v>
      </c>
      <c r="B6" s="58" t="s">
        <v>358</v>
      </c>
      <c r="C6" s="58" t="s">
        <v>359</v>
      </c>
      <c r="D6" s="58" t="s">
        <v>360</v>
      </c>
      <c r="G6" s="19" t="s">
        <v>57</v>
      </c>
      <c r="H6" s="60" t="s">
        <v>394</v>
      </c>
      <c r="I6" s="60" t="b">
        <f t="shared" si="0"/>
        <v>1</v>
      </c>
    </row>
    <row r="7" spans="1:10" x14ac:dyDescent="0.3">
      <c r="A7" s="58" t="s">
        <v>58</v>
      </c>
      <c r="B7" s="58" t="s">
        <v>358</v>
      </c>
      <c r="C7" s="58" t="s">
        <v>359</v>
      </c>
      <c r="D7" s="58" t="s">
        <v>360</v>
      </c>
      <c r="G7" s="19" t="s">
        <v>58</v>
      </c>
      <c r="H7" s="60" t="s">
        <v>394</v>
      </c>
      <c r="I7" s="60" t="b">
        <f t="shared" si="0"/>
        <v>1</v>
      </c>
    </row>
    <row r="8" spans="1:10" x14ac:dyDescent="0.3">
      <c r="A8" s="58" t="s">
        <v>59</v>
      </c>
      <c r="B8" s="58" t="s">
        <v>358</v>
      </c>
      <c r="C8" s="58" t="s">
        <v>359</v>
      </c>
      <c r="D8" s="58" t="s">
        <v>360</v>
      </c>
      <c r="G8" s="19" t="s">
        <v>59</v>
      </c>
      <c r="H8" s="60" t="s">
        <v>394</v>
      </c>
      <c r="I8" s="60" t="b">
        <f t="shared" si="0"/>
        <v>1</v>
      </c>
    </row>
    <row r="9" spans="1:10" x14ac:dyDescent="0.3">
      <c r="A9" s="58" t="s">
        <v>60</v>
      </c>
      <c r="B9" s="58" t="s">
        <v>358</v>
      </c>
      <c r="C9" s="58" t="s">
        <v>359</v>
      </c>
      <c r="D9" s="58" t="s">
        <v>360</v>
      </c>
      <c r="G9" s="19" t="s">
        <v>60</v>
      </c>
      <c r="H9" s="60" t="s">
        <v>394</v>
      </c>
      <c r="I9" s="60" t="b">
        <f t="shared" si="0"/>
        <v>1</v>
      </c>
    </row>
    <row r="10" spans="1:10" x14ac:dyDescent="0.3">
      <c r="A10" s="58" t="s">
        <v>61</v>
      </c>
      <c r="B10" s="58" t="s">
        <v>358</v>
      </c>
      <c r="C10" s="58" t="s">
        <v>359</v>
      </c>
      <c r="D10" s="58" t="s">
        <v>360</v>
      </c>
      <c r="G10" s="19" t="s">
        <v>61</v>
      </c>
      <c r="H10" s="60" t="s">
        <v>394</v>
      </c>
      <c r="I10" s="60" t="b">
        <f t="shared" si="0"/>
        <v>1</v>
      </c>
    </row>
    <row r="11" spans="1:10" x14ac:dyDescent="0.3">
      <c r="A11" s="58" t="s">
        <v>361</v>
      </c>
      <c r="B11" s="58" t="s">
        <v>358</v>
      </c>
      <c r="C11" s="58" t="s">
        <v>359</v>
      </c>
      <c r="D11" s="58" t="s">
        <v>360</v>
      </c>
      <c r="G11" s="61" t="s">
        <v>361</v>
      </c>
      <c r="H11" s="60" t="s">
        <v>394</v>
      </c>
      <c r="I11" s="60" t="b">
        <f t="shared" si="0"/>
        <v>1</v>
      </c>
      <c r="J11" s="60"/>
    </row>
    <row r="12" spans="1:10" x14ac:dyDescent="0.3">
      <c r="A12" s="58" t="s">
        <v>362</v>
      </c>
      <c r="B12" s="58" t="s">
        <v>358</v>
      </c>
      <c r="C12" s="58" t="s">
        <v>359</v>
      </c>
      <c r="D12" s="58" t="s">
        <v>360</v>
      </c>
      <c r="G12" s="61" t="s">
        <v>362</v>
      </c>
      <c r="H12" s="60" t="s">
        <v>394</v>
      </c>
      <c r="I12" s="60" t="b">
        <f t="shared" si="0"/>
        <v>1</v>
      </c>
      <c r="J12" s="60"/>
    </row>
    <row r="13" spans="1:10" x14ac:dyDescent="0.3">
      <c r="A13" s="58" t="s">
        <v>62</v>
      </c>
      <c r="B13" s="58" t="s">
        <v>358</v>
      </c>
      <c r="C13" s="58" t="s">
        <v>359</v>
      </c>
      <c r="D13" s="58" t="s">
        <v>360</v>
      </c>
      <c r="G13" s="19" t="s">
        <v>62</v>
      </c>
      <c r="H13" s="60" t="s">
        <v>394</v>
      </c>
      <c r="I13" s="60" t="b">
        <f t="shared" si="0"/>
        <v>1</v>
      </c>
    </row>
    <row r="14" spans="1:10" x14ac:dyDescent="0.3">
      <c r="A14" s="58" t="s">
        <v>63</v>
      </c>
      <c r="B14" s="58" t="s">
        <v>358</v>
      </c>
      <c r="C14" s="58" t="s">
        <v>359</v>
      </c>
      <c r="D14" s="58" t="s">
        <v>360</v>
      </c>
      <c r="G14" s="19" t="s">
        <v>63</v>
      </c>
      <c r="H14" s="60" t="s">
        <v>394</v>
      </c>
      <c r="I14" s="60" t="b">
        <f t="shared" si="0"/>
        <v>1</v>
      </c>
    </row>
    <row r="15" spans="1:10" x14ac:dyDescent="0.3">
      <c r="A15" s="58" t="s">
        <v>64</v>
      </c>
      <c r="B15" s="58" t="s">
        <v>358</v>
      </c>
      <c r="C15" s="58" t="s">
        <v>359</v>
      </c>
      <c r="D15" s="58" t="s">
        <v>360</v>
      </c>
      <c r="G15" s="19" t="s">
        <v>64</v>
      </c>
      <c r="H15" s="60" t="s">
        <v>394</v>
      </c>
      <c r="I15" s="60" t="b">
        <f t="shared" si="0"/>
        <v>1</v>
      </c>
    </row>
    <row r="16" spans="1:10" x14ac:dyDescent="0.3">
      <c r="A16" s="58" t="s">
        <v>65</v>
      </c>
      <c r="B16" s="58" t="s">
        <v>358</v>
      </c>
      <c r="C16" s="58" t="s">
        <v>359</v>
      </c>
      <c r="D16" s="58" t="s">
        <v>360</v>
      </c>
      <c r="G16" s="19" t="s">
        <v>65</v>
      </c>
      <c r="H16" s="60" t="s">
        <v>394</v>
      </c>
      <c r="I16" s="60" t="b">
        <f t="shared" si="0"/>
        <v>1</v>
      </c>
    </row>
    <row r="17" spans="1:10" x14ac:dyDescent="0.3">
      <c r="A17" s="58" t="s">
        <v>66</v>
      </c>
      <c r="B17" s="58" t="s">
        <v>358</v>
      </c>
      <c r="C17" s="58" t="s">
        <v>359</v>
      </c>
      <c r="D17" s="58" t="s">
        <v>360</v>
      </c>
      <c r="G17" s="19" t="s">
        <v>66</v>
      </c>
      <c r="H17" s="60" t="s">
        <v>394</v>
      </c>
      <c r="I17" s="60" t="b">
        <f t="shared" si="0"/>
        <v>1</v>
      </c>
    </row>
    <row r="18" spans="1:10" x14ac:dyDescent="0.3">
      <c r="A18" s="58" t="s">
        <v>67</v>
      </c>
      <c r="B18" s="58" t="s">
        <v>358</v>
      </c>
      <c r="C18" s="58" t="s">
        <v>359</v>
      </c>
      <c r="D18" s="58" t="s">
        <v>360</v>
      </c>
      <c r="G18" s="19" t="s">
        <v>67</v>
      </c>
      <c r="H18" s="60" t="s">
        <v>394</v>
      </c>
      <c r="I18" s="60" t="b">
        <f t="shared" si="0"/>
        <v>1</v>
      </c>
    </row>
    <row r="19" spans="1:10" x14ac:dyDescent="0.3">
      <c r="A19" s="58" t="s">
        <v>68</v>
      </c>
      <c r="B19" s="58" t="s">
        <v>358</v>
      </c>
      <c r="C19" s="58" t="s">
        <v>359</v>
      </c>
      <c r="D19" s="58" t="s">
        <v>360</v>
      </c>
      <c r="G19" s="19" t="s">
        <v>68</v>
      </c>
      <c r="H19" s="60" t="s">
        <v>394</v>
      </c>
      <c r="I19" s="60" t="b">
        <f t="shared" si="0"/>
        <v>1</v>
      </c>
    </row>
    <row r="20" spans="1:10" x14ac:dyDescent="0.3">
      <c r="A20" s="58" t="s">
        <v>69</v>
      </c>
      <c r="B20" s="58" t="s">
        <v>358</v>
      </c>
      <c r="C20" s="58" t="s">
        <v>359</v>
      </c>
      <c r="D20" s="58" t="s">
        <v>360</v>
      </c>
      <c r="G20" s="19" t="s">
        <v>69</v>
      </c>
      <c r="H20" s="60" t="s">
        <v>394</v>
      </c>
      <c r="I20" s="60" t="b">
        <f t="shared" si="0"/>
        <v>1</v>
      </c>
    </row>
    <row r="21" spans="1:10" x14ac:dyDescent="0.3">
      <c r="A21" s="58" t="s">
        <v>70</v>
      </c>
      <c r="B21" s="58" t="s">
        <v>358</v>
      </c>
      <c r="C21" s="58" t="s">
        <v>359</v>
      </c>
      <c r="D21" s="58" t="s">
        <v>360</v>
      </c>
      <c r="G21" s="19" t="s">
        <v>70</v>
      </c>
      <c r="H21" s="60" t="s">
        <v>394</v>
      </c>
      <c r="I21" s="60" t="b">
        <f t="shared" si="0"/>
        <v>1</v>
      </c>
    </row>
    <row r="22" spans="1:10" x14ac:dyDescent="0.3">
      <c r="A22" s="58" t="s">
        <v>71</v>
      </c>
      <c r="B22" s="58" t="s">
        <v>358</v>
      </c>
      <c r="C22" s="58" t="s">
        <v>359</v>
      </c>
      <c r="D22" s="58" t="s">
        <v>360</v>
      </c>
      <c r="G22" s="19" t="s">
        <v>71</v>
      </c>
      <c r="H22" s="60" t="s">
        <v>394</v>
      </c>
      <c r="I22" s="60" t="b">
        <f t="shared" si="0"/>
        <v>1</v>
      </c>
    </row>
    <row r="23" spans="1:10" x14ac:dyDescent="0.3">
      <c r="A23" s="58" t="s">
        <v>72</v>
      </c>
      <c r="B23" s="58" t="s">
        <v>358</v>
      </c>
      <c r="C23" s="58" t="s">
        <v>359</v>
      </c>
      <c r="D23" s="58" t="s">
        <v>360</v>
      </c>
      <c r="G23" s="19" t="s">
        <v>72</v>
      </c>
      <c r="H23" s="60" t="s">
        <v>394</v>
      </c>
      <c r="I23" s="60" t="b">
        <f t="shared" si="0"/>
        <v>1</v>
      </c>
    </row>
    <row r="24" spans="1:10" x14ac:dyDescent="0.3">
      <c r="A24" s="58" t="s">
        <v>73</v>
      </c>
      <c r="B24" s="58" t="s">
        <v>358</v>
      </c>
      <c r="C24" s="58" t="s">
        <v>359</v>
      </c>
      <c r="D24" s="58" t="s">
        <v>360</v>
      </c>
      <c r="G24" s="19" t="s">
        <v>73</v>
      </c>
      <c r="H24" s="60" t="s">
        <v>394</v>
      </c>
      <c r="I24" s="60" t="b">
        <f t="shared" si="0"/>
        <v>1</v>
      </c>
    </row>
    <row r="25" spans="1:10" x14ac:dyDescent="0.3">
      <c r="A25" s="58" t="s">
        <v>74</v>
      </c>
      <c r="B25" s="58" t="s">
        <v>358</v>
      </c>
      <c r="C25" s="58" t="s">
        <v>359</v>
      </c>
      <c r="D25" s="58" t="s">
        <v>360</v>
      </c>
      <c r="G25" s="19" t="s">
        <v>74</v>
      </c>
      <c r="H25" s="60" t="s">
        <v>394</v>
      </c>
      <c r="I25" s="60" t="b">
        <f t="shared" si="0"/>
        <v>1</v>
      </c>
    </row>
    <row r="26" spans="1:10" x14ac:dyDescent="0.3">
      <c r="A26" s="58" t="s">
        <v>75</v>
      </c>
      <c r="B26" s="58" t="s">
        <v>358</v>
      </c>
      <c r="C26" s="58" t="s">
        <v>359</v>
      </c>
      <c r="D26" s="58" t="s">
        <v>360</v>
      </c>
      <c r="G26" s="19" t="s">
        <v>75</v>
      </c>
      <c r="H26" s="60" t="s">
        <v>394</v>
      </c>
      <c r="I26" s="60" t="b">
        <f t="shared" si="0"/>
        <v>1</v>
      </c>
    </row>
    <row r="27" spans="1:10" x14ac:dyDescent="0.3">
      <c r="A27" s="58" t="s">
        <v>76</v>
      </c>
      <c r="B27" s="58" t="s">
        <v>358</v>
      </c>
      <c r="C27" s="58" t="s">
        <v>359</v>
      </c>
      <c r="D27" s="58" t="s">
        <v>360</v>
      </c>
      <c r="G27" s="19" t="s">
        <v>76</v>
      </c>
      <c r="H27" s="60" t="s">
        <v>394</v>
      </c>
      <c r="I27" s="60" t="b">
        <f t="shared" si="0"/>
        <v>1</v>
      </c>
    </row>
    <row r="28" spans="1:10" x14ac:dyDescent="0.3">
      <c r="A28" s="58" t="s">
        <v>77</v>
      </c>
      <c r="B28" s="58" t="s">
        <v>358</v>
      </c>
      <c r="C28" s="58" t="s">
        <v>359</v>
      </c>
      <c r="D28" s="58" t="s">
        <v>360</v>
      </c>
      <c r="G28" s="19" t="s">
        <v>77</v>
      </c>
      <c r="H28" s="60" t="s">
        <v>394</v>
      </c>
      <c r="I28" s="60" t="b">
        <f t="shared" si="0"/>
        <v>1</v>
      </c>
    </row>
    <row r="29" spans="1:10" x14ac:dyDescent="0.3">
      <c r="A29" s="58" t="s">
        <v>78</v>
      </c>
      <c r="B29" s="58" t="s">
        <v>358</v>
      </c>
      <c r="C29" s="58" t="s">
        <v>359</v>
      </c>
      <c r="D29" s="58" t="s">
        <v>360</v>
      </c>
      <c r="G29" s="19" t="s">
        <v>78</v>
      </c>
      <c r="H29" s="60" t="s">
        <v>394</v>
      </c>
      <c r="I29" s="60" t="b">
        <f t="shared" si="0"/>
        <v>1</v>
      </c>
    </row>
    <row r="30" spans="1:10" x14ac:dyDescent="0.3">
      <c r="A30" s="58" t="s">
        <v>79</v>
      </c>
      <c r="B30" s="58" t="s">
        <v>358</v>
      </c>
      <c r="C30" s="58" t="s">
        <v>359</v>
      </c>
      <c r="D30" s="58" t="s">
        <v>360</v>
      </c>
      <c r="G30" s="19" t="s">
        <v>79</v>
      </c>
      <c r="H30" s="60" t="s">
        <v>394</v>
      </c>
      <c r="I30" s="60" t="b">
        <f t="shared" si="0"/>
        <v>1</v>
      </c>
    </row>
    <row r="31" spans="1:10" x14ac:dyDescent="0.3">
      <c r="A31" s="58" t="s">
        <v>80</v>
      </c>
      <c r="B31" s="58" t="s">
        <v>358</v>
      </c>
      <c r="C31" s="58" t="s">
        <v>359</v>
      </c>
      <c r="D31" s="58" t="s">
        <v>360</v>
      </c>
      <c r="G31" s="19" t="s">
        <v>80</v>
      </c>
      <c r="H31" s="60" t="s">
        <v>394</v>
      </c>
      <c r="I31" s="60" t="b">
        <f t="shared" si="0"/>
        <v>1</v>
      </c>
    </row>
    <row r="32" spans="1:10" x14ac:dyDescent="0.3">
      <c r="A32" s="58" t="s">
        <v>363</v>
      </c>
      <c r="B32" s="58" t="s">
        <v>358</v>
      </c>
      <c r="C32" s="58" t="s">
        <v>359</v>
      </c>
      <c r="D32" s="58" t="s">
        <v>360</v>
      </c>
      <c r="G32" s="61" t="s">
        <v>363</v>
      </c>
      <c r="H32" s="60" t="s">
        <v>394</v>
      </c>
      <c r="I32" s="60" t="b">
        <f t="shared" si="0"/>
        <v>1</v>
      </c>
      <c r="J32" s="60"/>
    </row>
    <row r="33" spans="1:9" x14ac:dyDescent="0.3">
      <c r="A33" s="58" t="s">
        <v>81</v>
      </c>
      <c r="B33" s="58" t="s">
        <v>358</v>
      </c>
      <c r="C33" s="58" t="s">
        <v>359</v>
      </c>
      <c r="D33" s="58" t="s">
        <v>360</v>
      </c>
      <c r="G33" s="19" t="s">
        <v>81</v>
      </c>
      <c r="H33" s="60" t="s">
        <v>394</v>
      </c>
      <c r="I33" s="60" t="b">
        <f t="shared" si="0"/>
        <v>1</v>
      </c>
    </row>
    <row r="34" spans="1:9" x14ac:dyDescent="0.3">
      <c r="A34" s="58" t="s">
        <v>82</v>
      </c>
      <c r="B34" s="58" t="s">
        <v>358</v>
      </c>
      <c r="C34" s="58" t="s">
        <v>359</v>
      </c>
      <c r="D34" s="58" t="s">
        <v>364</v>
      </c>
      <c r="G34" s="19" t="s">
        <v>82</v>
      </c>
      <c r="H34" s="60" t="s">
        <v>395</v>
      </c>
      <c r="I34" s="60" t="b">
        <f t="shared" si="0"/>
        <v>1</v>
      </c>
    </row>
    <row r="35" spans="1:9" x14ac:dyDescent="0.3">
      <c r="A35" s="58" t="s">
        <v>83</v>
      </c>
      <c r="B35" s="58" t="s">
        <v>358</v>
      </c>
      <c r="C35" s="58" t="s">
        <v>359</v>
      </c>
      <c r="D35" s="58" t="s">
        <v>364</v>
      </c>
      <c r="G35" s="19" t="s">
        <v>83</v>
      </c>
      <c r="H35" s="60" t="s">
        <v>395</v>
      </c>
      <c r="I35" s="60" t="b">
        <f t="shared" si="0"/>
        <v>1</v>
      </c>
    </row>
    <row r="36" spans="1:9" x14ac:dyDescent="0.3">
      <c r="A36" s="58" t="s">
        <v>84</v>
      </c>
      <c r="B36" s="58" t="s">
        <v>358</v>
      </c>
      <c r="C36" s="58" t="s">
        <v>359</v>
      </c>
      <c r="D36" s="58" t="s">
        <v>364</v>
      </c>
      <c r="G36" s="19" t="s">
        <v>84</v>
      </c>
      <c r="H36" s="60" t="s">
        <v>395</v>
      </c>
      <c r="I36" s="60" t="b">
        <f t="shared" si="0"/>
        <v>1</v>
      </c>
    </row>
    <row r="37" spans="1:9" x14ac:dyDescent="0.3">
      <c r="A37" s="58" t="s">
        <v>85</v>
      </c>
      <c r="B37" s="58" t="s">
        <v>358</v>
      </c>
      <c r="C37" s="58" t="s">
        <v>359</v>
      </c>
      <c r="D37" s="58" t="s">
        <v>364</v>
      </c>
      <c r="G37" s="19" t="s">
        <v>85</v>
      </c>
      <c r="H37" s="60" t="s">
        <v>395</v>
      </c>
      <c r="I37" s="60" t="b">
        <f t="shared" si="0"/>
        <v>1</v>
      </c>
    </row>
    <row r="38" spans="1:9" x14ac:dyDescent="0.3">
      <c r="A38" s="58" t="s">
        <v>86</v>
      </c>
      <c r="B38" s="58" t="s">
        <v>358</v>
      </c>
      <c r="C38" s="58" t="s">
        <v>359</v>
      </c>
      <c r="D38" s="58" t="s">
        <v>364</v>
      </c>
      <c r="G38" s="19" t="s">
        <v>86</v>
      </c>
      <c r="H38" s="60" t="s">
        <v>395</v>
      </c>
      <c r="I38" s="60" t="b">
        <f t="shared" si="0"/>
        <v>1</v>
      </c>
    </row>
    <row r="39" spans="1:9" x14ac:dyDescent="0.3">
      <c r="A39" s="58" t="s">
        <v>87</v>
      </c>
      <c r="B39" s="58" t="s">
        <v>358</v>
      </c>
      <c r="C39" s="58" t="s">
        <v>359</v>
      </c>
      <c r="D39" s="58" t="s">
        <v>364</v>
      </c>
      <c r="G39" s="19" t="s">
        <v>87</v>
      </c>
      <c r="H39" s="60" t="s">
        <v>395</v>
      </c>
      <c r="I39" s="60" t="b">
        <f t="shared" si="0"/>
        <v>1</v>
      </c>
    </row>
    <row r="40" spans="1:9" x14ac:dyDescent="0.3">
      <c r="A40" s="58" t="s">
        <v>88</v>
      </c>
      <c r="B40" s="58" t="s">
        <v>358</v>
      </c>
      <c r="C40" s="58" t="s">
        <v>359</v>
      </c>
      <c r="D40" s="58" t="s">
        <v>364</v>
      </c>
      <c r="G40" s="19" t="s">
        <v>88</v>
      </c>
      <c r="H40" s="60" t="s">
        <v>395</v>
      </c>
      <c r="I40" s="60" t="b">
        <f t="shared" si="0"/>
        <v>1</v>
      </c>
    </row>
    <row r="41" spans="1:9" x14ac:dyDescent="0.3">
      <c r="A41" s="58" t="s">
        <v>89</v>
      </c>
      <c r="B41" s="58" t="s">
        <v>358</v>
      </c>
      <c r="C41" s="58" t="s">
        <v>359</v>
      </c>
      <c r="D41" s="58" t="s">
        <v>364</v>
      </c>
      <c r="G41" s="19" t="s">
        <v>89</v>
      </c>
      <c r="H41" s="60" t="s">
        <v>395</v>
      </c>
      <c r="I41" s="60" t="b">
        <f t="shared" si="0"/>
        <v>1</v>
      </c>
    </row>
    <row r="42" spans="1:9" x14ac:dyDescent="0.3">
      <c r="A42" s="58" t="s">
        <v>90</v>
      </c>
      <c r="B42" s="58" t="s">
        <v>358</v>
      </c>
      <c r="C42" s="58" t="s">
        <v>359</v>
      </c>
      <c r="D42" s="58" t="s">
        <v>364</v>
      </c>
      <c r="G42" s="19" t="s">
        <v>90</v>
      </c>
      <c r="H42" s="60" t="s">
        <v>395</v>
      </c>
      <c r="I42" s="60" t="b">
        <f t="shared" si="0"/>
        <v>1</v>
      </c>
    </row>
    <row r="43" spans="1:9" x14ac:dyDescent="0.3">
      <c r="A43" s="58" t="s">
        <v>91</v>
      </c>
      <c r="B43" s="58" t="s">
        <v>358</v>
      </c>
      <c r="C43" s="58" t="s">
        <v>359</v>
      </c>
      <c r="D43" s="58" t="s">
        <v>364</v>
      </c>
      <c r="G43" s="19" t="s">
        <v>91</v>
      </c>
      <c r="H43" s="60" t="s">
        <v>395</v>
      </c>
      <c r="I43" s="60" t="b">
        <f t="shared" si="0"/>
        <v>1</v>
      </c>
    </row>
    <row r="44" spans="1:9" x14ac:dyDescent="0.3">
      <c r="A44" s="58" t="s">
        <v>92</v>
      </c>
      <c r="B44" s="58" t="s">
        <v>358</v>
      </c>
      <c r="C44" s="58" t="s">
        <v>359</v>
      </c>
      <c r="D44" s="58" t="s">
        <v>364</v>
      </c>
      <c r="G44" s="19" t="s">
        <v>92</v>
      </c>
      <c r="H44" s="60" t="s">
        <v>395</v>
      </c>
      <c r="I44" s="60" t="b">
        <f t="shared" si="0"/>
        <v>1</v>
      </c>
    </row>
    <row r="45" spans="1:9" x14ac:dyDescent="0.3">
      <c r="A45" s="58" t="s">
        <v>365</v>
      </c>
      <c r="B45" s="58" t="s">
        <v>358</v>
      </c>
      <c r="C45" s="58" t="s">
        <v>359</v>
      </c>
      <c r="D45" s="58" t="s">
        <v>364</v>
      </c>
      <c r="G45" s="61" t="s">
        <v>365</v>
      </c>
      <c r="H45" s="60" t="s">
        <v>395</v>
      </c>
      <c r="I45" s="60" t="b">
        <f t="shared" si="0"/>
        <v>1</v>
      </c>
    </row>
    <row r="46" spans="1:9" x14ac:dyDescent="0.3">
      <c r="A46" s="58" t="s">
        <v>366</v>
      </c>
      <c r="B46" s="58" t="s">
        <v>358</v>
      </c>
      <c r="C46" s="58" t="s">
        <v>359</v>
      </c>
      <c r="D46" s="58" t="s">
        <v>364</v>
      </c>
      <c r="G46" s="61" t="s">
        <v>366</v>
      </c>
      <c r="H46" s="60" t="s">
        <v>395</v>
      </c>
      <c r="I46" s="60" t="b">
        <f t="shared" si="0"/>
        <v>1</v>
      </c>
    </row>
    <row r="47" spans="1:9" x14ac:dyDescent="0.3">
      <c r="A47" s="58" t="s">
        <v>93</v>
      </c>
      <c r="B47" s="58" t="s">
        <v>358</v>
      </c>
      <c r="C47" s="58" t="s">
        <v>359</v>
      </c>
      <c r="D47" s="58" t="s">
        <v>364</v>
      </c>
      <c r="G47" s="19" t="s">
        <v>93</v>
      </c>
      <c r="H47" s="60" t="s">
        <v>395</v>
      </c>
      <c r="I47" s="60" t="b">
        <f t="shared" si="0"/>
        <v>1</v>
      </c>
    </row>
    <row r="48" spans="1:9" x14ac:dyDescent="0.3">
      <c r="A48" s="58" t="s">
        <v>94</v>
      </c>
      <c r="B48" s="58" t="s">
        <v>358</v>
      </c>
      <c r="C48" s="58" t="s">
        <v>359</v>
      </c>
      <c r="D48" s="58" t="s">
        <v>364</v>
      </c>
      <c r="G48" s="19" t="s">
        <v>94</v>
      </c>
      <c r="H48" s="60" t="s">
        <v>395</v>
      </c>
      <c r="I48" s="60" t="b">
        <f t="shared" si="0"/>
        <v>1</v>
      </c>
    </row>
    <row r="49" spans="1:9" x14ac:dyDescent="0.3">
      <c r="A49" s="58" t="s">
        <v>95</v>
      </c>
      <c r="B49" s="58" t="s">
        <v>358</v>
      </c>
      <c r="C49" s="58" t="s">
        <v>359</v>
      </c>
      <c r="D49" s="58" t="s">
        <v>364</v>
      </c>
      <c r="G49" s="19" t="s">
        <v>95</v>
      </c>
      <c r="H49" s="60" t="s">
        <v>395</v>
      </c>
      <c r="I49" s="60" t="b">
        <f t="shared" si="0"/>
        <v>1</v>
      </c>
    </row>
    <row r="50" spans="1:9" x14ac:dyDescent="0.3">
      <c r="A50" s="58" t="s">
        <v>96</v>
      </c>
      <c r="B50" s="58" t="s">
        <v>358</v>
      </c>
      <c r="C50" s="58" t="s">
        <v>359</v>
      </c>
      <c r="D50" s="58" t="s">
        <v>364</v>
      </c>
      <c r="G50" s="19" t="s">
        <v>96</v>
      </c>
      <c r="H50" s="60" t="s">
        <v>395</v>
      </c>
      <c r="I50" s="60" t="b">
        <f t="shared" si="0"/>
        <v>1</v>
      </c>
    </row>
    <row r="51" spans="1:9" x14ac:dyDescent="0.3">
      <c r="A51" s="58" t="s">
        <v>97</v>
      </c>
      <c r="B51" s="58" t="s">
        <v>358</v>
      </c>
      <c r="C51" s="58" t="s">
        <v>359</v>
      </c>
      <c r="D51" s="58" t="s">
        <v>364</v>
      </c>
      <c r="G51" s="19" t="s">
        <v>97</v>
      </c>
      <c r="H51" s="60" t="s">
        <v>395</v>
      </c>
      <c r="I51" s="60" t="b">
        <f t="shared" si="0"/>
        <v>1</v>
      </c>
    </row>
    <row r="52" spans="1:9" x14ac:dyDescent="0.3">
      <c r="A52" s="58" t="s">
        <v>98</v>
      </c>
      <c r="B52" s="58" t="s">
        <v>358</v>
      </c>
      <c r="C52" s="58" t="s">
        <v>359</v>
      </c>
      <c r="D52" s="58" t="s">
        <v>364</v>
      </c>
      <c r="G52" s="19" t="s">
        <v>98</v>
      </c>
      <c r="H52" s="60" t="s">
        <v>395</v>
      </c>
      <c r="I52" s="60" t="b">
        <f t="shared" si="0"/>
        <v>1</v>
      </c>
    </row>
    <row r="53" spans="1:9" x14ac:dyDescent="0.3">
      <c r="A53" s="58" t="s">
        <v>99</v>
      </c>
      <c r="B53" s="58" t="s">
        <v>358</v>
      </c>
      <c r="C53" s="58" t="s">
        <v>359</v>
      </c>
      <c r="D53" s="58" t="s">
        <v>364</v>
      </c>
      <c r="G53" s="19" t="s">
        <v>99</v>
      </c>
      <c r="H53" s="60" t="s">
        <v>395</v>
      </c>
      <c r="I53" s="60" t="b">
        <f t="shared" si="0"/>
        <v>1</v>
      </c>
    </row>
    <row r="54" spans="1:9" x14ac:dyDescent="0.3">
      <c r="A54" s="58" t="s">
        <v>100</v>
      </c>
      <c r="B54" s="58" t="s">
        <v>358</v>
      </c>
      <c r="C54" s="58" t="s">
        <v>359</v>
      </c>
      <c r="D54" s="58" t="s">
        <v>364</v>
      </c>
      <c r="G54" s="19" t="s">
        <v>100</v>
      </c>
      <c r="H54" s="60" t="s">
        <v>395</v>
      </c>
      <c r="I54" s="60" t="b">
        <f t="shared" si="0"/>
        <v>1</v>
      </c>
    </row>
    <row r="55" spans="1:9" x14ac:dyDescent="0.3">
      <c r="A55" s="58" t="s">
        <v>101</v>
      </c>
      <c r="B55" s="58" t="s">
        <v>358</v>
      </c>
      <c r="C55" s="58" t="s">
        <v>359</v>
      </c>
      <c r="D55" s="58" t="s">
        <v>364</v>
      </c>
      <c r="G55" s="19" t="s">
        <v>101</v>
      </c>
      <c r="H55" s="60" t="s">
        <v>395</v>
      </c>
      <c r="I55" s="60" t="b">
        <f t="shared" si="0"/>
        <v>1</v>
      </c>
    </row>
    <row r="56" spans="1:9" x14ac:dyDescent="0.3">
      <c r="A56" s="58" t="s">
        <v>102</v>
      </c>
      <c r="B56" s="58" t="s">
        <v>358</v>
      </c>
      <c r="C56" s="58" t="s">
        <v>359</v>
      </c>
      <c r="D56" s="58" t="s">
        <v>364</v>
      </c>
      <c r="G56" s="19" t="s">
        <v>102</v>
      </c>
      <c r="H56" s="60" t="s">
        <v>395</v>
      </c>
      <c r="I56" s="60" t="b">
        <f t="shared" si="0"/>
        <v>1</v>
      </c>
    </row>
    <row r="57" spans="1:9" x14ac:dyDescent="0.3">
      <c r="A57" s="58" t="s">
        <v>103</v>
      </c>
      <c r="B57" s="58" t="s">
        <v>358</v>
      </c>
      <c r="C57" s="58" t="s">
        <v>359</v>
      </c>
      <c r="D57" s="58" t="s">
        <v>364</v>
      </c>
      <c r="G57" s="19" t="s">
        <v>103</v>
      </c>
      <c r="H57" s="60" t="s">
        <v>395</v>
      </c>
      <c r="I57" s="60" t="b">
        <f t="shared" si="0"/>
        <v>1</v>
      </c>
    </row>
    <row r="58" spans="1:9" x14ac:dyDescent="0.3">
      <c r="A58" s="58" t="s">
        <v>104</v>
      </c>
      <c r="B58" s="58" t="s">
        <v>358</v>
      </c>
      <c r="C58" s="58" t="s">
        <v>359</v>
      </c>
      <c r="D58" s="58" t="s">
        <v>364</v>
      </c>
      <c r="G58" s="19" t="s">
        <v>104</v>
      </c>
      <c r="H58" s="60" t="s">
        <v>395</v>
      </c>
      <c r="I58" s="60" t="b">
        <f t="shared" si="0"/>
        <v>1</v>
      </c>
    </row>
    <row r="59" spans="1:9" x14ac:dyDescent="0.3">
      <c r="A59" s="58" t="s">
        <v>105</v>
      </c>
      <c r="B59" s="58" t="s">
        <v>358</v>
      </c>
      <c r="C59" s="58" t="s">
        <v>359</v>
      </c>
      <c r="D59" s="58" t="s">
        <v>364</v>
      </c>
      <c r="G59" s="19" t="s">
        <v>105</v>
      </c>
      <c r="H59" s="60" t="s">
        <v>395</v>
      </c>
      <c r="I59" s="60" t="b">
        <f t="shared" si="0"/>
        <v>1</v>
      </c>
    </row>
    <row r="60" spans="1:9" x14ac:dyDescent="0.3">
      <c r="A60" s="58" t="s">
        <v>106</v>
      </c>
      <c r="B60" s="58" t="s">
        <v>358</v>
      </c>
      <c r="C60" s="58" t="s">
        <v>359</v>
      </c>
      <c r="D60" s="58" t="s">
        <v>364</v>
      </c>
      <c r="G60" s="19" t="s">
        <v>106</v>
      </c>
      <c r="H60" s="60" t="s">
        <v>395</v>
      </c>
      <c r="I60" s="60" t="b">
        <f t="shared" si="0"/>
        <v>1</v>
      </c>
    </row>
    <row r="61" spans="1:9" x14ac:dyDescent="0.3">
      <c r="A61" s="58" t="s">
        <v>107</v>
      </c>
      <c r="B61" s="58" t="s">
        <v>358</v>
      </c>
      <c r="C61" s="58" t="s">
        <v>359</v>
      </c>
      <c r="D61" s="58" t="s">
        <v>364</v>
      </c>
      <c r="G61" s="19" t="s">
        <v>107</v>
      </c>
      <c r="H61" s="60" t="s">
        <v>395</v>
      </c>
      <c r="I61" s="60" t="b">
        <f t="shared" si="0"/>
        <v>1</v>
      </c>
    </row>
    <row r="62" spans="1:9" x14ac:dyDescent="0.3">
      <c r="A62" s="58" t="s">
        <v>108</v>
      </c>
      <c r="B62" s="58" t="s">
        <v>358</v>
      </c>
      <c r="C62" s="58" t="s">
        <v>359</v>
      </c>
      <c r="D62" s="58" t="s">
        <v>364</v>
      </c>
      <c r="G62" s="19" t="s">
        <v>108</v>
      </c>
      <c r="H62" s="60" t="s">
        <v>395</v>
      </c>
      <c r="I62" s="60" t="b">
        <f t="shared" si="0"/>
        <v>1</v>
      </c>
    </row>
    <row r="63" spans="1:9" x14ac:dyDescent="0.3">
      <c r="A63" s="58" t="s">
        <v>109</v>
      </c>
      <c r="B63" s="58" t="s">
        <v>358</v>
      </c>
      <c r="C63" s="58" t="s">
        <v>359</v>
      </c>
      <c r="D63" s="58" t="s">
        <v>364</v>
      </c>
      <c r="G63" s="19" t="s">
        <v>109</v>
      </c>
      <c r="H63" s="60" t="s">
        <v>395</v>
      </c>
      <c r="I63" s="60" t="b">
        <f t="shared" si="0"/>
        <v>1</v>
      </c>
    </row>
    <row r="64" spans="1:9" x14ac:dyDescent="0.3">
      <c r="A64" s="58" t="s">
        <v>110</v>
      </c>
      <c r="B64" s="58" t="s">
        <v>358</v>
      </c>
      <c r="C64" s="58" t="s">
        <v>359</v>
      </c>
      <c r="D64" s="58" t="s">
        <v>364</v>
      </c>
      <c r="G64" s="19" t="s">
        <v>110</v>
      </c>
      <c r="H64" s="60" t="s">
        <v>395</v>
      </c>
      <c r="I64" s="60" t="b">
        <f t="shared" si="0"/>
        <v>1</v>
      </c>
    </row>
    <row r="65" spans="1:9" x14ac:dyDescent="0.3">
      <c r="A65" s="58" t="s">
        <v>111</v>
      </c>
      <c r="B65" s="58" t="s">
        <v>358</v>
      </c>
      <c r="C65" s="58" t="s">
        <v>359</v>
      </c>
      <c r="D65" s="58" t="s">
        <v>364</v>
      </c>
      <c r="G65" s="19" t="s">
        <v>111</v>
      </c>
      <c r="H65" s="60" t="s">
        <v>395</v>
      </c>
      <c r="I65" s="60" t="b">
        <f t="shared" si="0"/>
        <v>1</v>
      </c>
    </row>
    <row r="66" spans="1:9" x14ac:dyDescent="0.3">
      <c r="A66" s="58" t="s">
        <v>112</v>
      </c>
      <c r="B66" s="58" t="s">
        <v>358</v>
      </c>
      <c r="C66" s="58" t="s">
        <v>359</v>
      </c>
      <c r="D66" s="58" t="s">
        <v>364</v>
      </c>
      <c r="G66" s="19" t="s">
        <v>112</v>
      </c>
      <c r="H66" s="60" t="s">
        <v>395</v>
      </c>
      <c r="I66" s="60" t="b">
        <f t="shared" si="0"/>
        <v>1</v>
      </c>
    </row>
    <row r="67" spans="1:9" x14ac:dyDescent="0.3">
      <c r="A67" s="58" t="s">
        <v>113</v>
      </c>
      <c r="B67" s="58" t="s">
        <v>358</v>
      </c>
      <c r="C67" s="58" t="s">
        <v>359</v>
      </c>
      <c r="D67" s="58" t="s">
        <v>364</v>
      </c>
      <c r="G67" s="19" t="s">
        <v>113</v>
      </c>
      <c r="H67" s="60" t="s">
        <v>395</v>
      </c>
      <c r="I67" s="60" t="b">
        <f t="shared" ref="I67:I130" si="1">EXACT(G67,A67)</f>
        <v>1</v>
      </c>
    </row>
    <row r="68" spans="1:9" x14ac:dyDescent="0.3">
      <c r="A68" s="58" t="s">
        <v>367</v>
      </c>
      <c r="B68" s="58" t="s">
        <v>358</v>
      </c>
      <c r="C68" s="58" t="s">
        <v>359</v>
      </c>
      <c r="D68" s="58" t="s">
        <v>364</v>
      </c>
      <c r="G68" s="61" t="s">
        <v>367</v>
      </c>
      <c r="H68" s="60" t="s">
        <v>395</v>
      </c>
      <c r="I68" s="60" t="b">
        <f t="shared" si="1"/>
        <v>1</v>
      </c>
    </row>
    <row r="69" spans="1:9" x14ac:dyDescent="0.3">
      <c r="A69" s="58" t="s">
        <v>114</v>
      </c>
      <c r="B69" s="58" t="s">
        <v>358</v>
      </c>
      <c r="C69" s="58" t="s">
        <v>359</v>
      </c>
      <c r="D69" s="58" t="s">
        <v>364</v>
      </c>
      <c r="G69" s="19" t="s">
        <v>114</v>
      </c>
      <c r="H69" s="60" t="s">
        <v>395</v>
      </c>
      <c r="I69" s="60" t="b">
        <f t="shared" si="1"/>
        <v>1</v>
      </c>
    </row>
    <row r="70" spans="1:9" x14ac:dyDescent="0.3">
      <c r="A70" s="58" t="s">
        <v>163</v>
      </c>
      <c r="B70" s="58" t="s">
        <v>368</v>
      </c>
      <c r="C70" s="58" t="s">
        <v>359</v>
      </c>
      <c r="D70" s="58" t="s">
        <v>360</v>
      </c>
      <c r="G70" s="25" t="s">
        <v>163</v>
      </c>
      <c r="H70" s="60" t="s">
        <v>391</v>
      </c>
      <c r="I70" s="60" t="b">
        <f t="shared" si="1"/>
        <v>1</v>
      </c>
    </row>
    <row r="71" spans="1:9" x14ac:dyDescent="0.3">
      <c r="A71" s="58" t="s">
        <v>164</v>
      </c>
      <c r="B71" s="58" t="s">
        <v>368</v>
      </c>
      <c r="C71" s="58" t="s">
        <v>359</v>
      </c>
      <c r="D71" s="58" t="s">
        <v>360</v>
      </c>
      <c r="G71" s="25" t="s">
        <v>164</v>
      </c>
      <c r="H71" s="60" t="s">
        <v>391</v>
      </c>
      <c r="I71" s="60" t="b">
        <f t="shared" si="1"/>
        <v>1</v>
      </c>
    </row>
    <row r="72" spans="1:9" x14ac:dyDescent="0.3">
      <c r="A72" s="58" t="s">
        <v>165</v>
      </c>
      <c r="B72" s="58" t="s">
        <v>368</v>
      </c>
      <c r="C72" s="58" t="s">
        <v>359</v>
      </c>
      <c r="D72" s="58" t="s">
        <v>360</v>
      </c>
      <c r="G72" s="25" t="s">
        <v>165</v>
      </c>
      <c r="H72" s="60" t="s">
        <v>391</v>
      </c>
      <c r="I72" s="60" t="b">
        <f t="shared" si="1"/>
        <v>1</v>
      </c>
    </row>
    <row r="73" spans="1:9" x14ac:dyDescent="0.3">
      <c r="A73" s="58" t="s">
        <v>166</v>
      </c>
      <c r="B73" s="58" t="s">
        <v>368</v>
      </c>
      <c r="C73" s="58" t="s">
        <v>359</v>
      </c>
      <c r="D73" s="58" t="s">
        <v>360</v>
      </c>
      <c r="G73" s="25" t="s">
        <v>166</v>
      </c>
      <c r="H73" s="60" t="s">
        <v>391</v>
      </c>
      <c r="I73" s="60" t="b">
        <f t="shared" si="1"/>
        <v>1</v>
      </c>
    </row>
    <row r="74" spans="1:9" x14ac:dyDescent="0.3">
      <c r="A74" s="58" t="s">
        <v>167</v>
      </c>
      <c r="B74" s="58" t="s">
        <v>368</v>
      </c>
      <c r="C74" s="58" t="s">
        <v>359</v>
      </c>
      <c r="D74" s="58" t="s">
        <v>360</v>
      </c>
      <c r="G74" s="25" t="s">
        <v>167</v>
      </c>
      <c r="H74" s="60" t="s">
        <v>391</v>
      </c>
      <c r="I74" s="60" t="b">
        <f t="shared" si="1"/>
        <v>1</v>
      </c>
    </row>
    <row r="75" spans="1:9" x14ac:dyDescent="0.3">
      <c r="A75" s="58" t="s">
        <v>168</v>
      </c>
      <c r="B75" s="58" t="s">
        <v>368</v>
      </c>
      <c r="C75" s="58" t="s">
        <v>369</v>
      </c>
      <c r="D75" s="58" t="s">
        <v>360</v>
      </c>
      <c r="G75" s="25" t="s">
        <v>168</v>
      </c>
      <c r="H75" s="60" t="s">
        <v>391</v>
      </c>
      <c r="I75" s="60" t="b">
        <f t="shared" si="1"/>
        <v>1</v>
      </c>
    </row>
    <row r="76" spans="1:9" x14ac:dyDescent="0.3">
      <c r="A76" s="58" t="s">
        <v>169</v>
      </c>
      <c r="B76" s="58" t="s">
        <v>368</v>
      </c>
      <c r="C76" s="58" t="s">
        <v>369</v>
      </c>
      <c r="D76" s="58" t="s">
        <v>360</v>
      </c>
      <c r="G76" s="25" t="s">
        <v>169</v>
      </c>
      <c r="H76" s="60" t="s">
        <v>391</v>
      </c>
      <c r="I76" s="60" t="b">
        <f t="shared" si="1"/>
        <v>1</v>
      </c>
    </row>
    <row r="77" spans="1:9" x14ac:dyDescent="0.3">
      <c r="A77" s="58" t="s">
        <v>170</v>
      </c>
      <c r="B77" s="58" t="s">
        <v>368</v>
      </c>
      <c r="C77" s="58" t="s">
        <v>359</v>
      </c>
      <c r="D77" s="58" t="s">
        <v>360</v>
      </c>
      <c r="G77" s="25" t="s">
        <v>170</v>
      </c>
      <c r="H77" s="60" t="s">
        <v>391</v>
      </c>
      <c r="I77" s="60" t="b">
        <f t="shared" si="1"/>
        <v>1</v>
      </c>
    </row>
    <row r="78" spans="1:9" x14ac:dyDescent="0.3">
      <c r="A78" s="58" t="s">
        <v>171</v>
      </c>
      <c r="B78" s="58" t="s">
        <v>368</v>
      </c>
      <c r="C78" s="58" t="s">
        <v>359</v>
      </c>
      <c r="D78" s="58" t="s">
        <v>360</v>
      </c>
      <c r="G78" s="25" t="s">
        <v>171</v>
      </c>
      <c r="H78" s="60" t="s">
        <v>391</v>
      </c>
      <c r="I78" s="60" t="b">
        <f t="shared" si="1"/>
        <v>1</v>
      </c>
    </row>
    <row r="79" spans="1:9" x14ac:dyDescent="0.3">
      <c r="A79" s="58" t="s">
        <v>172</v>
      </c>
      <c r="B79" s="58" t="s">
        <v>368</v>
      </c>
      <c r="C79" s="58" t="s">
        <v>359</v>
      </c>
      <c r="D79" s="58" t="s">
        <v>360</v>
      </c>
      <c r="G79" s="25" t="s">
        <v>172</v>
      </c>
      <c r="H79" s="60" t="s">
        <v>391</v>
      </c>
      <c r="I79" s="60" t="b">
        <f t="shared" si="1"/>
        <v>1</v>
      </c>
    </row>
    <row r="80" spans="1:9" x14ac:dyDescent="0.3">
      <c r="A80" s="58" t="s">
        <v>173</v>
      </c>
      <c r="B80" s="58" t="s">
        <v>368</v>
      </c>
      <c r="C80" s="58" t="s">
        <v>359</v>
      </c>
      <c r="D80" s="58" t="s">
        <v>360</v>
      </c>
      <c r="G80" s="25" t="s">
        <v>173</v>
      </c>
      <c r="H80" s="60" t="s">
        <v>391</v>
      </c>
      <c r="I80" s="60" t="b">
        <f t="shared" si="1"/>
        <v>1</v>
      </c>
    </row>
    <row r="81" spans="1:9" x14ac:dyDescent="0.3">
      <c r="A81" s="58" t="s">
        <v>174</v>
      </c>
      <c r="B81" s="58" t="s">
        <v>368</v>
      </c>
      <c r="C81" s="58" t="s">
        <v>359</v>
      </c>
      <c r="D81" s="58" t="s">
        <v>360</v>
      </c>
      <c r="G81" s="25" t="s">
        <v>174</v>
      </c>
      <c r="H81" s="60" t="s">
        <v>391</v>
      </c>
      <c r="I81" s="60" t="b">
        <f t="shared" si="1"/>
        <v>1</v>
      </c>
    </row>
    <row r="82" spans="1:9" x14ac:dyDescent="0.3">
      <c r="A82" s="58" t="s">
        <v>175</v>
      </c>
      <c r="B82" s="58" t="s">
        <v>368</v>
      </c>
      <c r="C82" s="58" t="s">
        <v>359</v>
      </c>
      <c r="D82" s="58" t="s">
        <v>360</v>
      </c>
      <c r="G82" s="25" t="s">
        <v>175</v>
      </c>
      <c r="H82" s="60" t="s">
        <v>391</v>
      </c>
      <c r="I82" s="60" t="b">
        <f t="shared" si="1"/>
        <v>1</v>
      </c>
    </row>
    <row r="83" spans="1:9" x14ac:dyDescent="0.3">
      <c r="A83" s="58" t="s">
        <v>176</v>
      </c>
      <c r="B83" s="58" t="s">
        <v>368</v>
      </c>
      <c r="C83" s="58" t="s">
        <v>359</v>
      </c>
      <c r="D83" s="58" t="s">
        <v>360</v>
      </c>
      <c r="G83" s="25" t="s">
        <v>176</v>
      </c>
      <c r="H83" s="60" t="s">
        <v>391</v>
      </c>
      <c r="I83" s="60" t="b">
        <f t="shared" si="1"/>
        <v>1</v>
      </c>
    </row>
    <row r="84" spans="1:9" x14ac:dyDescent="0.3">
      <c r="A84" s="58" t="s">
        <v>177</v>
      </c>
      <c r="B84" s="58" t="s">
        <v>368</v>
      </c>
      <c r="C84" s="58" t="s">
        <v>359</v>
      </c>
      <c r="D84" s="58" t="s">
        <v>360</v>
      </c>
      <c r="G84" s="25" t="s">
        <v>177</v>
      </c>
      <c r="H84" s="60" t="s">
        <v>391</v>
      </c>
      <c r="I84" s="60" t="b">
        <f t="shared" si="1"/>
        <v>1</v>
      </c>
    </row>
    <row r="85" spans="1:9" x14ac:dyDescent="0.3">
      <c r="A85" s="58" t="s">
        <v>178</v>
      </c>
      <c r="B85" s="58" t="s">
        <v>368</v>
      </c>
      <c r="C85" s="58" t="s">
        <v>359</v>
      </c>
      <c r="D85" s="58" t="s">
        <v>360</v>
      </c>
      <c r="G85" s="25" t="s">
        <v>178</v>
      </c>
      <c r="H85" s="60" t="s">
        <v>391</v>
      </c>
      <c r="I85" s="60" t="b">
        <f t="shared" si="1"/>
        <v>1</v>
      </c>
    </row>
    <row r="86" spans="1:9" x14ac:dyDescent="0.3">
      <c r="A86" s="58" t="s">
        <v>179</v>
      </c>
      <c r="B86" s="58" t="s">
        <v>368</v>
      </c>
      <c r="C86" s="58" t="s">
        <v>359</v>
      </c>
      <c r="D86" s="58" t="s">
        <v>360</v>
      </c>
      <c r="G86" s="25" t="s">
        <v>179</v>
      </c>
      <c r="H86" s="60" t="s">
        <v>391</v>
      </c>
      <c r="I86" s="60" t="b">
        <f t="shared" si="1"/>
        <v>1</v>
      </c>
    </row>
    <row r="87" spans="1:9" x14ac:dyDescent="0.3">
      <c r="A87" s="58" t="s">
        <v>180</v>
      </c>
      <c r="B87" s="58" t="s">
        <v>368</v>
      </c>
      <c r="C87" s="58" t="s">
        <v>369</v>
      </c>
      <c r="D87" s="58" t="s">
        <v>360</v>
      </c>
      <c r="G87" s="25" t="s">
        <v>180</v>
      </c>
      <c r="H87" s="60" t="s">
        <v>391</v>
      </c>
      <c r="I87" s="60" t="b">
        <f t="shared" si="1"/>
        <v>1</v>
      </c>
    </row>
    <row r="88" spans="1:9" x14ac:dyDescent="0.3">
      <c r="A88" s="58" t="s">
        <v>181</v>
      </c>
      <c r="B88" s="58" t="s">
        <v>368</v>
      </c>
      <c r="C88" s="58" t="s">
        <v>359</v>
      </c>
      <c r="D88" s="58" t="s">
        <v>360</v>
      </c>
      <c r="G88" s="25" t="s">
        <v>181</v>
      </c>
      <c r="H88" s="60" t="s">
        <v>391</v>
      </c>
      <c r="I88" s="60" t="b">
        <f t="shared" si="1"/>
        <v>1</v>
      </c>
    </row>
    <row r="89" spans="1:9" x14ac:dyDescent="0.3">
      <c r="A89" s="58" t="s">
        <v>182</v>
      </c>
      <c r="B89" s="58" t="s">
        <v>368</v>
      </c>
      <c r="C89" s="58" t="s">
        <v>359</v>
      </c>
      <c r="D89" s="58" t="s">
        <v>360</v>
      </c>
      <c r="G89" s="25" t="s">
        <v>182</v>
      </c>
      <c r="H89" s="60" t="s">
        <v>391</v>
      </c>
      <c r="I89" s="60" t="b">
        <f t="shared" si="1"/>
        <v>1</v>
      </c>
    </row>
    <row r="90" spans="1:9" x14ac:dyDescent="0.3">
      <c r="A90" s="58" t="s">
        <v>183</v>
      </c>
      <c r="B90" s="58" t="s">
        <v>368</v>
      </c>
      <c r="C90" s="58" t="s">
        <v>359</v>
      </c>
      <c r="D90" s="58" t="s">
        <v>360</v>
      </c>
      <c r="G90" s="25" t="s">
        <v>183</v>
      </c>
      <c r="H90" s="60" t="s">
        <v>391</v>
      </c>
      <c r="I90" s="60" t="b">
        <f t="shared" si="1"/>
        <v>1</v>
      </c>
    </row>
    <row r="91" spans="1:9" x14ac:dyDescent="0.3">
      <c r="A91" s="58" t="s">
        <v>184</v>
      </c>
      <c r="B91" s="58" t="s">
        <v>368</v>
      </c>
      <c r="C91" s="58" t="s">
        <v>359</v>
      </c>
      <c r="D91" s="58" t="s">
        <v>360</v>
      </c>
      <c r="G91" s="25" t="s">
        <v>184</v>
      </c>
      <c r="H91" s="60" t="s">
        <v>391</v>
      </c>
      <c r="I91" s="60" t="b">
        <f t="shared" si="1"/>
        <v>1</v>
      </c>
    </row>
    <row r="92" spans="1:9" x14ac:dyDescent="0.3">
      <c r="A92" s="58" t="s">
        <v>185</v>
      </c>
      <c r="B92" s="58" t="s">
        <v>368</v>
      </c>
      <c r="C92" s="58" t="s">
        <v>359</v>
      </c>
      <c r="D92" s="58" t="s">
        <v>360</v>
      </c>
      <c r="G92" s="25" t="s">
        <v>185</v>
      </c>
      <c r="H92" s="60" t="s">
        <v>391</v>
      </c>
      <c r="I92" s="60" t="b">
        <f t="shared" si="1"/>
        <v>1</v>
      </c>
    </row>
    <row r="93" spans="1:9" x14ac:dyDescent="0.3">
      <c r="A93" s="58" t="s">
        <v>186</v>
      </c>
      <c r="B93" s="58" t="s">
        <v>368</v>
      </c>
      <c r="C93" s="58" t="s">
        <v>359</v>
      </c>
      <c r="D93" s="58" t="s">
        <v>360</v>
      </c>
      <c r="G93" s="25" t="s">
        <v>186</v>
      </c>
      <c r="H93" s="60" t="s">
        <v>391</v>
      </c>
      <c r="I93" s="60" t="b">
        <f t="shared" si="1"/>
        <v>1</v>
      </c>
    </row>
    <row r="94" spans="1:9" x14ac:dyDescent="0.3">
      <c r="A94" s="58" t="s">
        <v>187</v>
      </c>
      <c r="B94" s="58" t="s">
        <v>368</v>
      </c>
      <c r="C94" s="58" t="s">
        <v>359</v>
      </c>
      <c r="D94" s="58" t="s">
        <v>360</v>
      </c>
      <c r="G94" s="25" t="s">
        <v>187</v>
      </c>
      <c r="H94" s="60" t="s">
        <v>391</v>
      </c>
      <c r="I94" s="60" t="b">
        <f t="shared" si="1"/>
        <v>1</v>
      </c>
    </row>
    <row r="95" spans="1:9" x14ac:dyDescent="0.3">
      <c r="A95" s="58" t="s">
        <v>188</v>
      </c>
      <c r="B95" s="58" t="s">
        <v>368</v>
      </c>
      <c r="C95" s="58" t="s">
        <v>359</v>
      </c>
      <c r="D95" s="58" t="s">
        <v>360</v>
      </c>
      <c r="G95" s="25" t="s">
        <v>188</v>
      </c>
      <c r="H95" s="60" t="s">
        <v>391</v>
      </c>
      <c r="I95" s="60" t="b">
        <f t="shared" si="1"/>
        <v>1</v>
      </c>
    </row>
    <row r="96" spans="1:9" x14ac:dyDescent="0.3">
      <c r="A96" s="58" t="s">
        <v>189</v>
      </c>
      <c r="B96" s="58" t="s">
        <v>368</v>
      </c>
      <c r="C96" s="58" t="s">
        <v>359</v>
      </c>
      <c r="D96" s="58" t="s">
        <v>360</v>
      </c>
      <c r="G96" s="25" t="s">
        <v>189</v>
      </c>
      <c r="H96" s="60" t="s">
        <v>391</v>
      </c>
      <c r="I96" s="60" t="b">
        <f t="shared" si="1"/>
        <v>1</v>
      </c>
    </row>
    <row r="97" spans="1:10" x14ac:dyDescent="0.3">
      <c r="A97" s="58" t="s">
        <v>190</v>
      </c>
      <c r="B97" s="58" t="s">
        <v>368</v>
      </c>
      <c r="C97" s="58" t="s">
        <v>359</v>
      </c>
      <c r="D97" s="58" t="s">
        <v>360</v>
      </c>
      <c r="G97" s="25" t="s">
        <v>190</v>
      </c>
      <c r="H97" s="60" t="s">
        <v>391</v>
      </c>
      <c r="I97" s="60" t="b">
        <f t="shared" si="1"/>
        <v>1</v>
      </c>
    </row>
    <row r="98" spans="1:10" x14ac:dyDescent="0.3">
      <c r="A98" s="58" t="s">
        <v>191</v>
      </c>
      <c r="B98" s="58" t="s">
        <v>368</v>
      </c>
      <c r="C98" s="58" t="s">
        <v>359</v>
      </c>
      <c r="D98" s="58" t="s">
        <v>360</v>
      </c>
      <c r="G98" s="25" t="s">
        <v>191</v>
      </c>
      <c r="H98" s="60" t="s">
        <v>391</v>
      </c>
      <c r="I98" s="60" t="b">
        <f t="shared" si="1"/>
        <v>1</v>
      </c>
    </row>
    <row r="99" spans="1:10" x14ac:dyDescent="0.3">
      <c r="A99" s="58" t="s">
        <v>192</v>
      </c>
      <c r="B99" s="58" t="s">
        <v>368</v>
      </c>
      <c r="C99" s="58" t="s">
        <v>359</v>
      </c>
      <c r="D99" s="58" t="s">
        <v>360</v>
      </c>
      <c r="G99" s="25" t="s">
        <v>192</v>
      </c>
      <c r="H99" s="60" t="s">
        <v>391</v>
      </c>
      <c r="I99" s="60" t="b">
        <f t="shared" si="1"/>
        <v>1</v>
      </c>
    </row>
    <row r="100" spans="1:10" x14ac:dyDescent="0.3">
      <c r="A100" s="58" t="s">
        <v>193</v>
      </c>
      <c r="B100" s="58" t="s">
        <v>368</v>
      </c>
      <c r="C100" s="58" t="s">
        <v>359</v>
      </c>
      <c r="D100" s="58" t="s">
        <v>360</v>
      </c>
      <c r="G100" s="25" t="s">
        <v>193</v>
      </c>
      <c r="H100" s="60" t="s">
        <v>391</v>
      </c>
      <c r="I100" s="60" t="b">
        <f t="shared" si="1"/>
        <v>1</v>
      </c>
    </row>
    <row r="101" spans="1:10" x14ac:dyDescent="0.3">
      <c r="A101" s="58" t="s">
        <v>194</v>
      </c>
      <c r="B101" s="58" t="s">
        <v>368</v>
      </c>
      <c r="C101" s="58" t="s">
        <v>359</v>
      </c>
      <c r="D101" s="58" t="s">
        <v>360</v>
      </c>
      <c r="G101" s="25" t="s">
        <v>194</v>
      </c>
      <c r="H101" s="60" t="s">
        <v>391</v>
      </c>
      <c r="I101" s="60" t="b">
        <f t="shared" si="1"/>
        <v>1</v>
      </c>
    </row>
    <row r="102" spans="1:10" x14ac:dyDescent="0.3">
      <c r="A102" s="58" t="s">
        <v>195</v>
      </c>
      <c r="B102" s="58" t="s">
        <v>368</v>
      </c>
      <c r="C102" s="58" t="s">
        <v>359</v>
      </c>
      <c r="D102" s="58" t="s">
        <v>360</v>
      </c>
      <c r="G102" s="25" t="s">
        <v>195</v>
      </c>
      <c r="H102" s="60" t="s">
        <v>391</v>
      </c>
      <c r="I102" s="60" t="b">
        <f t="shared" si="1"/>
        <v>1</v>
      </c>
    </row>
    <row r="103" spans="1:10" x14ac:dyDescent="0.3">
      <c r="A103" s="58" t="s">
        <v>196</v>
      </c>
      <c r="B103" s="58" t="s">
        <v>368</v>
      </c>
      <c r="C103" s="58" t="s">
        <v>359</v>
      </c>
      <c r="D103" s="58" t="s">
        <v>360</v>
      </c>
      <c r="G103" s="25" t="s">
        <v>196</v>
      </c>
      <c r="H103" s="60" t="s">
        <v>391</v>
      </c>
      <c r="I103" s="60" t="b">
        <f t="shared" si="1"/>
        <v>1</v>
      </c>
    </row>
    <row r="104" spans="1:10" x14ac:dyDescent="0.3">
      <c r="A104" s="58" t="s">
        <v>197</v>
      </c>
      <c r="B104" s="58" t="s">
        <v>368</v>
      </c>
      <c r="C104" s="58" t="s">
        <v>359</v>
      </c>
      <c r="D104" s="58" t="s">
        <v>360</v>
      </c>
      <c r="G104" s="25" t="s">
        <v>197</v>
      </c>
      <c r="H104" s="60" t="s">
        <v>391</v>
      </c>
      <c r="I104" s="60" t="b">
        <f t="shared" si="1"/>
        <v>1</v>
      </c>
    </row>
    <row r="105" spans="1:10" x14ac:dyDescent="0.3">
      <c r="A105" s="58" t="s">
        <v>198</v>
      </c>
      <c r="B105" s="58" t="s">
        <v>368</v>
      </c>
      <c r="C105" s="58" t="s">
        <v>359</v>
      </c>
      <c r="D105" s="58" t="s">
        <v>360</v>
      </c>
      <c r="G105" s="25" t="s">
        <v>198</v>
      </c>
      <c r="H105" s="60" t="s">
        <v>391</v>
      </c>
      <c r="I105" s="60" t="b">
        <f t="shared" si="1"/>
        <v>1</v>
      </c>
    </row>
    <row r="106" spans="1:10" x14ac:dyDescent="0.3">
      <c r="A106" s="58" t="s">
        <v>199</v>
      </c>
      <c r="B106" s="58" t="s">
        <v>368</v>
      </c>
      <c r="C106" s="58" t="s">
        <v>359</v>
      </c>
      <c r="D106" s="58" t="s">
        <v>360</v>
      </c>
      <c r="G106" s="25" t="s">
        <v>199</v>
      </c>
      <c r="H106" s="60" t="s">
        <v>391</v>
      </c>
      <c r="I106" s="60" t="b">
        <f t="shared" si="1"/>
        <v>1</v>
      </c>
      <c r="J106" s="60"/>
    </row>
    <row r="107" spans="1:10" x14ac:dyDescent="0.3">
      <c r="A107" s="58" t="s">
        <v>200</v>
      </c>
      <c r="B107" s="58" t="s">
        <v>368</v>
      </c>
      <c r="C107" s="58" t="s">
        <v>359</v>
      </c>
      <c r="D107" s="58" t="s">
        <v>360</v>
      </c>
      <c r="G107" s="25" t="s">
        <v>200</v>
      </c>
      <c r="H107" s="60" t="s">
        <v>391</v>
      </c>
      <c r="I107" s="60" t="b">
        <f t="shared" si="1"/>
        <v>1</v>
      </c>
    </row>
    <row r="108" spans="1:10" x14ac:dyDescent="0.3">
      <c r="A108" s="58" t="s">
        <v>370</v>
      </c>
      <c r="B108" s="58" t="s">
        <v>368</v>
      </c>
      <c r="C108" s="58" t="s">
        <v>359</v>
      </c>
      <c r="D108" s="58" t="s">
        <v>360</v>
      </c>
      <c r="G108" s="61" t="s">
        <v>370</v>
      </c>
      <c r="H108" s="60" t="s">
        <v>391</v>
      </c>
      <c r="I108" s="60" t="b">
        <f t="shared" si="1"/>
        <v>1</v>
      </c>
    </row>
    <row r="109" spans="1:10" x14ac:dyDescent="0.3">
      <c r="A109" s="58" t="s">
        <v>201</v>
      </c>
      <c r="B109" s="58" t="s">
        <v>368</v>
      </c>
      <c r="C109" s="58" t="s">
        <v>369</v>
      </c>
      <c r="D109" s="58" t="s">
        <v>360</v>
      </c>
      <c r="G109" s="25" t="s">
        <v>201</v>
      </c>
      <c r="H109" s="60" t="s">
        <v>391</v>
      </c>
      <c r="I109" s="60" t="b">
        <f t="shared" si="1"/>
        <v>1</v>
      </c>
    </row>
    <row r="110" spans="1:10" x14ac:dyDescent="0.3">
      <c r="A110" s="58" t="s">
        <v>202</v>
      </c>
      <c r="B110" s="58" t="s">
        <v>368</v>
      </c>
      <c r="C110" s="58" t="s">
        <v>369</v>
      </c>
      <c r="D110" s="58" t="s">
        <v>360</v>
      </c>
      <c r="G110" s="25" t="s">
        <v>202</v>
      </c>
      <c r="H110" s="60" t="s">
        <v>391</v>
      </c>
      <c r="I110" s="60" t="b">
        <f t="shared" si="1"/>
        <v>1</v>
      </c>
    </row>
    <row r="111" spans="1:10" x14ac:dyDescent="0.3">
      <c r="A111" s="58" t="s">
        <v>203</v>
      </c>
      <c r="B111" s="58" t="s">
        <v>368</v>
      </c>
      <c r="C111" s="58" t="s">
        <v>369</v>
      </c>
      <c r="D111" s="58" t="s">
        <v>360</v>
      </c>
      <c r="G111" s="25" t="s">
        <v>203</v>
      </c>
      <c r="H111" s="60" t="s">
        <v>391</v>
      </c>
      <c r="I111" s="60" t="b">
        <f t="shared" si="1"/>
        <v>1</v>
      </c>
    </row>
    <row r="112" spans="1:10" x14ac:dyDescent="0.3">
      <c r="A112" s="58" t="s">
        <v>204</v>
      </c>
      <c r="B112" s="58" t="s">
        <v>368</v>
      </c>
      <c r="C112" s="58" t="s">
        <v>369</v>
      </c>
      <c r="D112" s="58" t="s">
        <v>360</v>
      </c>
      <c r="G112" s="25" t="s">
        <v>204</v>
      </c>
      <c r="H112" s="60" t="s">
        <v>391</v>
      </c>
      <c r="I112" s="60" t="b">
        <f t="shared" si="1"/>
        <v>1</v>
      </c>
    </row>
    <row r="113" spans="1:10" x14ac:dyDescent="0.3">
      <c r="A113" s="58" t="s">
        <v>205</v>
      </c>
      <c r="B113" s="58" t="s">
        <v>368</v>
      </c>
      <c r="C113" s="58" t="s">
        <v>369</v>
      </c>
      <c r="D113" s="58" t="s">
        <v>360</v>
      </c>
      <c r="G113" s="25" t="s">
        <v>205</v>
      </c>
      <c r="H113" s="60" t="s">
        <v>391</v>
      </c>
      <c r="I113" s="60" t="b">
        <f t="shared" si="1"/>
        <v>1</v>
      </c>
    </row>
    <row r="114" spans="1:10" x14ac:dyDescent="0.3">
      <c r="A114" s="58" t="s">
        <v>206</v>
      </c>
      <c r="B114" s="58" t="s">
        <v>368</v>
      </c>
      <c r="C114" s="58" t="s">
        <v>369</v>
      </c>
      <c r="D114" s="58" t="s">
        <v>360</v>
      </c>
      <c r="G114" s="25" t="s">
        <v>206</v>
      </c>
      <c r="H114" s="60" t="s">
        <v>391</v>
      </c>
      <c r="I114" s="60" t="b">
        <f t="shared" si="1"/>
        <v>1</v>
      </c>
    </row>
    <row r="115" spans="1:10" x14ac:dyDescent="0.3">
      <c r="A115" s="58" t="s">
        <v>207</v>
      </c>
      <c r="B115" s="58" t="s">
        <v>368</v>
      </c>
      <c r="C115" s="58" t="s">
        <v>369</v>
      </c>
      <c r="D115" s="58" t="s">
        <v>360</v>
      </c>
      <c r="G115" s="25" t="s">
        <v>207</v>
      </c>
      <c r="H115" s="60" t="s">
        <v>391</v>
      </c>
      <c r="I115" s="60" t="b">
        <f t="shared" si="1"/>
        <v>1</v>
      </c>
    </row>
    <row r="116" spans="1:10" x14ac:dyDescent="0.3">
      <c r="A116" s="58" t="s">
        <v>208</v>
      </c>
      <c r="B116" s="58" t="s">
        <v>368</v>
      </c>
      <c r="C116" s="58" t="s">
        <v>359</v>
      </c>
      <c r="D116" s="58" t="s">
        <v>360</v>
      </c>
      <c r="G116" s="25" t="s">
        <v>208</v>
      </c>
      <c r="H116" s="60" t="s">
        <v>391</v>
      </c>
      <c r="I116" s="60" t="b">
        <f t="shared" si="1"/>
        <v>1</v>
      </c>
    </row>
    <row r="117" spans="1:10" x14ac:dyDescent="0.3">
      <c r="A117" s="58" t="s">
        <v>209</v>
      </c>
      <c r="B117" s="58" t="s">
        <v>368</v>
      </c>
      <c r="C117" s="58" t="s">
        <v>359</v>
      </c>
      <c r="D117" s="58" t="s">
        <v>360</v>
      </c>
      <c r="G117" s="25" t="s">
        <v>209</v>
      </c>
      <c r="H117" s="60" t="s">
        <v>391</v>
      </c>
      <c r="I117" s="60" t="b">
        <f t="shared" si="1"/>
        <v>1</v>
      </c>
    </row>
    <row r="118" spans="1:10" x14ac:dyDescent="0.3">
      <c r="A118" s="58" t="s">
        <v>210</v>
      </c>
      <c r="B118" s="58" t="s">
        <v>368</v>
      </c>
      <c r="C118" s="58" t="s">
        <v>369</v>
      </c>
      <c r="D118" s="58" t="s">
        <v>360</v>
      </c>
      <c r="G118" s="25" t="s">
        <v>210</v>
      </c>
      <c r="H118" s="60" t="s">
        <v>391</v>
      </c>
      <c r="I118" s="60" t="b">
        <f t="shared" si="1"/>
        <v>1</v>
      </c>
    </row>
    <row r="119" spans="1:10" x14ac:dyDescent="0.3">
      <c r="A119" s="58" t="s">
        <v>211</v>
      </c>
      <c r="B119" s="58" t="s">
        <v>368</v>
      </c>
      <c r="C119" s="58" t="s">
        <v>369</v>
      </c>
      <c r="D119" s="58" t="s">
        <v>360</v>
      </c>
      <c r="G119" s="25" t="s">
        <v>211</v>
      </c>
      <c r="H119" s="60" t="s">
        <v>391</v>
      </c>
      <c r="I119" s="60" t="b">
        <f t="shared" si="1"/>
        <v>1</v>
      </c>
    </row>
    <row r="120" spans="1:10" x14ac:dyDescent="0.3">
      <c r="A120" s="58" t="s">
        <v>212</v>
      </c>
      <c r="B120" s="58" t="s">
        <v>368</v>
      </c>
      <c r="C120" s="58" t="s">
        <v>369</v>
      </c>
      <c r="D120" s="58" t="s">
        <v>360</v>
      </c>
      <c r="G120" s="25" t="s">
        <v>212</v>
      </c>
      <c r="H120" s="60" t="s">
        <v>391</v>
      </c>
      <c r="I120" s="60" t="b">
        <f t="shared" si="1"/>
        <v>1</v>
      </c>
    </row>
    <row r="121" spans="1:10" x14ac:dyDescent="0.3">
      <c r="A121" s="58" t="s">
        <v>213</v>
      </c>
      <c r="B121" s="58" t="s">
        <v>368</v>
      </c>
      <c r="C121" s="58" t="s">
        <v>369</v>
      </c>
      <c r="D121" s="58" t="s">
        <v>360</v>
      </c>
      <c r="G121" s="25" t="s">
        <v>213</v>
      </c>
      <c r="H121" s="60" t="s">
        <v>391</v>
      </c>
      <c r="I121" s="60" t="b">
        <f t="shared" si="1"/>
        <v>1</v>
      </c>
    </row>
    <row r="122" spans="1:10" x14ac:dyDescent="0.3">
      <c r="A122" s="58" t="s">
        <v>214</v>
      </c>
      <c r="B122" s="58" t="s">
        <v>368</v>
      </c>
      <c r="C122" s="58" t="s">
        <v>369</v>
      </c>
      <c r="D122" s="58" t="s">
        <v>360</v>
      </c>
      <c r="G122" s="25" t="s">
        <v>214</v>
      </c>
      <c r="H122" s="60" t="s">
        <v>391</v>
      </c>
      <c r="I122" s="60" t="b">
        <f t="shared" si="1"/>
        <v>1</v>
      </c>
    </row>
    <row r="123" spans="1:10" x14ac:dyDescent="0.3">
      <c r="A123" s="58" t="s">
        <v>215</v>
      </c>
      <c r="B123" s="58" t="s">
        <v>368</v>
      </c>
      <c r="C123" s="58" t="s">
        <v>369</v>
      </c>
      <c r="D123" s="58" t="s">
        <v>360</v>
      </c>
      <c r="G123" s="25" t="s">
        <v>215</v>
      </c>
      <c r="H123" s="60" t="s">
        <v>391</v>
      </c>
      <c r="I123" s="60" t="b">
        <f t="shared" si="1"/>
        <v>1</v>
      </c>
    </row>
    <row r="124" spans="1:10" x14ac:dyDescent="0.3">
      <c r="A124" s="58" t="s">
        <v>216</v>
      </c>
      <c r="B124" s="58" t="s">
        <v>368</v>
      </c>
      <c r="C124" s="58" t="s">
        <v>369</v>
      </c>
      <c r="D124" s="58" t="s">
        <v>360</v>
      </c>
      <c r="G124" s="25" t="s">
        <v>216</v>
      </c>
      <c r="H124" s="60" t="s">
        <v>391</v>
      </c>
      <c r="I124" s="60" t="b">
        <f t="shared" si="1"/>
        <v>1</v>
      </c>
      <c r="J124" s="60"/>
    </row>
    <row r="125" spans="1:10" x14ac:dyDescent="0.3">
      <c r="A125" s="58" t="s">
        <v>217</v>
      </c>
      <c r="B125" s="58" t="s">
        <v>368</v>
      </c>
      <c r="C125" s="58" t="s">
        <v>369</v>
      </c>
      <c r="D125" s="58" t="s">
        <v>360</v>
      </c>
      <c r="G125" s="25" t="s">
        <v>217</v>
      </c>
      <c r="H125" s="60" t="s">
        <v>391</v>
      </c>
      <c r="I125" s="60" t="b">
        <f t="shared" si="1"/>
        <v>1</v>
      </c>
      <c r="J125" s="60"/>
    </row>
    <row r="126" spans="1:10" x14ac:dyDescent="0.3">
      <c r="A126" s="58" t="s">
        <v>371</v>
      </c>
      <c r="B126" s="58" t="s">
        <v>368</v>
      </c>
      <c r="C126" s="58" t="s">
        <v>369</v>
      </c>
      <c r="D126" s="58" t="s">
        <v>360</v>
      </c>
      <c r="G126" s="25" t="s">
        <v>371</v>
      </c>
      <c r="H126" s="60" t="s">
        <v>391</v>
      </c>
      <c r="I126" s="60" t="b">
        <f t="shared" si="1"/>
        <v>1</v>
      </c>
    </row>
    <row r="127" spans="1:10" x14ac:dyDescent="0.3">
      <c r="A127" s="58" t="s">
        <v>372</v>
      </c>
      <c r="B127" s="58" t="s">
        <v>368</v>
      </c>
      <c r="C127" s="58" t="s">
        <v>369</v>
      </c>
      <c r="D127" s="58" t="s">
        <v>360</v>
      </c>
      <c r="G127" s="25" t="s">
        <v>372</v>
      </c>
      <c r="H127" s="60" t="s">
        <v>391</v>
      </c>
      <c r="I127" s="60" t="b">
        <f t="shared" si="1"/>
        <v>1</v>
      </c>
    </row>
    <row r="128" spans="1:10" x14ac:dyDescent="0.3">
      <c r="A128" s="58" t="s">
        <v>218</v>
      </c>
      <c r="B128" s="58" t="s">
        <v>368</v>
      </c>
      <c r="C128" s="58" t="s">
        <v>359</v>
      </c>
      <c r="D128" s="58" t="s">
        <v>360</v>
      </c>
      <c r="G128" s="25" t="s">
        <v>218</v>
      </c>
      <c r="H128" s="60" t="s">
        <v>391</v>
      </c>
      <c r="I128" s="60" t="b">
        <f t="shared" si="1"/>
        <v>1</v>
      </c>
    </row>
    <row r="129" spans="1:9" x14ac:dyDescent="0.3">
      <c r="A129" s="58" t="s">
        <v>219</v>
      </c>
      <c r="B129" s="58" t="s">
        <v>368</v>
      </c>
      <c r="C129" s="58" t="s">
        <v>359</v>
      </c>
      <c r="D129" s="58" t="s">
        <v>360</v>
      </c>
      <c r="G129" s="25" t="s">
        <v>219</v>
      </c>
      <c r="H129" s="60" t="s">
        <v>391</v>
      </c>
      <c r="I129" s="60" t="b">
        <f t="shared" si="1"/>
        <v>1</v>
      </c>
    </row>
    <row r="130" spans="1:9" x14ac:dyDescent="0.3">
      <c r="A130" s="58" t="s">
        <v>220</v>
      </c>
      <c r="B130" s="58" t="s">
        <v>368</v>
      </c>
      <c r="C130" s="58" t="s">
        <v>359</v>
      </c>
      <c r="D130" s="58" t="s">
        <v>360</v>
      </c>
      <c r="G130" s="25" t="s">
        <v>220</v>
      </c>
      <c r="H130" s="60" t="s">
        <v>391</v>
      </c>
      <c r="I130" s="60" t="b">
        <f t="shared" si="1"/>
        <v>1</v>
      </c>
    </row>
    <row r="131" spans="1:9" x14ac:dyDescent="0.3">
      <c r="A131" s="58" t="s">
        <v>221</v>
      </c>
      <c r="B131" s="58" t="s">
        <v>368</v>
      </c>
      <c r="C131" s="58" t="s">
        <v>369</v>
      </c>
      <c r="D131" s="58" t="s">
        <v>360</v>
      </c>
      <c r="G131" s="25" t="s">
        <v>221</v>
      </c>
      <c r="H131" s="60" t="s">
        <v>391</v>
      </c>
      <c r="I131" s="60" t="b">
        <f t="shared" ref="I131:I194" si="2">EXACT(G131,A131)</f>
        <v>1</v>
      </c>
    </row>
    <row r="132" spans="1:9" x14ac:dyDescent="0.3">
      <c r="A132" s="58" t="s">
        <v>222</v>
      </c>
      <c r="B132" s="58" t="s">
        <v>368</v>
      </c>
      <c r="C132" s="58" t="s">
        <v>369</v>
      </c>
      <c r="D132" s="58" t="s">
        <v>360</v>
      </c>
      <c r="G132" s="25" t="s">
        <v>222</v>
      </c>
      <c r="H132" s="60" t="s">
        <v>391</v>
      </c>
      <c r="I132" s="60" t="b">
        <f t="shared" si="2"/>
        <v>1</v>
      </c>
    </row>
    <row r="133" spans="1:9" x14ac:dyDescent="0.3">
      <c r="A133" s="58" t="s">
        <v>223</v>
      </c>
      <c r="B133" s="58" t="s">
        <v>368</v>
      </c>
      <c r="C133" s="58" t="s">
        <v>369</v>
      </c>
      <c r="D133" s="58" t="s">
        <v>360</v>
      </c>
      <c r="G133" s="25" t="s">
        <v>223</v>
      </c>
      <c r="H133" s="60" t="s">
        <v>391</v>
      </c>
      <c r="I133" s="60" t="b">
        <f t="shared" si="2"/>
        <v>1</v>
      </c>
    </row>
    <row r="134" spans="1:9" x14ac:dyDescent="0.3">
      <c r="A134" s="58" t="s">
        <v>224</v>
      </c>
      <c r="B134" s="58" t="s">
        <v>368</v>
      </c>
      <c r="C134" s="58" t="s">
        <v>369</v>
      </c>
      <c r="D134" s="58" t="s">
        <v>360</v>
      </c>
      <c r="G134" s="25" t="s">
        <v>224</v>
      </c>
      <c r="H134" s="60" t="s">
        <v>391</v>
      </c>
      <c r="I134" s="60" t="b">
        <f t="shared" si="2"/>
        <v>1</v>
      </c>
    </row>
    <row r="135" spans="1:9" x14ac:dyDescent="0.3">
      <c r="A135" s="58" t="s">
        <v>225</v>
      </c>
      <c r="B135" s="58" t="s">
        <v>368</v>
      </c>
      <c r="C135" s="58" t="s">
        <v>369</v>
      </c>
      <c r="D135" s="58" t="s">
        <v>360</v>
      </c>
      <c r="G135" s="25" t="s">
        <v>225</v>
      </c>
      <c r="H135" s="60" t="s">
        <v>391</v>
      </c>
      <c r="I135" s="60" t="b">
        <f t="shared" si="2"/>
        <v>1</v>
      </c>
    </row>
    <row r="136" spans="1:9" x14ac:dyDescent="0.3">
      <c r="A136" s="58" t="s">
        <v>226</v>
      </c>
      <c r="B136" s="58" t="s">
        <v>368</v>
      </c>
      <c r="C136" s="58" t="s">
        <v>359</v>
      </c>
      <c r="D136" s="58" t="s">
        <v>360</v>
      </c>
      <c r="G136" s="25" t="s">
        <v>226</v>
      </c>
      <c r="H136" s="60" t="s">
        <v>391</v>
      </c>
      <c r="I136" s="60" t="b">
        <f t="shared" si="2"/>
        <v>1</v>
      </c>
    </row>
    <row r="137" spans="1:9" x14ac:dyDescent="0.3">
      <c r="A137" s="58" t="s">
        <v>266</v>
      </c>
      <c r="B137" s="58" t="s">
        <v>368</v>
      </c>
      <c r="C137" s="58" t="s">
        <v>359</v>
      </c>
      <c r="D137" s="58" t="s">
        <v>364</v>
      </c>
      <c r="G137" s="10" t="s">
        <v>266</v>
      </c>
      <c r="H137" t="s">
        <v>390</v>
      </c>
      <c r="I137" s="60" t="b">
        <f t="shared" si="2"/>
        <v>1</v>
      </c>
    </row>
    <row r="138" spans="1:9" x14ac:dyDescent="0.3">
      <c r="A138" s="58" t="s">
        <v>267</v>
      </c>
      <c r="B138" s="58" t="s">
        <v>368</v>
      </c>
      <c r="C138" s="58" t="s">
        <v>359</v>
      </c>
      <c r="D138" s="58" t="s">
        <v>364</v>
      </c>
      <c r="G138" s="10" t="s">
        <v>267</v>
      </c>
      <c r="H138" s="60" t="s">
        <v>390</v>
      </c>
      <c r="I138" s="60" t="b">
        <f t="shared" si="2"/>
        <v>1</v>
      </c>
    </row>
    <row r="139" spans="1:9" x14ac:dyDescent="0.3">
      <c r="A139" s="58" t="s">
        <v>268</v>
      </c>
      <c r="B139" s="58" t="s">
        <v>368</v>
      </c>
      <c r="C139" s="58" t="s">
        <v>359</v>
      </c>
      <c r="D139" s="58" t="s">
        <v>364</v>
      </c>
      <c r="G139" s="10" t="s">
        <v>268</v>
      </c>
      <c r="H139" s="60" t="s">
        <v>390</v>
      </c>
      <c r="I139" s="60" t="b">
        <f t="shared" si="2"/>
        <v>1</v>
      </c>
    </row>
    <row r="140" spans="1:9" x14ac:dyDescent="0.3">
      <c r="A140" s="58" t="s">
        <v>269</v>
      </c>
      <c r="B140" s="58" t="s">
        <v>368</v>
      </c>
      <c r="C140" s="58" t="s">
        <v>359</v>
      </c>
      <c r="D140" s="58" t="s">
        <v>364</v>
      </c>
      <c r="G140" s="10" t="s">
        <v>269</v>
      </c>
      <c r="H140" s="60" t="s">
        <v>390</v>
      </c>
      <c r="I140" s="60" t="b">
        <f t="shared" si="2"/>
        <v>1</v>
      </c>
    </row>
    <row r="141" spans="1:9" x14ac:dyDescent="0.3">
      <c r="A141" s="58" t="s">
        <v>270</v>
      </c>
      <c r="B141" s="58" t="s">
        <v>368</v>
      </c>
      <c r="C141" s="58" t="s">
        <v>359</v>
      </c>
      <c r="D141" s="58" t="s">
        <v>364</v>
      </c>
      <c r="G141" s="10" t="s">
        <v>270</v>
      </c>
      <c r="H141" s="60" t="s">
        <v>390</v>
      </c>
      <c r="I141" s="60" t="b">
        <f t="shared" si="2"/>
        <v>1</v>
      </c>
    </row>
    <row r="142" spans="1:9" x14ac:dyDescent="0.3">
      <c r="A142" s="58" t="s">
        <v>271</v>
      </c>
      <c r="B142" s="58" t="s">
        <v>368</v>
      </c>
      <c r="C142" s="58" t="s">
        <v>369</v>
      </c>
      <c r="D142" s="58" t="s">
        <v>364</v>
      </c>
      <c r="G142" s="10" t="s">
        <v>271</v>
      </c>
      <c r="H142" s="60" t="s">
        <v>390</v>
      </c>
      <c r="I142" s="60" t="b">
        <f t="shared" si="2"/>
        <v>1</v>
      </c>
    </row>
    <row r="143" spans="1:9" x14ac:dyDescent="0.3">
      <c r="A143" s="58" t="s">
        <v>272</v>
      </c>
      <c r="B143" s="58" t="s">
        <v>368</v>
      </c>
      <c r="C143" s="58" t="s">
        <v>369</v>
      </c>
      <c r="D143" s="58" t="s">
        <v>364</v>
      </c>
      <c r="G143" s="10" t="s">
        <v>272</v>
      </c>
      <c r="H143" s="60" t="s">
        <v>390</v>
      </c>
      <c r="I143" s="60" t="b">
        <f t="shared" si="2"/>
        <v>1</v>
      </c>
    </row>
    <row r="144" spans="1:9" x14ac:dyDescent="0.3">
      <c r="A144" s="58" t="s">
        <v>273</v>
      </c>
      <c r="B144" s="58" t="s">
        <v>368</v>
      </c>
      <c r="C144" s="58" t="s">
        <v>359</v>
      </c>
      <c r="D144" s="58" t="s">
        <v>364</v>
      </c>
      <c r="G144" s="10" t="s">
        <v>273</v>
      </c>
      <c r="H144" s="60" t="s">
        <v>390</v>
      </c>
      <c r="I144" s="60" t="b">
        <f t="shared" si="2"/>
        <v>1</v>
      </c>
    </row>
    <row r="145" spans="1:9" x14ac:dyDescent="0.3">
      <c r="A145" s="58" t="s">
        <v>274</v>
      </c>
      <c r="B145" s="58" t="s">
        <v>368</v>
      </c>
      <c r="C145" s="58" t="s">
        <v>359</v>
      </c>
      <c r="D145" s="58" t="s">
        <v>364</v>
      </c>
      <c r="G145" s="10" t="s">
        <v>274</v>
      </c>
      <c r="H145" s="60" t="s">
        <v>390</v>
      </c>
      <c r="I145" s="60" t="b">
        <f t="shared" si="2"/>
        <v>1</v>
      </c>
    </row>
    <row r="146" spans="1:9" x14ac:dyDescent="0.3">
      <c r="A146" s="58" t="s">
        <v>275</v>
      </c>
      <c r="B146" s="58" t="s">
        <v>368</v>
      </c>
      <c r="C146" s="58" t="s">
        <v>359</v>
      </c>
      <c r="D146" s="58" t="s">
        <v>364</v>
      </c>
      <c r="G146" s="10" t="s">
        <v>275</v>
      </c>
      <c r="H146" s="60" t="s">
        <v>390</v>
      </c>
      <c r="I146" s="60" t="b">
        <f t="shared" si="2"/>
        <v>1</v>
      </c>
    </row>
    <row r="147" spans="1:9" x14ac:dyDescent="0.3">
      <c r="A147" s="58" t="s">
        <v>276</v>
      </c>
      <c r="B147" s="58" t="s">
        <v>368</v>
      </c>
      <c r="C147" s="58" t="s">
        <v>359</v>
      </c>
      <c r="D147" s="58" t="s">
        <v>364</v>
      </c>
      <c r="G147" s="10" t="s">
        <v>276</v>
      </c>
      <c r="H147" s="60" t="s">
        <v>390</v>
      </c>
      <c r="I147" s="60" t="b">
        <f t="shared" si="2"/>
        <v>1</v>
      </c>
    </row>
    <row r="148" spans="1:9" x14ac:dyDescent="0.3">
      <c r="A148" s="58" t="s">
        <v>277</v>
      </c>
      <c r="B148" s="58" t="s">
        <v>368</v>
      </c>
      <c r="C148" s="58" t="s">
        <v>359</v>
      </c>
      <c r="D148" s="58" t="s">
        <v>364</v>
      </c>
      <c r="G148" s="10" t="s">
        <v>277</v>
      </c>
      <c r="H148" s="60" t="s">
        <v>390</v>
      </c>
      <c r="I148" s="60" t="b">
        <f t="shared" si="2"/>
        <v>1</v>
      </c>
    </row>
    <row r="149" spans="1:9" x14ac:dyDescent="0.3">
      <c r="A149" s="58" t="s">
        <v>278</v>
      </c>
      <c r="B149" s="58" t="s">
        <v>368</v>
      </c>
      <c r="C149" s="58" t="s">
        <v>359</v>
      </c>
      <c r="D149" s="58" t="s">
        <v>364</v>
      </c>
      <c r="G149" s="10" t="s">
        <v>278</v>
      </c>
      <c r="H149" s="60" t="s">
        <v>390</v>
      </c>
      <c r="I149" s="60" t="b">
        <f t="shared" si="2"/>
        <v>1</v>
      </c>
    </row>
    <row r="150" spans="1:9" x14ac:dyDescent="0.3">
      <c r="A150" s="58" t="s">
        <v>279</v>
      </c>
      <c r="B150" s="58" t="s">
        <v>368</v>
      </c>
      <c r="C150" s="58" t="s">
        <v>359</v>
      </c>
      <c r="D150" s="58" t="s">
        <v>364</v>
      </c>
      <c r="G150" s="10" t="s">
        <v>279</v>
      </c>
      <c r="H150" s="60" t="s">
        <v>390</v>
      </c>
      <c r="I150" s="60" t="b">
        <f t="shared" si="2"/>
        <v>1</v>
      </c>
    </row>
    <row r="151" spans="1:9" x14ac:dyDescent="0.3">
      <c r="A151" s="58" t="s">
        <v>280</v>
      </c>
      <c r="B151" s="58" t="s">
        <v>368</v>
      </c>
      <c r="C151" s="58" t="s">
        <v>359</v>
      </c>
      <c r="D151" s="58" t="s">
        <v>364</v>
      </c>
      <c r="G151" s="10" t="s">
        <v>280</v>
      </c>
      <c r="H151" s="60" t="s">
        <v>390</v>
      </c>
      <c r="I151" s="60" t="b">
        <f t="shared" si="2"/>
        <v>1</v>
      </c>
    </row>
    <row r="152" spans="1:9" x14ac:dyDescent="0.3">
      <c r="A152" s="58" t="s">
        <v>281</v>
      </c>
      <c r="B152" s="58" t="s">
        <v>368</v>
      </c>
      <c r="C152" s="58" t="s">
        <v>359</v>
      </c>
      <c r="D152" s="58" t="s">
        <v>364</v>
      </c>
      <c r="G152" s="10" t="s">
        <v>281</v>
      </c>
      <c r="H152" s="60" t="s">
        <v>390</v>
      </c>
      <c r="I152" s="60" t="b">
        <f t="shared" si="2"/>
        <v>1</v>
      </c>
    </row>
    <row r="153" spans="1:9" x14ac:dyDescent="0.3">
      <c r="A153" s="58" t="s">
        <v>282</v>
      </c>
      <c r="B153" s="58" t="s">
        <v>368</v>
      </c>
      <c r="C153" s="58" t="s">
        <v>359</v>
      </c>
      <c r="D153" s="58" t="s">
        <v>364</v>
      </c>
      <c r="G153" s="10" t="s">
        <v>282</v>
      </c>
      <c r="H153" s="60" t="s">
        <v>390</v>
      </c>
      <c r="I153" s="60" t="b">
        <f t="shared" si="2"/>
        <v>1</v>
      </c>
    </row>
    <row r="154" spans="1:9" x14ac:dyDescent="0.3">
      <c r="A154" s="58" t="s">
        <v>283</v>
      </c>
      <c r="B154" s="58" t="s">
        <v>368</v>
      </c>
      <c r="C154" s="58" t="s">
        <v>369</v>
      </c>
      <c r="D154" s="58" t="s">
        <v>364</v>
      </c>
      <c r="G154" s="10" t="s">
        <v>283</v>
      </c>
      <c r="H154" s="60" t="s">
        <v>390</v>
      </c>
      <c r="I154" s="60" t="b">
        <f t="shared" si="2"/>
        <v>1</v>
      </c>
    </row>
    <row r="155" spans="1:9" x14ac:dyDescent="0.3">
      <c r="A155" s="58" t="s">
        <v>284</v>
      </c>
      <c r="B155" s="58" t="s">
        <v>368</v>
      </c>
      <c r="C155" s="58" t="s">
        <v>359</v>
      </c>
      <c r="D155" s="58" t="s">
        <v>364</v>
      </c>
      <c r="G155" s="10" t="s">
        <v>284</v>
      </c>
      <c r="H155" s="60" t="s">
        <v>390</v>
      </c>
      <c r="I155" s="60" t="b">
        <f t="shared" si="2"/>
        <v>1</v>
      </c>
    </row>
    <row r="156" spans="1:9" x14ac:dyDescent="0.3">
      <c r="A156" s="58" t="s">
        <v>285</v>
      </c>
      <c r="B156" s="58" t="s">
        <v>368</v>
      </c>
      <c r="C156" s="58" t="s">
        <v>359</v>
      </c>
      <c r="D156" s="58" t="s">
        <v>364</v>
      </c>
      <c r="G156" s="10" t="s">
        <v>285</v>
      </c>
      <c r="H156" s="60" t="s">
        <v>390</v>
      </c>
      <c r="I156" s="60" t="b">
        <f t="shared" si="2"/>
        <v>1</v>
      </c>
    </row>
    <row r="157" spans="1:9" x14ac:dyDescent="0.3">
      <c r="A157" s="58" t="s">
        <v>286</v>
      </c>
      <c r="B157" s="58" t="s">
        <v>368</v>
      </c>
      <c r="C157" s="58" t="s">
        <v>359</v>
      </c>
      <c r="D157" s="58" t="s">
        <v>364</v>
      </c>
      <c r="G157" s="10" t="s">
        <v>286</v>
      </c>
      <c r="H157" s="60" t="s">
        <v>390</v>
      </c>
      <c r="I157" s="60" t="b">
        <f t="shared" si="2"/>
        <v>1</v>
      </c>
    </row>
    <row r="158" spans="1:9" x14ac:dyDescent="0.3">
      <c r="A158" s="58" t="s">
        <v>287</v>
      </c>
      <c r="B158" s="58" t="s">
        <v>368</v>
      </c>
      <c r="C158" s="58" t="s">
        <v>359</v>
      </c>
      <c r="D158" s="58" t="s">
        <v>364</v>
      </c>
      <c r="G158" s="10" t="s">
        <v>287</v>
      </c>
      <c r="H158" s="60" t="s">
        <v>390</v>
      </c>
      <c r="I158" s="60" t="b">
        <f t="shared" si="2"/>
        <v>1</v>
      </c>
    </row>
    <row r="159" spans="1:9" x14ac:dyDescent="0.3">
      <c r="A159" s="58" t="s">
        <v>288</v>
      </c>
      <c r="B159" s="58" t="s">
        <v>368</v>
      </c>
      <c r="C159" s="58" t="s">
        <v>359</v>
      </c>
      <c r="D159" s="58" t="s">
        <v>364</v>
      </c>
      <c r="G159" s="10" t="s">
        <v>288</v>
      </c>
      <c r="H159" s="60" t="s">
        <v>390</v>
      </c>
      <c r="I159" s="60" t="b">
        <f t="shared" si="2"/>
        <v>1</v>
      </c>
    </row>
    <row r="160" spans="1:9" x14ac:dyDescent="0.3">
      <c r="A160" s="58" t="s">
        <v>289</v>
      </c>
      <c r="B160" s="58" t="s">
        <v>368</v>
      </c>
      <c r="C160" s="58" t="s">
        <v>359</v>
      </c>
      <c r="D160" s="58" t="s">
        <v>364</v>
      </c>
      <c r="G160" s="10" t="s">
        <v>289</v>
      </c>
      <c r="H160" s="60" t="s">
        <v>390</v>
      </c>
      <c r="I160" s="60" t="b">
        <f t="shared" si="2"/>
        <v>1</v>
      </c>
    </row>
    <row r="161" spans="1:9" x14ac:dyDescent="0.3">
      <c r="A161" s="58" t="s">
        <v>290</v>
      </c>
      <c r="B161" s="58" t="s">
        <v>368</v>
      </c>
      <c r="C161" s="58" t="s">
        <v>359</v>
      </c>
      <c r="D161" s="58" t="s">
        <v>364</v>
      </c>
      <c r="G161" s="10" t="s">
        <v>290</v>
      </c>
      <c r="H161" s="60" t="s">
        <v>390</v>
      </c>
      <c r="I161" s="60" t="b">
        <f t="shared" si="2"/>
        <v>1</v>
      </c>
    </row>
    <row r="162" spans="1:9" x14ac:dyDescent="0.3">
      <c r="A162" s="58" t="s">
        <v>291</v>
      </c>
      <c r="B162" s="58" t="s">
        <v>368</v>
      </c>
      <c r="C162" s="58" t="s">
        <v>359</v>
      </c>
      <c r="D162" s="58" t="s">
        <v>364</v>
      </c>
      <c r="G162" s="10" t="s">
        <v>291</v>
      </c>
      <c r="H162" s="60" t="s">
        <v>390</v>
      </c>
      <c r="I162" s="60" t="b">
        <f t="shared" si="2"/>
        <v>1</v>
      </c>
    </row>
    <row r="163" spans="1:9" x14ac:dyDescent="0.3">
      <c r="A163" s="58" t="s">
        <v>292</v>
      </c>
      <c r="B163" s="58" t="s">
        <v>368</v>
      </c>
      <c r="C163" s="58" t="s">
        <v>359</v>
      </c>
      <c r="D163" s="58" t="s">
        <v>364</v>
      </c>
      <c r="G163" s="10" t="s">
        <v>292</v>
      </c>
      <c r="H163" s="60" t="s">
        <v>390</v>
      </c>
      <c r="I163" s="60" t="b">
        <f t="shared" si="2"/>
        <v>1</v>
      </c>
    </row>
    <row r="164" spans="1:9" x14ac:dyDescent="0.3">
      <c r="A164" s="58" t="s">
        <v>293</v>
      </c>
      <c r="B164" s="58" t="s">
        <v>368</v>
      </c>
      <c r="C164" s="58" t="s">
        <v>359</v>
      </c>
      <c r="D164" s="58" t="s">
        <v>364</v>
      </c>
      <c r="G164" s="10" t="s">
        <v>293</v>
      </c>
      <c r="H164" s="60" t="s">
        <v>390</v>
      </c>
      <c r="I164" s="60" t="b">
        <f t="shared" si="2"/>
        <v>1</v>
      </c>
    </row>
    <row r="165" spans="1:9" x14ac:dyDescent="0.3">
      <c r="A165" s="58" t="s">
        <v>294</v>
      </c>
      <c r="B165" s="58" t="s">
        <v>368</v>
      </c>
      <c r="C165" s="58" t="s">
        <v>359</v>
      </c>
      <c r="D165" s="58" t="s">
        <v>364</v>
      </c>
      <c r="G165" s="10" t="s">
        <v>294</v>
      </c>
      <c r="H165" s="60" t="s">
        <v>390</v>
      </c>
      <c r="I165" s="60" t="b">
        <f t="shared" si="2"/>
        <v>1</v>
      </c>
    </row>
    <row r="166" spans="1:9" x14ac:dyDescent="0.3">
      <c r="A166" s="58" t="s">
        <v>295</v>
      </c>
      <c r="B166" s="58" t="s">
        <v>368</v>
      </c>
      <c r="C166" s="58" t="s">
        <v>359</v>
      </c>
      <c r="D166" s="58" t="s">
        <v>364</v>
      </c>
      <c r="G166" s="10" t="s">
        <v>295</v>
      </c>
      <c r="H166" s="60" t="s">
        <v>390</v>
      </c>
      <c r="I166" s="60" t="b">
        <f t="shared" si="2"/>
        <v>1</v>
      </c>
    </row>
    <row r="167" spans="1:9" x14ac:dyDescent="0.3">
      <c r="A167" s="58" t="s">
        <v>296</v>
      </c>
      <c r="B167" s="58" t="s">
        <v>368</v>
      </c>
      <c r="C167" s="58" t="s">
        <v>359</v>
      </c>
      <c r="D167" s="58" t="s">
        <v>364</v>
      </c>
      <c r="G167" s="10" t="s">
        <v>296</v>
      </c>
      <c r="H167" s="60" t="s">
        <v>390</v>
      </c>
      <c r="I167" s="60" t="b">
        <f t="shared" si="2"/>
        <v>1</v>
      </c>
    </row>
    <row r="168" spans="1:9" x14ac:dyDescent="0.3">
      <c r="A168" s="58" t="s">
        <v>297</v>
      </c>
      <c r="B168" s="58" t="s">
        <v>368</v>
      </c>
      <c r="C168" s="58" t="s">
        <v>359</v>
      </c>
      <c r="D168" s="58" t="s">
        <v>364</v>
      </c>
      <c r="G168" s="10" t="s">
        <v>297</v>
      </c>
      <c r="H168" s="60" t="s">
        <v>390</v>
      </c>
      <c r="I168" s="60" t="b">
        <f t="shared" si="2"/>
        <v>1</v>
      </c>
    </row>
    <row r="169" spans="1:9" x14ac:dyDescent="0.3">
      <c r="A169" s="58" t="s">
        <v>298</v>
      </c>
      <c r="B169" s="58" t="s">
        <v>368</v>
      </c>
      <c r="C169" s="58" t="s">
        <v>359</v>
      </c>
      <c r="D169" s="58" t="s">
        <v>364</v>
      </c>
      <c r="G169" s="10" t="s">
        <v>298</v>
      </c>
      <c r="H169" s="60" t="s">
        <v>390</v>
      </c>
      <c r="I169" s="60" t="b">
        <f t="shared" si="2"/>
        <v>1</v>
      </c>
    </row>
    <row r="170" spans="1:9" x14ac:dyDescent="0.3">
      <c r="A170" s="58" t="s">
        <v>299</v>
      </c>
      <c r="B170" s="58" t="s">
        <v>368</v>
      </c>
      <c r="C170" s="58" t="s">
        <v>359</v>
      </c>
      <c r="D170" s="58" t="s">
        <v>364</v>
      </c>
      <c r="G170" s="10" t="s">
        <v>299</v>
      </c>
      <c r="H170" s="60" t="s">
        <v>390</v>
      </c>
      <c r="I170" s="60" t="b">
        <f t="shared" si="2"/>
        <v>1</v>
      </c>
    </row>
    <row r="171" spans="1:9" x14ac:dyDescent="0.3">
      <c r="A171" s="58" t="s">
        <v>300</v>
      </c>
      <c r="B171" s="58" t="s">
        <v>368</v>
      </c>
      <c r="C171" s="58" t="s">
        <v>359</v>
      </c>
      <c r="D171" s="58" t="s">
        <v>364</v>
      </c>
      <c r="G171" s="10" t="s">
        <v>300</v>
      </c>
      <c r="H171" s="60" t="s">
        <v>390</v>
      </c>
      <c r="I171" s="60" t="b">
        <f t="shared" si="2"/>
        <v>1</v>
      </c>
    </row>
    <row r="172" spans="1:9" x14ac:dyDescent="0.3">
      <c r="A172" s="58" t="s">
        <v>301</v>
      </c>
      <c r="B172" s="58" t="s">
        <v>368</v>
      </c>
      <c r="C172" s="58" t="s">
        <v>359</v>
      </c>
      <c r="D172" s="58" t="s">
        <v>364</v>
      </c>
      <c r="G172" s="10" t="s">
        <v>301</v>
      </c>
      <c r="H172" s="60" t="s">
        <v>390</v>
      </c>
      <c r="I172" s="60" t="b">
        <f t="shared" si="2"/>
        <v>1</v>
      </c>
    </row>
    <row r="173" spans="1:9" x14ac:dyDescent="0.3">
      <c r="A173" s="58" t="s">
        <v>302</v>
      </c>
      <c r="B173" s="58" t="s">
        <v>368</v>
      </c>
      <c r="C173" s="58" t="s">
        <v>359</v>
      </c>
      <c r="D173" s="58" t="s">
        <v>364</v>
      </c>
      <c r="G173" s="10" t="s">
        <v>302</v>
      </c>
      <c r="H173" s="60" t="s">
        <v>390</v>
      </c>
      <c r="I173" s="60" t="b">
        <f t="shared" si="2"/>
        <v>1</v>
      </c>
    </row>
    <row r="174" spans="1:9" x14ac:dyDescent="0.3">
      <c r="A174" s="58" t="s">
        <v>303</v>
      </c>
      <c r="B174" s="58" t="s">
        <v>368</v>
      </c>
      <c r="C174" s="58" t="s">
        <v>359</v>
      </c>
      <c r="D174" s="58" t="s">
        <v>364</v>
      </c>
      <c r="G174" s="10" t="s">
        <v>303</v>
      </c>
      <c r="H174" s="60" t="s">
        <v>390</v>
      </c>
      <c r="I174" s="60" t="b">
        <f t="shared" si="2"/>
        <v>1</v>
      </c>
    </row>
    <row r="175" spans="1:9" x14ac:dyDescent="0.3">
      <c r="A175" s="58" t="s">
        <v>373</v>
      </c>
      <c r="B175" s="58" t="s">
        <v>368</v>
      </c>
      <c r="C175" s="58" t="s">
        <v>359</v>
      </c>
      <c r="D175" s="58" t="s">
        <v>364</v>
      </c>
      <c r="G175" s="61" t="s">
        <v>373</v>
      </c>
      <c r="H175" s="60" t="s">
        <v>390</v>
      </c>
      <c r="I175" s="60" t="b">
        <f t="shared" si="2"/>
        <v>1</v>
      </c>
    </row>
    <row r="176" spans="1:9" x14ac:dyDescent="0.3">
      <c r="A176" s="58" t="s">
        <v>304</v>
      </c>
      <c r="B176" s="58" t="s">
        <v>368</v>
      </c>
      <c r="C176" s="58" t="s">
        <v>369</v>
      </c>
      <c r="D176" s="58" t="s">
        <v>364</v>
      </c>
      <c r="G176" s="10" t="s">
        <v>304</v>
      </c>
      <c r="H176" s="60" t="s">
        <v>390</v>
      </c>
      <c r="I176" s="60" t="b">
        <f t="shared" si="2"/>
        <v>1</v>
      </c>
    </row>
    <row r="177" spans="1:9" x14ac:dyDescent="0.3">
      <c r="A177" s="58" t="s">
        <v>305</v>
      </c>
      <c r="B177" s="58" t="s">
        <v>368</v>
      </c>
      <c r="C177" s="58" t="s">
        <v>369</v>
      </c>
      <c r="D177" s="58" t="s">
        <v>364</v>
      </c>
      <c r="G177" s="10" t="s">
        <v>305</v>
      </c>
      <c r="H177" s="60" t="s">
        <v>390</v>
      </c>
      <c r="I177" s="60" t="b">
        <f t="shared" si="2"/>
        <v>1</v>
      </c>
    </row>
    <row r="178" spans="1:9" x14ac:dyDescent="0.3">
      <c r="A178" s="58" t="s">
        <v>306</v>
      </c>
      <c r="B178" s="58" t="s">
        <v>368</v>
      </c>
      <c r="C178" s="58" t="s">
        <v>369</v>
      </c>
      <c r="D178" s="58" t="s">
        <v>364</v>
      </c>
      <c r="G178" s="10" t="s">
        <v>306</v>
      </c>
      <c r="H178" s="60" t="s">
        <v>390</v>
      </c>
      <c r="I178" s="60" t="b">
        <f t="shared" si="2"/>
        <v>1</v>
      </c>
    </row>
    <row r="179" spans="1:9" x14ac:dyDescent="0.3">
      <c r="A179" s="58" t="s">
        <v>307</v>
      </c>
      <c r="B179" s="58" t="s">
        <v>368</v>
      </c>
      <c r="C179" s="58" t="s">
        <v>369</v>
      </c>
      <c r="D179" s="58" t="s">
        <v>364</v>
      </c>
      <c r="G179" s="10" t="s">
        <v>307</v>
      </c>
      <c r="H179" s="60" t="s">
        <v>390</v>
      </c>
      <c r="I179" s="60" t="b">
        <f t="shared" si="2"/>
        <v>1</v>
      </c>
    </row>
    <row r="180" spans="1:9" x14ac:dyDescent="0.3">
      <c r="A180" s="58" t="s">
        <v>308</v>
      </c>
      <c r="B180" s="58" t="s">
        <v>368</v>
      </c>
      <c r="C180" s="58" t="s">
        <v>369</v>
      </c>
      <c r="D180" s="58" t="s">
        <v>364</v>
      </c>
      <c r="G180" s="10" t="s">
        <v>308</v>
      </c>
      <c r="H180" s="60" t="s">
        <v>390</v>
      </c>
      <c r="I180" s="60" t="b">
        <f t="shared" si="2"/>
        <v>1</v>
      </c>
    </row>
    <row r="181" spans="1:9" x14ac:dyDescent="0.3">
      <c r="A181" s="58" t="s">
        <v>309</v>
      </c>
      <c r="B181" s="58" t="s">
        <v>368</v>
      </c>
      <c r="C181" s="58" t="s">
        <v>369</v>
      </c>
      <c r="D181" s="58" t="s">
        <v>364</v>
      </c>
      <c r="G181" s="10" t="s">
        <v>309</v>
      </c>
      <c r="H181" s="60" t="s">
        <v>390</v>
      </c>
      <c r="I181" s="60" t="b">
        <f t="shared" si="2"/>
        <v>1</v>
      </c>
    </row>
    <row r="182" spans="1:9" x14ac:dyDescent="0.3">
      <c r="A182" s="58" t="s">
        <v>310</v>
      </c>
      <c r="B182" s="58" t="s">
        <v>368</v>
      </c>
      <c r="C182" s="58" t="s">
        <v>369</v>
      </c>
      <c r="D182" s="58" t="s">
        <v>364</v>
      </c>
      <c r="G182" s="10" t="s">
        <v>310</v>
      </c>
      <c r="H182" s="60" t="s">
        <v>390</v>
      </c>
      <c r="I182" s="60" t="b">
        <f t="shared" si="2"/>
        <v>1</v>
      </c>
    </row>
    <row r="183" spans="1:9" x14ac:dyDescent="0.3">
      <c r="A183" s="58" t="s">
        <v>311</v>
      </c>
      <c r="B183" s="58" t="s">
        <v>368</v>
      </c>
      <c r="C183" s="58" t="s">
        <v>369</v>
      </c>
      <c r="D183" s="58" t="s">
        <v>364</v>
      </c>
      <c r="G183" s="10" t="s">
        <v>311</v>
      </c>
      <c r="H183" s="60" t="s">
        <v>390</v>
      </c>
      <c r="I183" s="60" t="b">
        <f t="shared" si="2"/>
        <v>1</v>
      </c>
    </row>
    <row r="184" spans="1:9" x14ac:dyDescent="0.3">
      <c r="A184" s="58" t="s">
        <v>312</v>
      </c>
      <c r="B184" s="58" t="s">
        <v>368</v>
      </c>
      <c r="C184" s="58" t="s">
        <v>359</v>
      </c>
      <c r="D184" s="58" t="s">
        <v>364</v>
      </c>
      <c r="G184" s="10" t="s">
        <v>312</v>
      </c>
      <c r="H184" s="60" t="s">
        <v>390</v>
      </c>
      <c r="I184" s="60" t="b">
        <f t="shared" si="2"/>
        <v>1</v>
      </c>
    </row>
    <row r="185" spans="1:9" x14ac:dyDescent="0.3">
      <c r="A185" s="58" t="s">
        <v>313</v>
      </c>
      <c r="B185" s="58" t="s">
        <v>368</v>
      </c>
      <c r="C185" s="58" t="s">
        <v>359</v>
      </c>
      <c r="D185" s="58" t="s">
        <v>364</v>
      </c>
      <c r="G185" s="10" t="s">
        <v>313</v>
      </c>
      <c r="H185" s="60" t="s">
        <v>390</v>
      </c>
      <c r="I185" s="60" t="b">
        <f t="shared" si="2"/>
        <v>1</v>
      </c>
    </row>
    <row r="186" spans="1:9" x14ac:dyDescent="0.3">
      <c r="A186" s="58" t="s">
        <v>314</v>
      </c>
      <c r="B186" s="58" t="s">
        <v>368</v>
      </c>
      <c r="C186" s="58" t="s">
        <v>369</v>
      </c>
      <c r="D186" s="58" t="s">
        <v>364</v>
      </c>
      <c r="G186" s="10" t="s">
        <v>314</v>
      </c>
      <c r="H186" s="60" t="s">
        <v>390</v>
      </c>
      <c r="I186" s="60" t="b">
        <f t="shared" si="2"/>
        <v>1</v>
      </c>
    </row>
    <row r="187" spans="1:9" x14ac:dyDescent="0.3">
      <c r="A187" s="58" t="s">
        <v>315</v>
      </c>
      <c r="B187" s="58" t="s">
        <v>368</v>
      </c>
      <c r="C187" s="58" t="s">
        <v>369</v>
      </c>
      <c r="D187" s="58" t="s">
        <v>364</v>
      </c>
      <c r="G187" s="10" t="s">
        <v>315</v>
      </c>
      <c r="H187" s="60" t="s">
        <v>390</v>
      </c>
      <c r="I187" s="60" t="b">
        <f t="shared" si="2"/>
        <v>1</v>
      </c>
    </row>
    <row r="188" spans="1:9" x14ac:dyDescent="0.3">
      <c r="A188" s="58" t="s">
        <v>316</v>
      </c>
      <c r="B188" s="58" t="s">
        <v>368</v>
      </c>
      <c r="C188" s="58" t="s">
        <v>369</v>
      </c>
      <c r="D188" s="58" t="s">
        <v>364</v>
      </c>
      <c r="G188" s="10" t="s">
        <v>316</v>
      </c>
      <c r="H188" s="60" t="s">
        <v>390</v>
      </c>
      <c r="I188" s="60" t="b">
        <f t="shared" si="2"/>
        <v>1</v>
      </c>
    </row>
    <row r="189" spans="1:9" x14ac:dyDescent="0.3">
      <c r="A189" s="58" t="s">
        <v>317</v>
      </c>
      <c r="B189" s="58" t="s">
        <v>368</v>
      </c>
      <c r="C189" s="58" t="s">
        <v>369</v>
      </c>
      <c r="D189" s="58" t="s">
        <v>364</v>
      </c>
      <c r="G189" s="10" t="s">
        <v>317</v>
      </c>
      <c r="H189" s="60" t="s">
        <v>390</v>
      </c>
      <c r="I189" s="60" t="b">
        <f t="shared" si="2"/>
        <v>1</v>
      </c>
    </row>
    <row r="190" spans="1:9" x14ac:dyDescent="0.3">
      <c r="A190" s="58" t="s">
        <v>318</v>
      </c>
      <c r="B190" s="58" t="s">
        <v>368</v>
      </c>
      <c r="C190" s="58" t="s">
        <v>369</v>
      </c>
      <c r="D190" s="58" t="s">
        <v>364</v>
      </c>
      <c r="G190" s="10" t="s">
        <v>318</v>
      </c>
      <c r="H190" s="60" t="s">
        <v>390</v>
      </c>
      <c r="I190" s="60" t="b">
        <f t="shared" si="2"/>
        <v>1</v>
      </c>
    </row>
    <row r="191" spans="1:9" x14ac:dyDescent="0.3">
      <c r="A191" s="58" t="s">
        <v>319</v>
      </c>
      <c r="B191" s="58" t="s">
        <v>368</v>
      </c>
      <c r="C191" s="58" t="s">
        <v>369</v>
      </c>
      <c r="D191" s="58" t="s">
        <v>364</v>
      </c>
      <c r="G191" s="10" t="s">
        <v>319</v>
      </c>
      <c r="H191" s="60" t="s">
        <v>390</v>
      </c>
      <c r="I191" s="60" t="b">
        <f t="shared" si="2"/>
        <v>1</v>
      </c>
    </row>
    <row r="192" spans="1:9" x14ac:dyDescent="0.3">
      <c r="A192" s="58" t="s">
        <v>320</v>
      </c>
      <c r="B192" s="58" t="s">
        <v>368</v>
      </c>
      <c r="C192" s="58" t="s">
        <v>369</v>
      </c>
      <c r="D192" s="58" t="s">
        <v>364</v>
      </c>
      <c r="G192" s="10" t="s">
        <v>320</v>
      </c>
      <c r="H192" s="60" t="s">
        <v>390</v>
      </c>
      <c r="I192" s="60" t="b">
        <f t="shared" si="2"/>
        <v>1</v>
      </c>
    </row>
    <row r="193" spans="1:9" x14ac:dyDescent="0.3">
      <c r="A193" s="58" t="s">
        <v>321</v>
      </c>
      <c r="B193" s="58" t="s">
        <v>368</v>
      </c>
      <c r="C193" s="58" t="s">
        <v>369</v>
      </c>
      <c r="D193" s="58" t="s">
        <v>364</v>
      </c>
      <c r="G193" s="10" t="s">
        <v>321</v>
      </c>
      <c r="H193" s="60" t="s">
        <v>390</v>
      </c>
      <c r="I193" s="60" t="b">
        <f t="shared" si="2"/>
        <v>1</v>
      </c>
    </row>
    <row r="194" spans="1:9" x14ac:dyDescent="0.3">
      <c r="A194" s="58" t="s">
        <v>374</v>
      </c>
      <c r="B194" s="58" t="s">
        <v>368</v>
      </c>
      <c r="C194" s="58" t="s">
        <v>369</v>
      </c>
      <c r="D194" s="58" t="s">
        <v>364</v>
      </c>
      <c r="G194" s="61" t="s">
        <v>374</v>
      </c>
      <c r="H194" s="60" t="s">
        <v>390</v>
      </c>
      <c r="I194" s="60" t="b">
        <f t="shared" si="2"/>
        <v>1</v>
      </c>
    </row>
    <row r="195" spans="1:9" x14ac:dyDescent="0.3">
      <c r="A195" s="58" t="s">
        <v>375</v>
      </c>
      <c r="B195" s="58" t="s">
        <v>368</v>
      </c>
      <c r="C195" s="58" t="s">
        <v>369</v>
      </c>
      <c r="D195" s="58" t="s">
        <v>364</v>
      </c>
      <c r="G195" s="61" t="s">
        <v>375</v>
      </c>
      <c r="H195" s="60" t="s">
        <v>390</v>
      </c>
      <c r="I195" s="60" t="b">
        <f t="shared" ref="I195:I258" si="3">EXACT(G195,A195)</f>
        <v>1</v>
      </c>
    </row>
    <row r="196" spans="1:9" x14ac:dyDescent="0.3">
      <c r="A196" s="58" t="s">
        <v>322</v>
      </c>
      <c r="B196" s="58" t="s">
        <v>368</v>
      </c>
      <c r="C196" s="58" t="s">
        <v>359</v>
      </c>
      <c r="D196" s="58" t="s">
        <v>364</v>
      </c>
      <c r="G196" s="10" t="s">
        <v>322</v>
      </c>
      <c r="H196" s="60" t="s">
        <v>390</v>
      </c>
      <c r="I196" s="60" t="b">
        <f t="shared" si="3"/>
        <v>1</v>
      </c>
    </row>
    <row r="197" spans="1:9" x14ac:dyDescent="0.3">
      <c r="A197" s="58" t="s">
        <v>323</v>
      </c>
      <c r="B197" s="58" t="s">
        <v>368</v>
      </c>
      <c r="C197" s="58" t="s">
        <v>359</v>
      </c>
      <c r="D197" s="58" t="s">
        <v>364</v>
      </c>
      <c r="G197" s="10" t="s">
        <v>323</v>
      </c>
      <c r="H197" s="60" t="s">
        <v>390</v>
      </c>
      <c r="I197" s="60" t="b">
        <f t="shared" si="3"/>
        <v>1</v>
      </c>
    </row>
    <row r="198" spans="1:9" x14ac:dyDescent="0.3">
      <c r="A198" s="58" t="s">
        <v>324</v>
      </c>
      <c r="B198" s="58" t="s">
        <v>368</v>
      </c>
      <c r="C198" s="58" t="s">
        <v>359</v>
      </c>
      <c r="D198" s="58" t="s">
        <v>364</v>
      </c>
      <c r="G198" s="10" t="s">
        <v>324</v>
      </c>
      <c r="H198" s="60" t="s">
        <v>390</v>
      </c>
      <c r="I198" s="60" t="b">
        <f t="shared" si="3"/>
        <v>1</v>
      </c>
    </row>
    <row r="199" spans="1:9" x14ac:dyDescent="0.3">
      <c r="A199" s="58" t="s">
        <v>325</v>
      </c>
      <c r="B199" s="58" t="s">
        <v>368</v>
      </c>
      <c r="C199" s="58" t="s">
        <v>369</v>
      </c>
      <c r="D199" s="58" t="s">
        <v>364</v>
      </c>
      <c r="G199" s="10" t="s">
        <v>325</v>
      </c>
      <c r="H199" s="60" t="s">
        <v>390</v>
      </c>
      <c r="I199" s="60" t="b">
        <f t="shared" si="3"/>
        <v>1</v>
      </c>
    </row>
    <row r="200" spans="1:9" x14ac:dyDescent="0.3">
      <c r="A200" s="58" t="s">
        <v>326</v>
      </c>
      <c r="B200" s="58" t="s">
        <v>368</v>
      </c>
      <c r="C200" s="58" t="s">
        <v>369</v>
      </c>
      <c r="D200" s="58" t="s">
        <v>364</v>
      </c>
      <c r="G200" s="10" t="s">
        <v>326</v>
      </c>
      <c r="H200" s="60" t="s">
        <v>390</v>
      </c>
      <c r="I200" s="60" t="b">
        <f t="shared" si="3"/>
        <v>1</v>
      </c>
    </row>
    <row r="201" spans="1:9" x14ac:dyDescent="0.3">
      <c r="A201" s="58" t="s">
        <v>327</v>
      </c>
      <c r="B201" s="58" t="s">
        <v>368</v>
      </c>
      <c r="C201" s="58" t="s">
        <v>369</v>
      </c>
      <c r="D201" s="58" t="s">
        <v>364</v>
      </c>
      <c r="G201" s="10" t="s">
        <v>327</v>
      </c>
      <c r="H201" s="60" t="s">
        <v>390</v>
      </c>
      <c r="I201" s="60" t="b">
        <f t="shared" si="3"/>
        <v>1</v>
      </c>
    </row>
    <row r="202" spans="1:9" x14ac:dyDescent="0.3">
      <c r="A202" s="58" t="s">
        <v>328</v>
      </c>
      <c r="B202" s="58" t="s">
        <v>368</v>
      </c>
      <c r="C202" s="58" t="s">
        <v>369</v>
      </c>
      <c r="D202" s="58" t="s">
        <v>364</v>
      </c>
      <c r="G202" s="10" t="s">
        <v>328</v>
      </c>
      <c r="H202" s="60" t="s">
        <v>390</v>
      </c>
      <c r="I202" s="60" t="b">
        <f t="shared" si="3"/>
        <v>1</v>
      </c>
    </row>
    <row r="203" spans="1:9" x14ac:dyDescent="0.3">
      <c r="A203" s="58" t="s">
        <v>329</v>
      </c>
      <c r="B203" s="58" t="s">
        <v>368</v>
      </c>
      <c r="C203" s="58" t="s">
        <v>369</v>
      </c>
      <c r="D203" s="58" t="s">
        <v>364</v>
      </c>
      <c r="G203" s="10" t="s">
        <v>329</v>
      </c>
      <c r="H203" s="60" t="s">
        <v>390</v>
      </c>
      <c r="I203" s="60" t="b">
        <f t="shared" si="3"/>
        <v>1</v>
      </c>
    </row>
    <row r="204" spans="1:9" x14ac:dyDescent="0.3">
      <c r="A204" s="58" t="s">
        <v>330</v>
      </c>
      <c r="B204" s="58" t="s">
        <v>368</v>
      </c>
      <c r="C204" s="58" t="s">
        <v>359</v>
      </c>
      <c r="D204" s="58" t="s">
        <v>364</v>
      </c>
      <c r="G204" s="10" t="s">
        <v>330</v>
      </c>
      <c r="H204" s="60" t="s">
        <v>390</v>
      </c>
      <c r="I204" s="60" t="b">
        <f t="shared" si="3"/>
        <v>1</v>
      </c>
    </row>
    <row r="205" spans="1:9" x14ac:dyDescent="0.3">
      <c r="A205" s="58" t="s">
        <v>331</v>
      </c>
      <c r="B205" s="58" t="s">
        <v>368</v>
      </c>
      <c r="C205" s="58" t="s">
        <v>369</v>
      </c>
      <c r="D205" s="58" t="s">
        <v>364</v>
      </c>
      <c r="G205" s="10" t="s">
        <v>331</v>
      </c>
      <c r="H205" s="60" t="s">
        <v>390</v>
      </c>
      <c r="I205" s="60" t="b">
        <f t="shared" si="3"/>
        <v>1</v>
      </c>
    </row>
    <row r="206" spans="1:9" x14ac:dyDescent="0.3">
      <c r="A206" s="58" t="s">
        <v>118</v>
      </c>
      <c r="B206" s="58" t="s">
        <v>376</v>
      </c>
      <c r="C206" s="58" t="s">
        <v>359</v>
      </c>
      <c r="D206" s="58" t="s">
        <v>360</v>
      </c>
      <c r="G206" s="10" t="s">
        <v>118</v>
      </c>
      <c r="H206" s="60" t="s">
        <v>396</v>
      </c>
      <c r="I206" s="60" t="b">
        <f t="shared" si="3"/>
        <v>1</v>
      </c>
    </row>
    <row r="207" spans="1:9" x14ac:dyDescent="0.3">
      <c r="A207" s="58" t="s">
        <v>119</v>
      </c>
      <c r="B207" s="58" t="s">
        <v>376</v>
      </c>
      <c r="C207" s="58" t="s">
        <v>359</v>
      </c>
      <c r="D207" s="58" t="s">
        <v>360</v>
      </c>
      <c r="G207" s="10" t="s">
        <v>119</v>
      </c>
      <c r="H207" s="60" t="s">
        <v>396</v>
      </c>
      <c r="I207" s="60" t="b">
        <f t="shared" si="3"/>
        <v>1</v>
      </c>
    </row>
    <row r="208" spans="1:9" x14ac:dyDescent="0.3">
      <c r="A208" s="58" t="s">
        <v>120</v>
      </c>
      <c r="B208" s="58" t="s">
        <v>376</v>
      </c>
      <c r="C208" s="58" t="s">
        <v>359</v>
      </c>
      <c r="D208" s="58" t="s">
        <v>360</v>
      </c>
      <c r="G208" s="10" t="s">
        <v>120</v>
      </c>
      <c r="H208" s="60" t="s">
        <v>396</v>
      </c>
      <c r="I208" s="60" t="b">
        <f t="shared" si="3"/>
        <v>1</v>
      </c>
    </row>
    <row r="209" spans="1:9" x14ac:dyDescent="0.3">
      <c r="A209" s="58" t="s">
        <v>121</v>
      </c>
      <c r="B209" s="58" t="s">
        <v>376</v>
      </c>
      <c r="C209" s="58" t="s">
        <v>359</v>
      </c>
      <c r="D209" s="58" t="s">
        <v>360</v>
      </c>
      <c r="G209" s="10" t="s">
        <v>121</v>
      </c>
      <c r="H209" s="60" t="s">
        <v>396</v>
      </c>
      <c r="I209" s="60" t="b">
        <f t="shared" si="3"/>
        <v>1</v>
      </c>
    </row>
    <row r="210" spans="1:9" x14ac:dyDescent="0.3">
      <c r="A210" s="58" t="s">
        <v>122</v>
      </c>
      <c r="B210" s="58" t="s">
        <v>376</v>
      </c>
      <c r="C210" s="58" t="s">
        <v>359</v>
      </c>
      <c r="D210" s="58" t="s">
        <v>360</v>
      </c>
      <c r="G210" s="10" t="s">
        <v>122</v>
      </c>
      <c r="H210" s="60" t="s">
        <v>396</v>
      </c>
      <c r="I210" s="60" t="b">
        <f t="shared" si="3"/>
        <v>1</v>
      </c>
    </row>
    <row r="211" spans="1:9" x14ac:dyDescent="0.3">
      <c r="A211" s="58" t="s">
        <v>123</v>
      </c>
      <c r="B211" s="58" t="s">
        <v>376</v>
      </c>
      <c r="C211" s="58" t="s">
        <v>359</v>
      </c>
      <c r="D211" s="58" t="s">
        <v>360</v>
      </c>
      <c r="G211" s="10" t="s">
        <v>123</v>
      </c>
      <c r="H211" s="60" t="s">
        <v>396</v>
      </c>
      <c r="I211" s="60" t="b">
        <f t="shared" si="3"/>
        <v>1</v>
      </c>
    </row>
    <row r="212" spans="1:9" x14ac:dyDescent="0.3">
      <c r="A212" s="58" t="s">
        <v>124</v>
      </c>
      <c r="B212" s="58" t="s">
        <v>376</v>
      </c>
      <c r="C212" s="58" t="s">
        <v>359</v>
      </c>
      <c r="D212" s="58" t="s">
        <v>360</v>
      </c>
      <c r="G212" s="10" t="s">
        <v>124</v>
      </c>
      <c r="H212" s="60" t="s">
        <v>396</v>
      </c>
      <c r="I212" s="60" t="b">
        <f t="shared" si="3"/>
        <v>1</v>
      </c>
    </row>
    <row r="213" spans="1:9" x14ac:dyDescent="0.3">
      <c r="A213" s="58" t="s">
        <v>125</v>
      </c>
      <c r="B213" s="58" t="s">
        <v>376</v>
      </c>
      <c r="C213" s="58" t="s">
        <v>359</v>
      </c>
      <c r="D213" s="58" t="s">
        <v>360</v>
      </c>
      <c r="G213" s="10" t="s">
        <v>125</v>
      </c>
      <c r="H213" s="60" t="s">
        <v>396</v>
      </c>
      <c r="I213" s="60" t="b">
        <f t="shared" si="3"/>
        <v>1</v>
      </c>
    </row>
    <row r="214" spans="1:9" x14ac:dyDescent="0.3">
      <c r="A214" s="58" t="s">
        <v>126</v>
      </c>
      <c r="B214" s="58" t="s">
        <v>376</v>
      </c>
      <c r="C214" s="58" t="s">
        <v>359</v>
      </c>
      <c r="D214" s="58" t="s">
        <v>360</v>
      </c>
      <c r="G214" s="10" t="s">
        <v>126</v>
      </c>
      <c r="H214" s="60" t="s">
        <v>396</v>
      </c>
      <c r="I214" s="60" t="b">
        <f t="shared" si="3"/>
        <v>1</v>
      </c>
    </row>
    <row r="215" spans="1:9" x14ac:dyDescent="0.3">
      <c r="A215" s="58" t="s">
        <v>127</v>
      </c>
      <c r="B215" s="58" t="s">
        <v>376</v>
      </c>
      <c r="C215" s="58" t="s">
        <v>359</v>
      </c>
      <c r="D215" s="58" t="s">
        <v>360</v>
      </c>
      <c r="G215" s="10" t="s">
        <v>127</v>
      </c>
      <c r="H215" s="60" t="s">
        <v>396</v>
      </c>
      <c r="I215" s="60" t="b">
        <f t="shared" si="3"/>
        <v>1</v>
      </c>
    </row>
    <row r="216" spans="1:9" x14ac:dyDescent="0.3">
      <c r="A216" s="58" t="s">
        <v>128</v>
      </c>
      <c r="B216" s="58" t="s">
        <v>376</v>
      </c>
      <c r="C216" s="58" t="s">
        <v>359</v>
      </c>
      <c r="D216" s="58" t="s">
        <v>360</v>
      </c>
      <c r="G216" s="10" t="s">
        <v>128</v>
      </c>
      <c r="H216" s="60" t="s">
        <v>396</v>
      </c>
      <c r="I216" s="60" t="b">
        <f t="shared" si="3"/>
        <v>1</v>
      </c>
    </row>
    <row r="217" spans="1:9" x14ac:dyDescent="0.3">
      <c r="A217" s="58" t="s">
        <v>129</v>
      </c>
      <c r="B217" s="58" t="s">
        <v>376</v>
      </c>
      <c r="C217" s="58" t="s">
        <v>359</v>
      </c>
      <c r="D217" s="58" t="s">
        <v>360</v>
      </c>
      <c r="G217" s="10" t="s">
        <v>129</v>
      </c>
      <c r="H217" s="60" t="s">
        <v>396</v>
      </c>
      <c r="I217" s="60" t="b">
        <f t="shared" si="3"/>
        <v>1</v>
      </c>
    </row>
    <row r="218" spans="1:9" x14ac:dyDescent="0.3">
      <c r="A218" s="58" t="s">
        <v>130</v>
      </c>
      <c r="B218" s="58" t="s">
        <v>376</v>
      </c>
      <c r="C218" s="58" t="s">
        <v>359</v>
      </c>
      <c r="D218" s="58" t="s">
        <v>360</v>
      </c>
      <c r="G218" s="10" t="s">
        <v>130</v>
      </c>
      <c r="H218" s="60" t="s">
        <v>396</v>
      </c>
      <c r="I218" s="60" t="b">
        <f t="shared" si="3"/>
        <v>1</v>
      </c>
    </row>
    <row r="219" spans="1:9" x14ac:dyDescent="0.3">
      <c r="A219" s="58" t="s">
        <v>131</v>
      </c>
      <c r="B219" s="58" t="s">
        <v>376</v>
      </c>
      <c r="C219" s="58" t="s">
        <v>359</v>
      </c>
      <c r="D219" s="58" t="s">
        <v>360</v>
      </c>
      <c r="G219" s="10" t="s">
        <v>131</v>
      </c>
      <c r="H219" s="60" t="s">
        <v>396</v>
      </c>
      <c r="I219" s="60" t="b">
        <f t="shared" si="3"/>
        <v>1</v>
      </c>
    </row>
    <row r="220" spans="1:9" x14ac:dyDescent="0.3">
      <c r="A220" s="58" t="s">
        <v>132</v>
      </c>
      <c r="B220" s="58" t="s">
        <v>376</v>
      </c>
      <c r="C220" s="58" t="s">
        <v>359</v>
      </c>
      <c r="D220" s="58" t="s">
        <v>360</v>
      </c>
      <c r="G220" s="10" t="s">
        <v>132</v>
      </c>
      <c r="H220" s="60" t="s">
        <v>396</v>
      </c>
      <c r="I220" s="60" t="b">
        <f t="shared" si="3"/>
        <v>1</v>
      </c>
    </row>
    <row r="221" spans="1:9" x14ac:dyDescent="0.3">
      <c r="A221" s="58" t="s">
        <v>133</v>
      </c>
      <c r="B221" s="58" t="s">
        <v>376</v>
      </c>
      <c r="C221" s="58" t="s">
        <v>359</v>
      </c>
      <c r="D221" s="58" t="s">
        <v>360</v>
      </c>
      <c r="G221" s="10" t="s">
        <v>133</v>
      </c>
      <c r="H221" s="60" t="s">
        <v>396</v>
      </c>
      <c r="I221" s="60" t="b">
        <f t="shared" si="3"/>
        <v>1</v>
      </c>
    </row>
    <row r="222" spans="1:9" x14ac:dyDescent="0.3">
      <c r="A222" s="58" t="s">
        <v>134</v>
      </c>
      <c r="B222" s="58" t="s">
        <v>376</v>
      </c>
      <c r="C222" s="58" t="s">
        <v>359</v>
      </c>
      <c r="D222" s="58" t="s">
        <v>360</v>
      </c>
      <c r="G222" s="10" t="s">
        <v>134</v>
      </c>
      <c r="H222" s="60" t="s">
        <v>396</v>
      </c>
      <c r="I222" s="60" t="b">
        <f t="shared" si="3"/>
        <v>1</v>
      </c>
    </row>
    <row r="223" spans="1:9" x14ac:dyDescent="0.3">
      <c r="A223" s="58" t="s">
        <v>135</v>
      </c>
      <c r="B223" s="58" t="s">
        <v>376</v>
      </c>
      <c r="C223" s="58" t="s">
        <v>359</v>
      </c>
      <c r="D223" s="58" t="s">
        <v>360</v>
      </c>
      <c r="G223" s="10" t="s">
        <v>135</v>
      </c>
      <c r="H223" s="60" t="s">
        <v>396</v>
      </c>
      <c r="I223" s="60" t="b">
        <f t="shared" si="3"/>
        <v>1</v>
      </c>
    </row>
    <row r="224" spans="1:9" x14ac:dyDescent="0.3">
      <c r="A224" s="58" t="s">
        <v>136</v>
      </c>
      <c r="B224" s="58" t="s">
        <v>376</v>
      </c>
      <c r="C224" s="58" t="s">
        <v>359</v>
      </c>
      <c r="D224" s="58" t="s">
        <v>360</v>
      </c>
      <c r="G224" s="10" t="s">
        <v>136</v>
      </c>
      <c r="H224" s="60" t="s">
        <v>396</v>
      </c>
      <c r="I224" s="60" t="b">
        <f t="shared" si="3"/>
        <v>1</v>
      </c>
    </row>
    <row r="225" spans="1:9" x14ac:dyDescent="0.3">
      <c r="A225" s="58" t="s">
        <v>137</v>
      </c>
      <c r="B225" s="58" t="s">
        <v>376</v>
      </c>
      <c r="C225" s="58" t="s">
        <v>359</v>
      </c>
      <c r="D225" s="58" t="s">
        <v>360</v>
      </c>
      <c r="G225" s="10" t="s">
        <v>137</v>
      </c>
      <c r="H225" s="60" t="s">
        <v>396</v>
      </c>
      <c r="I225" s="60" t="b">
        <f t="shared" si="3"/>
        <v>1</v>
      </c>
    </row>
    <row r="226" spans="1:9" x14ac:dyDescent="0.3">
      <c r="A226" s="58" t="s">
        <v>138</v>
      </c>
      <c r="B226" s="58" t="s">
        <v>376</v>
      </c>
      <c r="C226" s="58" t="s">
        <v>359</v>
      </c>
      <c r="D226" s="58" t="s">
        <v>360</v>
      </c>
      <c r="G226" s="10" t="s">
        <v>138</v>
      </c>
      <c r="H226" s="60" t="s">
        <v>396</v>
      </c>
      <c r="I226" s="60" t="b">
        <f t="shared" si="3"/>
        <v>1</v>
      </c>
    </row>
    <row r="227" spans="1:9" x14ac:dyDescent="0.3">
      <c r="A227" s="58" t="s">
        <v>139</v>
      </c>
      <c r="B227" s="58" t="s">
        <v>376</v>
      </c>
      <c r="C227" s="58" t="s">
        <v>359</v>
      </c>
      <c r="D227" s="58" t="s">
        <v>360</v>
      </c>
      <c r="G227" s="10" t="s">
        <v>139</v>
      </c>
      <c r="H227" s="60" t="s">
        <v>396</v>
      </c>
      <c r="I227" s="60" t="b">
        <f t="shared" si="3"/>
        <v>1</v>
      </c>
    </row>
    <row r="228" spans="1:9" x14ac:dyDescent="0.3">
      <c r="A228" s="58" t="s">
        <v>140</v>
      </c>
      <c r="B228" s="58" t="s">
        <v>376</v>
      </c>
      <c r="C228" s="58" t="s">
        <v>359</v>
      </c>
      <c r="D228" s="58" t="s">
        <v>360</v>
      </c>
      <c r="G228" s="10" t="s">
        <v>140</v>
      </c>
      <c r="H228" s="60" t="s">
        <v>396</v>
      </c>
      <c r="I228" s="60" t="b">
        <f t="shared" si="3"/>
        <v>1</v>
      </c>
    </row>
    <row r="229" spans="1:9" x14ac:dyDescent="0.3">
      <c r="A229" s="58" t="s">
        <v>141</v>
      </c>
      <c r="B229" s="58" t="s">
        <v>376</v>
      </c>
      <c r="C229" s="58" t="s">
        <v>359</v>
      </c>
      <c r="D229" s="58" t="s">
        <v>360</v>
      </c>
      <c r="G229" s="10" t="s">
        <v>141</v>
      </c>
      <c r="H229" s="60" t="s">
        <v>396</v>
      </c>
      <c r="I229" s="60" t="b">
        <f t="shared" si="3"/>
        <v>1</v>
      </c>
    </row>
    <row r="230" spans="1:9" x14ac:dyDescent="0.3">
      <c r="A230" s="58" t="s">
        <v>142</v>
      </c>
      <c r="B230" s="58" t="s">
        <v>376</v>
      </c>
      <c r="C230" s="58" t="s">
        <v>359</v>
      </c>
      <c r="D230" s="58" t="s">
        <v>360</v>
      </c>
      <c r="G230" s="10" t="s">
        <v>142</v>
      </c>
      <c r="H230" s="60" t="s">
        <v>396</v>
      </c>
      <c r="I230" s="60" t="b">
        <f t="shared" si="3"/>
        <v>1</v>
      </c>
    </row>
    <row r="231" spans="1:9" x14ac:dyDescent="0.3">
      <c r="A231" s="58" t="s">
        <v>143</v>
      </c>
      <c r="B231" s="58" t="s">
        <v>376</v>
      </c>
      <c r="C231" s="58" t="s">
        <v>359</v>
      </c>
      <c r="D231" s="58" t="s">
        <v>360</v>
      </c>
      <c r="G231" s="10" t="s">
        <v>143</v>
      </c>
      <c r="H231" s="60" t="s">
        <v>396</v>
      </c>
      <c r="I231" s="60" t="b">
        <f t="shared" si="3"/>
        <v>1</v>
      </c>
    </row>
    <row r="232" spans="1:9" x14ac:dyDescent="0.3">
      <c r="A232" s="58" t="s">
        <v>144</v>
      </c>
      <c r="B232" s="58" t="s">
        <v>376</v>
      </c>
      <c r="C232" s="58" t="s">
        <v>359</v>
      </c>
      <c r="D232" s="58" t="s">
        <v>360</v>
      </c>
      <c r="G232" s="10" t="s">
        <v>144</v>
      </c>
      <c r="H232" s="60" t="s">
        <v>396</v>
      </c>
      <c r="I232" s="60" t="b">
        <f t="shared" si="3"/>
        <v>1</v>
      </c>
    </row>
    <row r="233" spans="1:9" x14ac:dyDescent="0.3">
      <c r="A233" s="58" t="s">
        <v>145</v>
      </c>
      <c r="B233" s="58" t="s">
        <v>376</v>
      </c>
      <c r="C233" s="58" t="s">
        <v>359</v>
      </c>
      <c r="D233" s="58" t="s">
        <v>360</v>
      </c>
      <c r="G233" s="10" t="s">
        <v>145</v>
      </c>
      <c r="H233" s="60" t="s">
        <v>396</v>
      </c>
      <c r="I233" s="60" t="b">
        <f t="shared" si="3"/>
        <v>1</v>
      </c>
    </row>
    <row r="234" spans="1:9" x14ac:dyDescent="0.3">
      <c r="A234" s="58" t="s">
        <v>146</v>
      </c>
      <c r="B234" s="58" t="s">
        <v>376</v>
      </c>
      <c r="C234" s="58" t="s">
        <v>359</v>
      </c>
      <c r="D234" s="58" t="s">
        <v>360</v>
      </c>
      <c r="G234" s="10" t="s">
        <v>146</v>
      </c>
      <c r="H234" s="60" t="s">
        <v>396</v>
      </c>
      <c r="I234" s="60" t="b">
        <f t="shared" si="3"/>
        <v>1</v>
      </c>
    </row>
    <row r="235" spans="1:9" x14ac:dyDescent="0.3">
      <c r="A235" s="58" t="s">
        <v>147</v>
      </c>
      <c r="B235" s="58" t="s">
        <v>376</v>
      </c>
      <c r="C235" s="58" t="s">
        <v>359</v>
      </c>
      <c r="D235" s="58" t="s">
        <v>360</v>
      </c>
      <c r="G235" s="10" t="s">
        <v>147</v>
      </c>
      <c r="H235" s="60" t="s">
        <v>396</v>
      </c>
      <c r="I235" s="60" t="b">
        <f t="shared" si="3"/>
        <v>1</v>
      </c>
    </row>
    <row r="236" spans="1:9" x14ac:dyDescent="0.3">
      <c r="A236" s="58" t="s">
        <v>148</v>
      </c>
      <c r="B236" s="58" t="s">
        <v>376</v>
      </c>
      <c r="C236" s="58" t="s">
        <v>359</v>
      </c>
      <c r="D236" s="58" t="s">
        <v>360</v>
      </c>
      <c r="G236" s="10" t="s">
        <v>148</v>
      </c>
      <c r="H236" s="60" t="s">
        <v>396</v>
      </c>
      <c r="I236" s="60" t="b">
        <f t="shared" si="3"/>
        <v>1</v>
      </c>
    </row>
    <row r="237" spans="1:9" x14ac:dyDescent="0.3">
      <c r="A237" s="58" t="s">
        <v>149</v>
      </c>
      <c r="B237" s="58" t="s">
        <v>376</v>
      </c>
      <c r="C237" s="58" t="s">
        <v>359</v>
      </c>
      <c r="D237" s="58" t="s">
        <v>360</v>
      </c>
      <c r="G237" s="10" t="s">
        <v>149</v>
      </c>
      <c r="H237" s="60" t="s">
        <v>396</v>
      </c>
      <c r="I237" s="60" t="b">
        <f t="shared" si="3"/>
        <v>1</v>
      </c>
    </row>
    <row r="238" spans="1:9" x14ac:dyDescent="0.3">
      <c r="A238" s="58" t="s">
        <v>150</v>
      </c>
      <c r="B238" s="58" t="s">
        <v>376</v>
      </c>
      <c r="C238" s="58" t="s">
        <v>359</v>
      </c>
      <c r="D238" s="58" t="s">
        <v>360</v>
      </c>
      <c r="G238" s="10" t="s">
        <v>150</v>
      </c>
      <c r="H238" s="60" t="s">
        <v>396</v>
      </c>
      <c r="I238" s="60" t="b">
        <f t="shared" si="3"/>
        <v>1</v>
      </c>
    </row>
    <row r="239" spans="1:9" x14ac:dyDescent="0.3">
      <c r="A239" s="58" t="s">
        <v>151</v>
      </c>
      <c r="B239" s="58" t="s">
        <v>376</v>
      </c>
      <c r="C239" s="58" t="s">
        <v>359</v>
      </c>
      <c r="D239" s="58" t="s">
        <v>360</v>
      </c>
      <c r="G239" s="10" t="s">
        <v>151</v>
      </c>
      <c r="H239" s="60" t="s">
        <v>396</v>
      </c>
      <c r="I239" s="60" t="b">
        <f t="shared" si="3"/>
        <v>1</v>
      </c>
    </row>
    <row r="240" spans="1:9" x14ac:dyDescent="0.3">
      <c r="A240" s="58" t="s">
        <v>152</v>
      </c>
      <c r="B240" s="58" t="s">
        <v>376</v>
      </c>
      <c r="C240" s="58" t="s">
        <v>359</v>
      </c>
      <c r="D240" s="58" t="s">
        <v>360</v>
      </c>
      <c r="G240" s="10" t="s">
        <v>152</v>
      </c>
      <c r="H240" s="60" t="s">
        <v>396</v>
      </c>
      <c r="I240" s="60" t="b">
        <f t="shared" si="3"/>
        <v>1</v>
      </c>
    </row>
    <row r="241" spans="1:9" x14ac:dyDescent="0.3">
      <c r="A241" s="58" t="s">
        <v>153</v>
      </c>
      <c r="B241" s="58" t="s">
        <v>376</v>
      </c>
      <c r="C241" s="58" t="s">
        <v>359</v>
      </c>
      <c r="D241" s="58" t="s">
        <v>360</v>
      </c>
      <c r="G241" s="10" t="s">
        <v>153</v>
      </c>
      <c r="H241" s="60" t="s">
        <v>396</v>
      </c>
      <c r="I241" s="60" t="b">
        <f t="shared" si="3"/>
        <v>1</v>
      </c>
    </row>
    <row r="242" spans="1:9" x14ac:dyDescent="0.3">
      <c r="A242" s="58" t="s">
        <v>154</v>
      </c>
      <c r="B242" s="58" t="s">
        <v>376</v>
      </c>
      <c r="C242" s="58" t="s">
        <v>359</v>
      </c>
      <c r="D242" s="58" t="s">
        <v>360</v>
      </c>
      <c r="G242" s="10" t="s">
        <v>154</v>
      </c>
      <c r="H242" s="60" t="s">
        <v>396</v>
      </c>
      <c r="I242" s="60" t="b">
        <f t="shared" si="3"/>
        <v>1</v>
      </c>
    </row>
    <row r="243" spans="1:9" x14ac:dyDescent="0.3">
      <c r="A243" s="58" t="s">
        <v>155</v>
      </c>
      <c r="B243" s="58" t="s">
        <v>376</v>
      </c>
      <c r="C243" s="58" t="s">
        <v>359</v>
      </c>
      <c r="D243" s="58" t="s">
        <v>360</v>
      </c>
      <c r="G243" s="10" t="s">
        <v>155</v>
      </c>
      <c r="H243" s="60" t="s">
        <v>396</v>
      </c>
      <c r="I243" s="60" t="b">
        <f t="shared" si="3"/>
        <v>1</v>
      </c>
    </row>
    <row r="244" spans="1:9" x14ac:dyDescent="0.3">
      <c r="A244" s="58" t="s">
        <v>156</v>
      </c>
      <c r="B244" s="58" t="s">
        <v>376</v>
      </c>
      <c r="C244" s="58" t="s">
        <v>359</v>
      </c>
      <c r="D244" s="58" t="s">
        <v>360</v>
      </c>
      <c r="G244" s="10" t="s">
        <v>156</v>
      </c>
      <c r="H244" s="60" t="s">
        <v>396</v>
      </c>
      <c r="I244" s="60" t="b">
        <f t="shared" si="3"/>
        <v>1</v>
      </c>
    </row>
    <row r="245" spans="1:9" x14ac:dyDescent="0.3">
      <c r="A245" s="58" t="s">
        <v>157</v>
      </c>
      <c r="B245" s="58" t="s">
        <v>376</v>
      </c>
      <c r="C245" s="58" t="s">
        <v>359</v>
      </c>
      <c r="D245" s="58" t="s">
        <v>360</v>
      </c>
      <c r="G245" s="10" t="s">
        <v>157</v>
      </c>
      <c r="H245" s="60" t="s">
        <v>396</v>
      </c>
      <c r="I245" s="60" t="b">
        <f t="shared" si="3"/>
        <v>1</v>
      </c>
    </row>
    <row r="246" spans="1:9" x14ac:dyDescent="0.3">
      <c r="A246" s="58" t="s">
        <v>158</v>
      </c>
      <c r="B246" s="58" t="s">
        <v>376</v>
      </c>
      <c r="C246" s="58" t="s">
        <v>359</v>
      </c>
      <c r="D246" s="58" t="s">
        <v>360</v>
      </c>
      <c r="G246" s="10" t="s">
        <v>158</v>
      </c>
      <c r="H246" s="60" t="s">
        <v>396</v>
      </c>
      <c r="I246" s="60" t="b">
        <f t="shared" si="3"/>
        <v>1</v>
      </c>
    </row>
    <row r="247" spans="1:9" x14ac:dyDescent="0.3">
      <c r="A247" s="58" t="s">
        <v>159</v>
      </c>
      <c r="B247" s="58" t="s">
        <v>376</v>
      </c>
      <c r="C247" s="58" t="s">
        <v>359</v>
      </c>
      <c r="D247" s="58" t="s">
        <v>360</v>
      </c>
      <c r="G247" s="10" t="s">
        <v>159</v>
      </c>
      <c r="H247" s="60" t="s">
        <v>396</v>
      </c>
      <c r="I247" s="60" t="b">
        <f t="shared" si="3"/>
        <v>1</v>
      </c>
    </row>
    <row r="248" spans="1:9" x14ac:dyDescent="0.3">
      <c r="A248" s="58" t="s">
        <v>160</v>
      </c>
      <c r="B248" s="58" t="s">
        <v>376</v>
      </c>
      <c r="C248" s="58" t="s">
        <v>359</v>
      </c>
      <c r="D248" s="58" t="s">
        <v>360</v>
      </c>
      <c r="G248" s="10" t="s">
        <v>160</v>
      </c>
      <c r="H248" s="60" t="s">
        <v>396</v>
      </c>
      <c r="I248" s="60" t="b">
        <f t="shared" si="3"/>
        <v>1</v>
      </c>
    </row>
    <row r="249" spans="1:9" x14ac:dyDescent="0.3">
      <c r="A249" s="58" t="s">
        <v>161</v>
      </c>
      <c r="B249" s="58" t="s">
        <v>376</v>
      </c>
      <c r="C249" s="58" t="s">
        <v>359</v>
      </c>
      <c r="D249" s="58" t="s">
        <v>360</v>
      </c>
      <c r="G249" s="10" t="s">
        <v>161</v>
      </c>
      <c r="H249" s="60" t="s">
        <v>396</v>
      </c>
      <c r="I249" s="60" t="b">
        <f t="shared" si="3"/>
        <v>1</v>
      </c>
    </row>
    <row r="250" spans="1:9" x14ac:dyDescent="0.3">
      <c r="A250" s="58" t="s">
        <v>162</v>
      </c>
      <c r="B250" s="58" t="s">
        <v>376</v>
      </c>
      <c r="C250" s="58" t="s">
        <v>359</v>
      </c>
      <c r="D250" s="58" t="s">
        <v>360</v>
      </c>
      <c r="G250" s="10" t="s">
        <v>162</v>
      </c>
      <c r="H250" s="60" t="s">
        <v>396</v>
      </c>
      <c r="I250" s="60" t="b">
        <f t="shared" si="3"/>
        <v>1</v>
      </c>
    </row>
    <row r="251" spans="1:9" x14ac:dyDescent="0.3">
      <c r="A251" s="58" t="s">
        <v>227</v>
      </c>
      <c r="B251" s="58" t="s">
        <v>376</v>
      </c>
      <c r="C251" s="58" t="s">
        <v>359</v>
      </c>
      <c r="D251" s="58" t="s">
        <v>364</v>
      </c>
      <c r="G251" s="25" t="s">
        <v>227</v>
      </c>
      <c r="H251" s="60" t="s">
        <v>397</v>
      </c>
      <c r="I251" s="60" t="b">
        <f t="shared" si="3"/>
        <v>1</v>
      </c>
    </row>
    <row r="252" spans="1:9" x14ac:dyDescent="0.3">
      <c r="A252" s="58" t="s">
        <v>228</v>
      </c>
      <c r="B252" s="58" t="s">
        <v>376</v>
      </c>
      <c r="C252" s="58" t="s">
        <v>359</v>
      </c>
      <c r="D252" s="58" t="s">
        <v>364</v>
      </c>
      <c r="G252" s="25" t="s">
        <v>228</v>
      </c>
      <c r="H252" s="60" t="s">
        <v>397</v>
      </c>
      <c r="I252" s="60" t="b">
        <f t="shared" si="3"/>
        <v>1</v>
      </c>
    </row>
    <row r="253" spans="1:9" x14ac:dyDescent="0.3">
      <c r="A253" s="58" t="s">
        <v>229</v>
      </c>
      <c r="B253" s="58" t="s">
        <v>376</v>
      </c>
      <c r="C253" s="58" t="s">
        <v>359</v>
      </c>
      <c r="D253" s="58" t="s">
        <v>364</v>
      </c>
      <c r="G253" s="25" t="s">
        <v>229</v>
      </c>
      <c r="H253" s="60" t="s">
        <v>397</v>
      </c>
      <c r="I253" s="60" t="b">
        <f t="shared" si="3"/>
        <v>1</v>
      </c>
    </row>
    <row r="254" spans="1:9" x14ac:dyDescent="0.3">
      <c r="A254" s="58" t="s">
        <v>230</v>
      </c>
      <c r="B254" s="58" t="s">
        <v>376</v>
      </c>
      <c r="C254" s="58" t="s">
        <v>359</v>
      </c>
      <c r="D254" s="58" t="s">
        <v>364</v>
      </c>
      <c r="G254" s="25" t="s">
        <v>230</v>
      </c>
      <c r="H254" s="60" t="s">
        <v>397</v>
      </c>
      <c r="I254" s="60" t="b">
        <f t="shared" si="3"/>
        <v>1</v>
      </c>
    </row>
    <row r="255" spans="1:9" x14ac:dyDescent="0.3">
      <c r="A255" s="58" t="s">
        <v>231</v>
      </c>
      <c r="B255" s="58" t="s">
        <v>376</v>
      </c>
      <c r="C255" s="58" t="s">
        <v>359</v>
      </c>
      <c r="D255" s="58" t="s">
        <v>364</v>
      </c>
      <c r="G255" s="25" t="s">
        <v>231</v>
      </c>
      <c r="H255" s="60" t="s">
        <v>397</v>
      </c>
      <c r="I255" s="60" t="b">
        <f t="shared" si="3"/>
        <v>1</v>
      </c>
    </row>
    <row r="256" spans="1:9" x14ac:dyDescent="0.3">
      <c r="A256" s="58" t="s">
        <v>232</v>
      </c>
      <c r="B256" s="58" t="s">
        <v>376</v>
      </c>
      <c r="C256" s="58" t="s">
        <v>359</v>
      </c>
      <c r="D256" s="58" t="s">
        <v>364</v>
      </c>
      <c r="G256" s="25" t="s">
        <v>232</v>
      </c>
      <c r="H256" s="60" t="s">
        <v>397</v>
      </c>
      <c r="I256" s="60" t="b">
        <f t="shared" si="3"/>
        <v>1</v>
      </c>
    </row>
    <row r="257" spans="1:9" x14ac:dyDescent="0.3">
      <c r="A257" s="58" t="s">
        <v>233</v>
      </c>
      <c r="B257" s="58" t="s">
        <v>376</v>
      </c>
      <c r="C257" s="58" t="s">
        <v>359</v>
      </c>
      <c r="D257" s="58" t="s">
        <v>364</v>
      </c>
      <c r="G257" s="25" t="s">
        <v>233</v>
      </c>
      <c r="H257" s="60" t="s">
        <v>397</v>
      </c>
      <c r="I257" s="60" t="b">
        <f t="shared" si="3"/>
        <v>1</v>
      </c>
    </row>
    <row r="258" spans="1:9" x14ac:dyDescent="0.3">
      <c r="A258" s="58" t="s">
        <v>234</v>
      </c>
      <c r="B258" s="58" t="s">
        <v>376</v>
      </c>
      <c r="C258" s="58" t="s">
        <v>359</v>
      </c>
      <c r="D258" s="58" t="s">
        <v>364</v>
      </c>
      <c r="G258" s="25" t="s">
        <v>234</v>
      </c>
      <c r="H258" s="60" t="s">
        <v>397</v>
      </c>
      <c r="I258" s="60" t="b">
        <f t="shared" si="3"/>
        <v>1</v>
      </c>
    </row>
    <row r="259" spans="1:9" x14ac:dyDescent="0.3">
      <c r="A259" s="58" t="s">
        <v>235</v>
      </c>
      <c r="B259" s="58" t="s">
        <v>376</v>
      </c>
      <c r="C259" s="58" t="s">
        <v>359</v>
      </c>
      <c r="D259" s="58" t="s">
        <v>364</v>
      </c>
      <c r="G259" s="25" t="s">
        <v>235</v>
      </c>
      <c r="H259" s="60" t="s">
        <v>397</v>
      </c>
      <c r="I259" s="60" t="b">
        <f t="shared" ref="I259:I290" si="4">EXACT(G259,A259)</f>
        <v>1</v>
      </c>
    </row>
    <row r="260" spans="1:9" x14ac:dyDescent="0.3">
      <c r="A260" s="58" t="s">
        <v>236</v>
      </c>
      <c r="B260" s="58" t="s">
        <v>376</v>
      </c>
      <c r="C260" s="58" t="s">
        <v>359</v>
      </c>
      <c r="D260" s="58" t="s">
        <v>364</v>
      </c>
      <c r="G260" s="25" t="s">
        <v>236</v>
      </c>
      <c r="H260" s="60" t="s">
        <v>397</v>
      </c>
      <c r="I260" s="60" t="b">
        <f t="shared" si="4"/>
        <v>1</v>
      </c>
    </row>
    <row r="261" spans="1:9" x14ac:dyDescent="0.3">
      <c r="A261" s="58" t="s">
        <v>237</v>
      </c>
      <c r="B261" s="58" t="s">
        <v>376</v>
      </c>
      <c r="C261" s="58" t="s">
        <v>359</v>
      </c>
      <c r="D261" s="58" t="s">
        <v>364</v>
      </c>
      <c r="G261" s="25" t="s">
        <v>237</v>
      </c>
      <c r="H261" s="60" t="s">
        <v>397</v>
      </c>
      <c r="I261" s="60" t="b">
        <f t="shared" si="4"/>
        <v>1</v>
      </c>
    </row>
    <row r="262" spans="1:9" x14ac:dyDescent="0.3">
      <c r="A262" s="58" t="s">
        <v>238</v>
      </c>
      <c r="B262" s="58" t="s">
        <v>376</v>
      </c>
      <c r="C262" s="58" t="s">
        <v>359</v>
      </c>
      <c r="D262" s="58" t="s">
        <v>364</v>
      </c>
      <c r="G262" s="25" t="s">
        <v>238</v>
      </c>
      <c r="H262" s="60" t="s">
        <v>397</v>
      </c>
      <c r="I262" s="60" t="b">
        <f t="shared" si="4"/>
        <v>1</v>
      </c>
    </row>
    <row r="263" spans="1:9" x14ac:dyDescent="0.3">
      <c r="A263" s="58" t="s">
        <v>239</v>
      </c>
      <c r="B263" s="58" t="s">
        <v>376</v>
      </c>
      <c r="C263" s="58" t="s">
        <v>359</v>
      </c>
      <c r="D263" s="58" t="s">
        <v>364</v>
      </c>
      <c r="G263" s="25" t="s">
        <v>239</v>
      </c>
      <c r="H263" s="60" t="s">
        <v>397</v>
      </c>
      <c r="I263" s="60" t="b">
        <f t="shared" si="4"/>
        <v>1</v>
      </c>
    </row>
    <row r="264" spans="1:9" x14ac:dyDescent="0.3">
      <c r="A264" s="58" t="s">
        <v>240</v>
      </c>
      <c r="B264" s="58" t="s">
        <v>376</v>
      </c>
      <c r="C264" s="58" t="s">
        <v>359</v>
      </c>
      <c r="D264" s="58" t="s">
        <v>364</v>
      </c>
      <c r="G264" s="25" t="s">
        <v>240</v>
      </c>
      <c r="H264" s="60" t="s">
        <v>397</v>
      </c>
      <c r="I264" s="60" t="b">
        <f t="shared" si="4"/>
        <v>1</v>
      </c>
    </row>
    <row r="265" spans="1:9" x14ac:dyDescent="0.3">
      <c r="A265" s="58" t="s">
        <v>241</v>
      </c>
      <c r="B265" s="58" t="s">
        <v>376</v>
      </c>
      <c r="C265" s="58" t="s">
        <v>359</v>
      </c>
      <c r="D265" s="58" t="s">
        <v>364</v>
      </c>
      <c r="G265" s="25" t="s">
        <v>241</v>
      </c>
      <c r="H265" s="60" t="s">
        <v>397</v>
      </c>
      <c r="I265" s="60" t="b">
        <f t="shared" si="4"/>
        <v>1</v>
      </c>
    </row>
    <row r="266" spans="1:9" x14ac:dyDescent="0.3">
      <c r="A266" s="58" t="s">
        <v>242</v>
      </c>
      <c r="B266" s="58" t="s">
        <v>376</v>
      </c>
      <c r="C266" s="58" t="s">
        <v>359</v>
      </c>
      <c r="D266" s="58" t="s">
        <v>364</v>
      </c>
      <c r="G266" s="25" t="s">
        <v>242</v>
      </c>
      <c r="H266" s="60" t="s">
        <v>397</v>
      </c>
      <c r="I266" s="60" t="b">
        <f t="shared" si="4"/>
        <v>1</v>
      </c>
    </row>
    <row r="267" spans="1:9" x14ac:dyDescent="0.3">
      <c r="A267" s="58" t="s">
        <v>243</v>
      </c>
      <c r="B267" s="58" t="s">
        <v>376</v>
      </c>
      <c r="C267" s="58" t="s">
        <v>359</v>
      </c>
      <c r="D267" s="58" t="s">
        <v>364</v>
      </c>
      <c r="G267" s="25" t="s">
        <v>243</v>
      </c>
      <c r="H267" s="60" t="s">
        <v>397</v>
      </c>
      <c r="I267" s="60" t="b">
        <f t="shared" si="4"/>
        <v>1</v>
      </c>
    </row>
    <row r="268" spans="1:9" x14ac:dyDescent="0.3">
      <c r="A268" s="58" t="s">
        <v>244</v>
      </c>
      <c r="B268" s="58" t="s">
        <v>376</v>
      </c>
      <c r="C268" s="58" t="s">
        <v>359</v>
      </c>
      <c r="D268" s="58" t="s">
        <v>364</v>
      </c>
      <c r="G268" s="25" t="s">
        <v>244</v>
      </c>
      <c r="H268" s="60" t="s">
        <v>397</v>
      </c>
      <c r="I268" s="60" t="b">
        <f t="shared" si="4"/>
        <v>1</v>
      </c>
    </row>
    <row r="269" spans="1:9" x14ac:dyDescent="0.3">
      <c r="A269" s="58" t="s">
        <v>245</v>
      </c>
      <c r="B269" s="58" t="s">
        <v>376</v>
      </c>
      <c r="C269" s="58" t="s">
        <v>359</v>
      </c>
      <c r="D269" s="58" t="s">
        <v>364</v>
      </c>
      <c r="G269" s="25" t="s">
        <v>245</v>
      </c>
      <c r="H269" s="60" t="s">
        <v>397</v>
      </c>
      <c r="I269" s="60" t="b">
        <f t="shared" si="4"/>
        <v>1</v>
      </c>
    </row>
    <row r="270" spans="1:9" x14ac:dyDescent="0.3">
      <c r="A270" s="58" t="s">
        <v>246</v>
      </c>
      <c r="B270" s="58" t="s">
        <v>376</v>
      </c>
      <c r="C270" s="58" t="s">
        <v>359</v>
      </c>
      <c r="D270" s="58" t="s">
        <v>364</v>
      </c>
      <c r="G270" s="25" t="s">
        <v>246</v>
      </c>
      <c r="H270" s="60" t="s">
        <v>397</v>
      </c>
      <c r="I270" s="60" t="b">
        <f t="shared" si="4"/>
        <v>1</v>
      </c>
    </row>
    <row r="271" spans="1:9" x14ac:dyDescent="0.3">
      <c r="A271" s="58" t="s">
        <v>247</v>
      </c>
      <c r="B271" s="58" t="s">
        <v>376</v>
      </c>
      <c r="C271" s="58" t="s">
        <v>359</v>
      </c>
      <c r="D271" s="58" t="s">
        <v>364</v>
      </c>
      <c r="G271" s="25" t="s">
        <v>247</v>
      </c>
      <c r="H271" s="60" t="s">
        <v>397</v>
      </c>
      <c r="I271" s="60" t="b">
        <f t="shared" si="4"/>
        <v>1</v>
      </c>
    </row>
    <row r="272" spans="1:9" x14ac:dyDescent="0.3">
      <c r="A272" s="58" t="s">
        <v>248</v>
      </c>
      <c r="B272" s="58" t="s">
        <v>376</v>
      </c>
      <c r="C272" s="58" t="s">
        <v>359</v>
      </c>
      <c r="D272" s="58" t="s">
        <v>364</v>
      </c>
      <c r="G272" s="25" t="s">
        <v>248</v>
      </c>
      <c r="H272" s="60" t="s">
        <v>397</v>
      </c>
      <c r="I272" s="60" t="b">
        <f t="shared" si="4"/>
        <v>1</v>
      </c>
    </row>
    <row r="273" spans="1:9" x14ac:dyDescent="0.3">
      <c r="A273" s="58" t="s">
        <v>249</v>
      </c>
      <c r="B273" s="58" t="s">
        <v>376</v>
      </c>
      <c r="C273" s="58" t="s">
        <v>359</v>
      </c>
      <c r="D273" s="58" t="s">
        <v>364</v>
      </c>
      <c r="G273" s="25" t="s">
        <v>249</v>
      </c>
      <c r="H273" s="60" t="s">
        <v>397</v>
      </c>
      <c r="I273" s="60" t="b">
        <f t="shared" si="4"/>
        <v>1</v>
      </c>
    </row>
    <row r="274" spans="1:9" x14ac:dyDescent="0.3">
      <c r="A274" s="58" t="s">
        <v>250</v>
      </c>
      <c r="B274" s="58" t="s">
        <v>376</v>
      </c>
      <c r="C274" s="58" t="s">
        <v>359</v>
      </c>
      <c r="D274" s="58" t="s">
        <v>364</v>
      </c>
      <c r="G274" s="25" t="s">
        <v>250</v>
      </c>
      <c r="H274" s="60" t="s">
        <v>397</v>
      </c>
      <c r="I274" s="60" t="b">
        <f t="shared" si="4"/>
        <v>1</v>
      </c>
    </row>
    <row r="275" spans="1:9" x14ac:dyDescent="0.3">
      <c r="A275" s="58" t="s">
        <v>251</v>
      </c>
      <c r="B275" s="58" t="s">
        <v>376</v>
      </c>
      <c r="C275" s="58" t="s">
        <v>359</v>
      </c>
      <c r="D275" s="58" t="s">
        <v>364</v>
      </c>
      <c r="G275" s="25" t="s">
        <v>251</v>
      </c>
      <c r="H275" s="60" t="s">
        <v>397</v>
      </c>
      <c r="I275" s="60" t="b">
        <f t="shared" si="4"/>
        <v>1</v>
      </c>
    </row>
    <row r="276" spans="1:9" x14ac:dyDescent="0.3">
      <c r="A276" s="58" t="s">
        <v>252</v>
      </c>
      <c r="B276" s="58" t="s">
        <v>376</v>
      </c>
      <c r="C276" s="58" t="s">
        <v>359</v>
      </c>
      <c r="D276" s="58" t="s">
        <v>364</v>
      </c>
      <c r="G276" s="25" t="s">
        <v>252</v>
      </c>
      <c r="H276" s="60" t="s">
        <v>397</v>
      </c>
      <c r="I276" s="60" t="b">
        <f t="shared" si="4"/>
        <v>1</v>
      </c>
    </row>
    <row r="277" spans="1:9" x14ac:dyDescent="0.3">
      <c r="A277" s="58" t="s">
        <v>253</v>
      </c>
      <c r="B277" s="58" t="s">
        <v>376</v>
      </c>
      <c r="C277" s="58" t="s">
        <v>359</v>
      </c>
      <c r="D277" s="58" t="s">
        <v>364</v>
      </c>
      <c r="G277" s="25" t="s">
        <v>253</v>
      </c>
      <c r="H277" s="60" t="s">
        <v>397</v>
      </c>
      <c r="I277" s="60" t="b">
        <f t="shared" si="4"/>
        <v>1</v>
      </c>
    </row>
    <row r="278" spans="1:9" x14ac:dyDescent="0.3">
      <c r="A278" s="58" t="s">
        <v>254</v>
      </c>
      <c r="B278" s="58" t="s">
        <v>376</v>
      </c>
      <c r="C278" s="58" t="s">
        <v>359</v>
      </c>
      <c r="D278" s="58" t="s">
        <v>364</v>
      </c>
      <c r="G278" s="25" t="s">
        <v>254</v>
      </c>
      <c r="H278" s="60" t="s">
        <v>397</v>
      </c>
      <c r="I278" s="60" t="b">
        <f t="shared" si="4"/>
        <v>1</v>
      </c>
    </row>
    <row r="279" spans="1:9" x14ac:dyDescent="0.3">
      <c r="A279" s="58" t="s">
        <v>255</v>
      </c>
      <c r="B279" s="58" t="s">
        <v>376</v>
      </c>
      <c r="C279" s="58" t="s">
        <v>359</v>
      </c>
      <c r="D279" s="58" t="s">
        <v>364</v>
      </c>
      <c r="G279" s="25" t="s">
        <v>255</v>
      </c>
      <c r="H279" s="60" t="s">
        <v>397</v>
      </c>
      <c r="I279" s="60" t="b">
        <f t="shared" si="4"/>
        <v>1</v>
      </c>
    </row>
    <row r="280" spans="1:9" x14ac:dyDescent="0.3">
      <c r="A280" s="58" t="s">
        <v>256</v>
      </c>
      <c r="B280" s="58" t="s">
        <v>376</v>
      </c>
      <c r="C280" s="58" t="s">
        <v>359</v>
      </c>
      <c r="D280" s="58" t="s">
        <v>364</v>
      </c>
      <c r="G280" s="25" t="s">
        <v>256</v>
      </c>
      <c r="H280" s="60" t="s">
        <v>397</v>
      </c>
      <c r="I280" s="60" t="b">
        <f t="shared" si="4"/>
        <v>1</v>
      </c>
    </row>
    <row r="281" spans="1:9" x14ac:dyDescent="0.3">
      <c r="A281" s="58" t="s">
        <v>257</v>
      </c>
      <c r="B281" s="58" t="s">
        <v>376</v>
      </c>
      <c r="C281" s="58" t="s">
        <v>359</v>
      </c>
      <c r="D281" s="58" t="s">
        <v>364</v>
      </c>
      <c r="G281" s="25" t="s">
        <v>257</v>
      </c>
      <c r="H281" s="60" t="s">
        <v>397</v>
      </c>
      <c r="I281" s="60" t="b">
        <f t="shared" si="4"/>
        <v>1</v>
      </c>
    </row>
    <row r="282" spans="1:9" x14ac:dyDescent="0.3">
      <c r="A282" s="58" t="s">
        <v>258</v>
      </c>
      <c r="B282" s="58" t="s">
        <v>376</v>
      </c>
      <c r="C282" s="58" t="s">
        <v>359</v>
      </c>
      <c r="D282" s="58" t="s">
        <v>364</v>
      </c>
      <c r="G282" s="25" t="s">
        <v>258</v>
      </c>
      <c r="H282" s="60" t="s">
        <v>397</v>
      </c>
      <c r="I282" s="60" t="b">
        <f t="shared" si="4"/>
        <v>1</v>
      </c>
    </row>
    <row r="283" spans="1:9" x14ac:dyDescent="0.3">
      <c r="A283" s="58" t="s">
        <v>259</v>
      </c>
      <c r="B283" s="58" t="s">
        <v>376</v>
      </c>
      <c r="C283" s="58" t="s">
        <v>359</v>
      </c>
      <c r="D283" s="58" t="s">
        <v>364</v>
      </c>
      <c r="G283" s="25" t="s">
        <v>259</v>
      </c>
      <c r="H283" s="60" t="s">
        <v>397</v>
      </c>
      <c r="I283" s="60" t="b">
        <f t="shared" si="4"/>
        <v>1</v>
      </c>
    </row>
    <row r="284" spans="1:9" x14ac:dyDescent="0.3">
      <c r="A284" s="58" t="s">
        <v>260</v>
      </c>
      <c r="B284" s="58" t="s">
        <v>376</v>
      </c>
      <c r="C284" s="58" t="s">
        <v>359</v>
      </c>
      <c r="D284" s="58" t="s">
        <v>364</v>
      </c>
      <c r="G284" s="25" t="s">
        <v>260</v>
      </c>
      <c r="H284" s="60" t="s">
        <v>397</v>
      </c>
      <c r="I284" s="60" t="b">
        <f t="shared" si="4"/>
        <v>1</v>
      </c>
    </row>
    <row r="285" spans="1:9" x14ac:dyDescent="0.3">
      <c r="A285" s="58" t="s">
        <v>261</v>
      </c>
      <c r="B285" s="58" t="s">
        <v>376</v>
      </c>
      <c r="C285" s="58" t="s">
        <v>359</v>
      </c>
      <c r="D285" s="58" t="s">
        <v>364</v>
      </c>
      <c r="G285" s="25" t="s">
        <v>261</v>
      </c>
      <c r="H285" s="60" t="s">
        <v>397</v>
      </c>
      <c r="I285" s="60" t="b">
        <f t="shared" si="4"/>
        <v>1</v>
      </c>
    </row>
    <row r="286" spans="1:9" x14ac:dyDescent="0.3">
      <c r="A286" s="58" t="s">
        <v>262</v>
      </c>
      <c r="B286" s="58" t="s">
        <v>376</v>
      </c>
      <c r="C286" s="58" t="s">
        <v>359</v>
      </c>
      <c r="D286" s="58" t="s">
        <v>364</v>
      </c>
      <c r="G286" s="25" t="s">
        <v>262</v>
      </c>
      <c r="H286" s="60" t="s">
        <v>397</v>
      </c>
      <c r="I286" s="60" t="b">
        <f t="shared" si="4"/>
        <v>1</v>
      </c>
    </row>
    <row r="287" spans="1:9" x14ac:dyDescent="0.3">
      <c r="A287" s="58" t="s">
        <v>263</v>
      </c>
      <c r="B287" s="58" t="s">
        <v>376</v>
      </c>
      <c r="C287" s="58" t="s">
        <v>359</v>
      </c>
      <c r="D287" s="58" t="s">
        <v>364</v>
      </c>
      <c r="G287" s="25" t="s">
        <v>263</v>
      </c>
      <c r="H287" s="60" t="s">
        <v>397</v>
      </c>
      <c r="I287" s="60" t="b">
        <f t="shared" si="4"/>
        <v>1</v>
      </c>
    </row>
    <row r="288" spans="1:9" x14ac:dyDescent="0.3">
      <c r="A288" s="58" t="s">
        <v>264</v>
      </c>
      <c r="B288" s="58" t="s">
        <v>376</v>
      </c>
      <c r="C288" s="58" t="s">
        <v>359</v>
      </c>
      <c r="D288" s="58" t="s">
        <v>364</v>
      </c>
      <c r="G288" s="25" t="s">
        <v>264</v>
      </c>
      <c r="H288" s="60" t="s">
        <v>397</v>
      </c>
      <c r="I288" s="60" t="b">
        <f t="shared" si="4"/>
        <v>1</v>
      </c>
    </row>
    <row r="289" spans="1:9" x14ac:dyDescent="0.3">
      <c r="A289" s="58" t="s">
        <v>265</v>
      </c>
      <c r="B289" s="58" t="s">
        <v>376</v>
      </c>
      <c r="C289" s="58" t="s">
        <v>359</v>
      </c>
      <c r="D289" s="58" t="s">
        <v>364</v>
      </c>
      <c r="G289" s="25" t="s">
        <v>265</v>
      </c>
      <c r="H289" s="60" t="s">
        <v>397</v>
      </c>
      <c r="I289" s="60" t="b">
        <f t="shared" si="4"/>
        <v>1</v>
      </c>
    </row>
    <row r="290" spans="1:9" x14ac:dyDescent="0.3">
      <c r="A290" s="58" t="s">
        <v>377</v>
      </c>
      <c r="B290" s="58" t="s">
        <v>378</v>
      </c>
      <c r="C290" s="58" t="s">
        <v>359</v>
      </c>
      <c r="D290" s="58" t="s">
        <v>360</v>
      </c>
      <c r="G290" s="62" t="s">
        <v>377</v>
      </c>
      <c r="H290" t="s">
        <v>392</v>
      </c>
      <c r="I290" s="60" t="b">
        <f t="shared" si="4"/>
        <v>1</v>
      </c>
    </row>
    <row r="291" spans="1:9" x14ac:dyDescent="0.3">
      <c r="A291" s="58" t="s">
        <v>49</v>
      </c>
      <c r="B291" s="58" t="s">
        <v>378</v>
      </c>
      <c r="C291" s="58" t="s">
        <v>359</v>
      </c>
      <c r="D291" s="58" t="s">
        <v>360</v>
      </c>
      <c r="G291" s="25" t="s">
        <v>49</v>
      </c>
      <c r="H291" s="60" t="s">
        <v>392</v>
      </c>
      <c r="I291" s="60" t="b">
        <f t="shared" ref="I291:I327" si="5">EXACT(G291,A291)</f>
        <v>1</v>
      </c>
    </row>
    <row r="292" spans="1:9" x14ac:dyDescent="0.3">
      <c r="A292" s="58" t="s">
        <v>50</v>
      </c>
      <c r="B292" s="58" t="s">
        <v>378</v>
      </c>
      <c r="C292" s="58" t="s">
        <v>359</v>
      </c>
      <c r="D292" s="58" t="s">
        <v>360</v>
      </c>
      <c r="G292" s="25" t="s">
        <v>50</v>
      </c>
      <c r="H292" s="60" t="s">
        <v>392</v>
      </c>
      <c r="I292" s="60" t="b">
        <f t="shared" si="5"/>
        <v>1</v>
      </c>
    </row>
    <row r="293" spans="1:9" x14ac:dyDescent="0.3">
      <c r="A293" s="58" t="s">
        <v>379</v>
      </c>
      <c r="B293" s="58" t="s">
        <v>378</v>
      </c>
      <c r="C293" s="58" t="s">
        <v>359</v>
      </c>
      <c r="D293" s="58" t="s">
        <v>364</v>
      </c>
      <c r="G293" s="62" t="s">
        <v>379</v>
      </c>
      <c r="H293" s="60" t="s">
        <v>393</v>
      </c>
      <c r="I293" s="60" t="b">
        <f t="shared" si="5"/>
        <v>1</v>
      </c>
    </row>
    <row r="294" spans="1:9" x14ac:dyDescent="0.3">
      <c r="A294" s="58" t="s">
        <v>51</v>
      </c>
      <c r="B294" s="58" t="s">
        <v>378</v>
      </c>
      <c r="C294" s="58" t="s">
        <v>359</v>
      </c>
      <c r="D294" s="58" t="s">
        <v>364</v>
      </c>
      <c r="G294" s="25" t="s">
        <v>51</v>
      </c>
      <c r="H294" s="60" t="s">
        <v>393</v>
      </c>
      <c r="I294" s="60" t="b">
        <f t="shared" si="5"/>
        <v>1</v>
      </c>
    </row>
    <row r="295" spans="1:9" x14ac:dyDescent="0.3">
      <c r="A295" s="58" t="s">
        <v>52</v>
      </c>
      <c r="B295" s="58" t="s">
        <v>378</v>
      </c>
      <c r="C295" s="58" t="s">
        <v>359</v>
      </c>
      <c r="D295" s="58" t="s">
        <v>364</v>
      </c>
      <c r="G295" s="25" t="s">
        <v>52</v>
      </c>
      <c r="H295" s="60" t="s">
        <v>393</v>
      </c>
      <c r="I295" s="60" t="b">
        <f t="shared" si="5"/>
        <v>1</v>
      </c>
    </row>
    <row r="296" spans="1:9" x14ac:dyDescent="0.3">
      <c r="A296" s="58" t="s">
        <v>11</v>
      </c>
      <c r="B296" s="58" t="s">
        <v>380</v>
      </c>
      <c r="C296" s="58" t="s">
        <v>359</v>
      </c>
      <c r="D296" s="58" t="s">
        <v>360</v>
      </c>
      <c r="G296" s="25" t="s">
        <v>11</v>
      </c>
      <c r="H296" t="s">
        <v>388</v>
      </c>
      <c r="I296" s="60" t="b">
        <f t="shared" si="5"/>
        <v>1</v>
      </c>
    </row>
    <row r="297" spans="1:9" x14ac:dyDescent="0.3">
      <c r="A297" s="58" t="s">
        <v>12</v>
      </c>
      <c r="B297" s="58" t="s">
        <v>380</v>
      </c>
      <c r="C297" s="58" t="s">
        <v>359</v>
      </c>
      <c r="D297" s="58" t="s">
        <v>360</v>
      </c>
      <c r="G297" s="25" t="s">
        <v>12</v>
      </c>
      <c r="H297" s="60" t="s">
        <v>388</v>
      </c>
      <c r="I297" s="60" t="b">
        <f t="shared" si="5"/>
        <v>1</v>
      </c>
    </row>
    <row r="298" spans="1:9" x14ac:dyDescent="0.3">
      <c r="A298" s="58" t="s">
        <v>13</v>
      </c>
      <c r="B298" s="58" t="s">
        <v>380</v>
      </c>
      <c r="C298" s="58" t="s">
        <v>359</v>
      </c>
      <c r="D298" s="58" t="s">
        <v>360</v>
      </c>
      <c r="G298" s="25" t="s">
        <v>13</v>
      </c>
      <c r="H298" s="60" t="s">
        <v>388</v>
      </c>
      <c r="I298" s="60" t="b">
        <f t="shared" si="5"/>
        <v>1</v>
      </c>
    </row>
    <row r="299" spans="1:9" x14ac:dyDescent="0.3">
      <c r="A299" s="58" t="s">
        <v>14</v>
      </c>
      <c r="B299" s="58" t="s">
        <v>380</v>
      </c>
      <c r="C299" s="58" t="s">
        <v>359</v>
      </c>
      <c r="D299" s="58" t="s">
        <v>360</v>
      </c>
      <c r="G299" s="25" t="s">
        <v>14</v>
      </c>
      <c r="H299" s="60" t="s">
        <v>388</v>
      </c>
      <c r="I299" s="60" t="b">
        <f t="shared" si="5"/>
        <v>1</v>
      </c>
    </row>
    <row r="300" spans="1:9" x14ac:dyDescent="0.3">
      <c r="A300" s="58" t="s">
        <v>15</v>
      </c>
      <c r="B300" s="58" t="s">
        <v>380</v>
      </c>
      <c r="C300" s="58" t="s">
        <v>359</v>
      </c>
      <c r="D300" s="58" t="s">
        <v>360</v>
      </c>
      <c r="G300" s="25" t="s">
        <v>15</v>
      </c>
      <c r="H300" s="60" t="s">
        <v>388</v>
      </c>
      <c r="I300" s="60" t="b">
        <f t="shared" si="5"/>
        <v>1</v>
      </c>
    </row>
    <row r="301" spans="1:9" x14ac:dyDescent="0.3">
      <c r="A301" s="58" t="s">
        <v>16</v>
      </c>
      <c r="B301" s="58" t="s">
        <v>380</v>
      </c>
      <c r="C301" s="58" t="s">
        <v>359</v>
      </c>
      <c r="D301" s="58" t="s">
        <v>360</v>
      </c>
      <c r="G301" s="25" t="s">
        <v>16</v>
      </c>
      <c r="H301" s="60" t="s">
        <v>388</v>
      </c>
      <c r="I301" s="60" t="b">
        <f t="shared" si="5"/>
        <v>1</v>
      </c>
    </row>
    <row r="302" spans="1:9" x14ac:dyDescent="0.3">
      <c r="A302" s="58" t="s">
        <v>17</v>
      </c>
      <c r="B302" s="58" t="s">
        <v>380</v>
      </c>
      <c r="C302" s="58" t="s">
        <v>359</v>
      </c>
      <c r="D302" s="58" t="s">
        <v>360</v>
      </c>
      <c r="G302" s="25" t="s">
        <v>17</v>
      </c>
      <c r="H302" s="60" t="s">
        <v>388</v>
      </c>
      <c r="I302" s="60" t="b">
        <f t="shared" si="5"/>
        <v>1</v>
      </c>
    </row>
    <row r="303" spans="1:9" x14ac:dyDescent="0.3">
      <c r="A303" s="58" t="s">
        <v>18</v>
      </c>
      <c r="B303" s="58" t="s">
        <v>380</v>
      </c>
      <c r="C303" s="58" t="s">
        <v>359</v>
      </c>
      <c r="D303" s="58" t="s">
        <v>360</v>
      </c>
      <c r="G303" s="25" t="s">
        <v>18</v>
      </c>
      <c r="H303" s="60" t="s">
        <v>388</v>
      </c>
      <c r="I303" s="60" t="b">
        <f t="shared" si="5"/>
        <v>1</v>
      </c>
    </row>
    <row r="304" spans="1:9" x14ac:dyDescent="0.3">
      <c r="A304" s="58" t="s">
        <v>19</v>
      </c>
      <c r="B304" s="58" t="s">
        <v>380</v>
      </c>
      <c r="C304" s="58" t="s">
        <v>359</v>
      </c>
      <c r="D304" s="58" t="s">
        <v>360</v>
      </c>
      <c r="G304" s="25" t="s">
        <v>19</v>
      </c>
      <c r="H304" s="60" t="s">
        <v>388</v>
      </c>
      <c r="I304" s="60" t="b">
        <f t="shared" si="5"/>
        <v>1</v>
      </c>
    </row>
    <row r="305" spans="1:9" x14ac:dyDescent="0.3">
      <c r="A305" s="58" t="s">
        <v>20</v>
      </c>
      <c r="B305" s="58" t="s">
        <v>380</v>
      </c>
      <c r="C305" s="58" t="s">
        <v>359</v>
      </c>
      <c r="D305" s="58" t="s">
        <v>360</v>
      </c>
      <c r="G305" s="25" t="s">
        <v>20</v>
      </c>
      <c r="H305" s="60" t="s">
        <v>388</v>
      </c>
      <c r="I305" s="60" t="b">
        <f t="shared" si="5"/>
        <v>1</v>
      </c>
    </row>
    <row r="306" spans="1:9" x14ac:dyDescent="0.3">
      <c r="A306" s="58" t="s">
        <v>21</v>
      </c>
      <c r="B306" s="58" t="s">
        <v>380</v>
      </c>
      <c r="C306" s="58" t="s">
        <v>359</v>
      </c>
      <c r="D306" s="58" t="s">
        <v>360</v>
      </c>
      <c r="G306" s="25" t="s">
        <v>21</v>
      </c>
      <c r="H306" s="60" t="s">
        <v>388</v>
      </c>
      <c r="I306" s="60" t="b">
        <f t="shared" si="5"/>
        <v>1</v>
      </c>
    </row>
    <row r="307" spans="1:9" x14ac:dyDescent="0.3">
      <c r="A307" s="58" t="s">
        <v>22</v>
      </c>
      <c r="B307" s="58" t="s">
        <v>380</v>
      </c>
      <c r="C307" s="58" t="s">
        <v>369</v>
      </c>
      <c r="D307" s="58" t="s">
        <v>360</v>
      </c>
      <c r="G307" s="25" t="s">
        <v>22</v>
      </c>
      <c r="H307" s="60" t="s">
        <v>388</v>
      </c>
      <c r="I307" s="60" t="b">
        <f t="shared" si="5"/>
        <v>1</v>
      </c>
    </row>
    <row r="308" spans="1:9" x14ac:dyDescent="0.3">
      <c r="A308" s="58" t="s">
        <v>23</v>
      </c>
      <c r="B308" s="58" t="s">
        <v>380</v>
      </c>
      <c r="C308" s="58" t="s">
        <v>369</v>
      </c>
      <c r="D308" s="58" t="s">
        <v>360</v>
      </c>
      <c r="G308" s="25" t="s">
        <v>23</v>
      </c>
      <c r="H308" s="60" t="s">
        <v>388</v>
      </c>
      <c r="I308" s="60" t="b">
        <f t="shared" si="5"/>
        <v>1</v>
      </c>
    </row>
    <row r="309" spans="1:9" x14ac:dyDescent="0.3">
      <c r="A309" s="58" t="s">
        <v>24</v>
      </c>
      <c r="B309" s="58" t="s">
        <v>380</v>
      </c>
      <c r="C309" s="58" t="s">
        <v>359</v>
      </c>
      <c r="D309" s="58" t="s">
        <v>360</v>
      </c>
      <c r="G309" s="25" t="s">
        <v>24</v>
      </c>
      <c r="H309" s="60" t="s">
        <v>388</v>
      </c>
      <c r="I309" s="60" t="b">
        <f t="shared" si="5"/>
        <v>1</v>
      </c>
    </row>
    <row r="310" spans="1:9" x14ac:dyDescent="0.3">
      <c r="A310" s="58" t="s">
        <v>25</v>
      </c>
      <c r="B310" s="58" t="s">
        <v>380</v>
      </c>
      <c r="C310" s="58" t="s">
        <v>359</v>
      </c>
      <c r="D310" s="58" t="s">
        <v>360</v>
      </c>
      <c r="G310" s="25" t="s">
        <v>25</v>
      </c>
      <c r="H310" s="60" t="s">
        <v>388</v>
      </c>
      <c r="I310" s="60" t="b">
        <f t="shared" si="5"/>
        <v>1</v>
      </c>
    </row>
    <row r="311" spans="1:9" x14ac:dyDescent="0.3">
      <c r="A311" s="58" t="s">
        <v>26</v>
      </c>
      <c r="B311" s="58" t="s">
        <v>380</v>
      </c>
      <c r="C311" s="58" t="s">
        <v>359</v>
      </c>
      <c r="D311" s="58" t="s">
        <v>360</v>
      </c>
      <c r="G311" s="25" t="s">
        <v>26</v>
      </c>
      <c r="H311" s="60" t="s">
        <v>388</v>
      </c>
      <c r="I311" s="60" t="b">
        <f t="shared" si="5"/>
        <v>1</v>
      </c>
    </row>
    <row r="312" spans="1:9" x14ac:dyDescent="0.3">
      <c r="A312" s="58" t="s">
        <v>30</v>
      </c>
      <c r="B312" s="58" t="s">
        <v>380</v>
      </c>
      <c r="C312" s="58" t="s">
        <v>359</v>
      </c>
      <c r="D312" s="58" t="s">
        <v>364</v>
      </c>
      <c r="G312" s="25" t="s">
        <v>30</v>
      </c>
      <c r="H312" t="s">
        <v>389</v>
      </c>
      <c r="I312" s="60" t="b">
        <f t="shared" si="5"/>
        <v>1</v>
      </c>
    </row>
    <row r="313" spans="1:9" x14ac:dyDescent="0.3">
      <c r="A313" s="58" t="s">
        <v>31</v>
      </c>
      <c r="B313" s="58" t="s">
        <v>380</v>
      </c>
      <c r="C313" s="58" t="s">
        <v>359</v>
      </c>
      <c r="D313" s="58" t="s">
        <v>364</v>
      </c>
      <c r="G313" s="25" t="s">
        <v>31</v>
      </c>
      <c r="H313" s="60" t="s">
        <v>389</v>
      </c>
      <c r="I313" s="60" t="b">
        <f t="shared" si="5"/>
        <v>1</v>
      </c>
    </row>
    <row r="314" spans="1:9" x14ac:dyDescent="0.3">
      <c r="A314" s="58" t="s">
        <v>32</v>
      </c>
      <c r="B314" s="58" t="s">
        <v>380</v>
      </c>
      <c r="C314" s="58" t="s">
        <v>359</v>
      </c>
      <c r="D314" s="58" t="s">
        <v>364</v>
      </c>
      <c r="G314" s="25" t="s">
        <v>32</v>
      </c>
      <c r="H314" s="60" t="s">
        <v>389</v>
      </c>
      <c r="I314" s="60" t="b">
        <f t="shared" si="5"/>
        <v>1</v>
      </c>
    </row>
    <row r="315" spans="1:9" x14ac:dyDescent="0.3">
      <c r="A315" s="58" t="s">
        <v>33</v>
      </c>
      <c r="B315" s="58" t="s">
        <v>380</v>
      </c>
      <c r="C315" s="58" t="s">
        <v>359</v>
      </c>
      <c r="D315" s="58" t="s">
        <v>364</v>
      </c>
      <c r="G315" s="25" t="s">
        <v>33</v>
      </c>
      <c r="H315" s="60" t="s">
        <v>389</v>
      </c>
      <c r="I315" s="60" t="b">
        <f t="shared" si="5"/>
        <v>1</v>
      </c>
    </row>
    <row r="316" spans="1:9" x14ac:dyDescent="0.3">
      <c r="A316" s="58" t="s">
        <v>34</v>
      </c>
      <c r="B316" s="58" t="s">
        <v>380</v>
      </c>
      <c r="C316" s="58" t="s">
        <v>359</v>
      </c>
      <c r="D316" s="58" t="s">
        <v>364</v>
      </c>
      <c r="G316" s="25" t="s">
        <v>34</v>
      </c>
      <c r="H316" s="60" t="s">
        <v>389</v>
      </c>
      <c r="I316" s="60" t="b">
        <f t="shared" si="5"/>
        <v>1</v>
      </c>
    </row>
    <row r="317" spans="1:9" x14ac:dyDescent="0.3">
      <c r="A317" s="58" t="s">
        <v>35</v>
      </c>
      <c r="B317" s="58" t="s">
        <v>380</v>
      </c>
      <c r="C317" s="58" t="s">
        <v>359</v>
      </c>
      <c r="D317" s="58" t="s">
        <v>364</v>
      </c>
      <c r="G317" s="25" t="s">
        <v>35</v>
      </c>
      <c r="H317" s="60" t="s">
        <v>389</v>
      </c>
      <c r="I317" s="60" t="b">
        <f t="shared" si="5"/>
        <v>1</v>
      </c>
    </row>
    <row r="318" spans="1:9" x14ac:dyDescent="0.3">
      <c r="A318" s="58" t="s">
        <v>36</v>
      </c>
      <c r="B318" s="58" t="s">
        <v>380</v>
      </c>
      <c r="C318" s="58" t="s">
        <v>359</v>
      </c>
      <c r="D318" s="58" t="s">
        <v>364</v>
      </c>
      <c r="G318" s="25" t="s">
        <v>36</v>
      </c>
      <c r="H318" s="60" t="s">
        <v>389</v>
      </c>
      <c r="I318" s="60" t="b">
        <f t="shared" si="5"/>
        <v>1</v>
      </c>
    </row>
    <row r="319" spans="1:9" x14ac:dyDescent="0.3">
      <c r="A319" s="58" t="s">
        <v>37</v>
      </c>
      <c r="B319" s="58" t="s">
        <v>380</v>
      </c>
      <c r="C319" s="58" t="s">
        <v>359</v>
      </c>
      <c r="D319" s="58" t="s">
        <v>364</v>
      </c>
      <c r="G319" s="25" t="s">
        <v>37</v>
      </c>
      <c r="H319" s="60" t="s">
        <v>389</v>
      </c>
      <c r="I319" s="60" t="b">
        <f t="shared" si="5"/>
        <v>1</v>
      </c>
    </row>
    <row r="320" spans="1:9" x14ac:dyDescent="0.3">
      <c r="A320" s="58" t="s">
        <v>38</v>
      </c>
      <c r="B320" s="58" t="s">
        <v>380</v>
      </c>
      <c r="C320" s="58" t="s">
        <v>359</v>
      </c>
      <c r="D320" s="58" t="s">
        <v>364</v>
      </c>
      <c r="G320" s="25" t="s">
        <v>38</v>
      </c>
      <c r="H320" s="60" t="s">
        <v>389</v>
      </c>
      <c r="I320" s="60" t="b">
        <f t="shared" si="5"/>
        <v>1</v>
      </c>
    </row>
    <row r="321" spans="1:9" x14ac:dyDescent="0.3">
      <c r="A321" s="58" t="s">
        <v>39</v>
      </c>
      <c r="B321" s="58" t="s">
        <v>380</v>
      </c>
      <c r="C321" s="58" t="s">
        <v>359</v>
      </c>
      <c r="D321" s="58" t="s">
        <v>364</v>
      </c>
      <c r="G321" s="25" t="s">
        <v>39</v>
      </c>
      <c r="H321" s="60" t="s">
        <v>389</v>
      </c>
      <c r="I321" s="60" t="b">
        <f t="shared" si="5"/>
        <v>1</v>
      </c>
    </row>
    <row r="322" spans="1:9" x14ac:dyDescent="0.3">
      <c r="A322" s="58" t="s">
        <v>40</v>
      </c>
      <c r="B322" s="58" t="s">
        <v>380</v>
      </c>
      <c r="C322" s="58" t="s">
        <v>359</v>
      </c>
      <c r="D322" s="58" t="s">
        <v>364</v>
      </c>
      <c r="G322" s="25" t="s">
        <v>40</v>
      </c>
      <c r="H322" s="60" t="s">
        <v>389</v>
      </c>
      <c r="I322" s="60" t="b">
        <f t="shared" si="5"/>
        <v>1</v>
      </c>
    </row>
    <row r="323" spans="1:9" x14ac:dyDescent="0.3">
      <c r="A323" s="58" t="s">
        <v>41</v>
      </c>
      <c r="B323" s="58" t="s">
        <v>380</v>
      </c>
      <c r="C323" s="58" t="s">
        <v>369</v>
      </c>
      <c r="D323" s="58" t="s">
        <v>364</v>
      </c>
      <c r="G323" s="25" t="s">
        <v>41</v>
      </c>
      <c r="H323" s="60" t="s">
        <v>389</v>
      </c>
      <c r="I323" s="60" t="b">
        <f t="shared" si="5"/>
        <v>1</v>
      </c>
    </row>
    <row r="324" spans="1:9" x14ac:dyDescent="0.3">
      <c r="A324" s="58" t="s">
        <v>42</v>
      </c>
      <c r="B324" s="58" t="s">
        <v>380</v>
      </c>
      <c r="C324" s="58" t="s">
        <v>369</v>
      </c>
      <c r="D324" s="58" t="s">
        <v>364</v>
      </c>
      <c r="G324" s="25" t="s">
        <v>42</v>
      </c>
      <c r="H324" s="60" t="s">
        <v>389</v>
      </c>
      <c r="I324" s="60" t="b">
        <f t="shared" si="5"/>
        <v>1</v>
      </c>
    </row>
    <row r="325" spans="1:9" x14ac:dyDescent="0.3">
      <c r="A325" s="58" t="s">
        <v>43</v>
      </c>
      <c r="B325" s="58" t="s">
        <v>380</v>
      </c>
      <c r="C325" s="58" t="s">
        <v>359</v>
      </c>
      <c r="D325" s="58" t="s">
        <v>364</v>
      </c>
      <c r="G325" s="25" t="s">
        <v>43</v>
      </c>
      <c r="H325" s="60" t="s">
        <v>389</v>
      </c>
      <c r="I325" s="60" t="b">
        <f t="shared" si="5"/>
        <v>1</v>
      </c>
    </row>
    <row r="326" spans="1:9" x14ac:dyDescent="0.3">
      <c r="A326" s="58" t="s">
        <v>44</v>
      </c>
      <c r="B326" s="58" t="s">
        <v>380</v>
      </c>
      <c r="C326" s="58" t="s">
        <v>359</v>
      </c>
      <c r="D326" s="58" t="s">
        <v>364</v>
      </c>
      <c r="G326" s="25" t="s">
        <v>44</v>
      </c>
      <c r="H326" s="60" t="s">
        <v>389</v>
      </c>
      <c r="I326" s="60" t="b">
        <f t="shared" si="5"/>
        <v>1</v>
      </c>
    </row>
    <row r="327" spans="1:9" x14ac:dyDescent="0.3">
      <c r="A327" s="58" t="s">
        <v>45</v>
      </c>
      <c r="B327" s="58" t="s">
        <v>380</v>
      </c>
      <c r="C327" s="58" t="s">
        <v>359</v>
      </c>
      <c r="D327" s="58" t="s">
        <v>364</v>
      </c>
      <c r="G327" s="25" t="s">
        <v>45</v>
      </c>
      <c r="H327" s="60" t="s">
        <v>389</v>
      </c>
      <c r="I327" s="60" t="b">
        <f t="shared" si="5"/>
        <v>1</v>
      </c>
    </row>
  </sheetData>
  <sortState xmlns:xlrd2="http://schemas.microsoft.com/office/spreadsheetml/2017/richdata2" ref="A2:E327">
    <sortCondition ref="B2:B327"/>
  </sortState>
  <pageMargins left="0.7" right="0.7" top="0.75" bottom="0.75" header="0.3" footer="0.3"/>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B1:O25"/>
  <sheetViews>
    <sheetView showRowColHeaders="0" workbookViewId="0">
      <selection activeCell="B2" sqref="B2:E3"/>
    </sheetView>
  </sheetViews>
  <sheetFormatPr defaultColWidth="9.109375" defaultRowHeight="14.4" x14ac:dyDescent="0.3"/>
  <cols>
    <col min="1" max="1" width="1.6640625" style="96" customWidth="1"/>
    <col min="2" max="16384" width="9.109375" style="96"/>
  </cols>
  <sheetData>
    <row r="1" spans="2:15" ht="15" thickBot="1" x14ac:dyDescent="0.35"/>
    <row r="2" spans="2:15" ht="15" customHeight="1" x14ac:dyDescent="0.3">
      <c r="B2" s="158" t="s">
        <v>347</v>
      </c>
      <c r="C2" s="159"/>
      <c r="D2" s="159"/>
      <c r="E2" s="160"/>
    </row>
    <row r="3" spans="2:15" ht="15.75" customHeight="1" thickBot="1" x14ac:dyDescent="0.35">
      <c r="B3" s="161"/>
      <c r="C3" s="162"/>
      <c r="D3" s="162"/>
      <c r="E3" s="163"/>
    </row>
    <row r="5" spans="2:15" x14ac:dyDescent="0.3">
      <c r="B5" s="164" t="s">
        <v>398</v>
      </c>
      <c r="C5" s="164"/>
      <c r="D5" s="164"/>
      <c r="E5" s="164"/>
      <c r="F5" s="164"/>
      <c r="G5" s="164"/>
      <c r="H5" s="164"/>
      <c r="I5" s="164"/>
      <c r="J5" s="164"/>
      <c r="K5" s="164"/>
      <c r="L5" s="164"/>
      <c r="M5" s="164"/>
      <c r="N5" s="164"/>
    </row>
    <row r="7" spans="2:15" ht="15" customHeight="1" x14ac:dyDescent="0.3">
      <c r="B7" s="165" t="s">
        <v>399</v>
      </c>
      <c r="C7" s="165"/>
      <c r="D7" s="165"/>
      <c r="E7" s="165"/>
      <c r="F7" s="165"/>
      <c r="G7" s="165"/>
      <c r="H7" s="165"/>
      <c r="I7" s="165"/>
      <c r="J7" s="165"/>
      <c r="K7" s="165"/>
      <c r="L7" s="165"/>
      <c r="M7" s="165"/>
      <c r="N7" s="165"/>
      <c r="O7" s="165"/>
    </row>
    <row r="8" spans="2:15" x14ac:dyDescent="0.3">
      <c r="B8" s="165"/>
      <c r="C8" s="165"/>
      <c r="D8" s="165"/>
      <c r="E8" s="165"/>
      <c r="F8" s="165"/>
      <c r="G8" s="165"/>
      <c r="H8" s="165"/>
      <c r="I8" s="165"/>
      <c r="J8" s="165"/>
      <c r="K8" s="165"/>
      <c r="L8" s="165"/>
      <c r="M8" s="165"/>
      <c r="N8" s="165"/>
      <c r="O8" s="165"/>
    </row>
    <row r="9" spans="2:15" x14ac:dyDescent="0.3">
      <c r="B9" s="165"/>
      <c r="C9" s="165"/>
      <c r="D9" s="165"/>
      <c r="E9" s="165"/>
      <c r="F9" s="165"/>
      <c r="G9" s="165"/>
      <c r="H9" s="165"/>
      <c r="I9" s="165"/>
      <c r="J9" s="165"/>
      <c r="K9" s="165"/>
      <c r="L9" s="165"/>
      <c r="M9" s="165"/>
      <c r="N9" s="165"/>
      <c r="O9" s="165"/>
    </row>
    <row r="10" spans="2:15" x14ac:dyDescent="0.3">
      <c r="B10" s="165"/>
      <c r="C10" s="165"/>
      <c r="D10" s="165"/>
      <c r="E10" s="165"/>
      <c r="F10" s="165"/>
      <c r="G10" s="165"/>
      <c r="H10" s="165"/>
      <c r="I10" s="165"/>
      <c r="J10" s="165"/>
      <c r="K10" s="165"/>
      <c r="L10" s="165"/>
      <c r="M10" s="165"/>
      <c r="N10" s="165"/>
      <c r="O10" s="165"/>
    </row>
    <row r="11" spans="2:15" x14ac:dyDescent="0.3">
      <c r="B11" s="165"/>
      <c r="C11" s="165"/>
      <c r="D11" s="165"/>
      <c r="E11" s="165"/>
      <c r="F11" s="165"/>
      <c r="G11" s="165"/>
      <c r="H11" s="165"/>
      <c r="I11" s="165"/>
      <c r="J11" s="165"/>
      <c r="K11" s="165"/>
      <c r="L11" s="165"/>
      <c r="M11" s="165"/>
      <c r="N11" s="165"/>
      <c r="O11" s="165"/>
    </row>
    <row r="12" spans="2:15" x14ac:dyDescent="0.3">
      <c r="B12" s="165"/>
      <c r="C12" s="165"/>
      <c r="D12" s="165"/>
      <c r="E12" s="165"/>
      <c r="F12" s="165"/>
      <c r="G12" s="165"/>
      <c r="H12" s="165"/>
      <c r="I12" s="165"/>
      <c r="J12" s="165"/>
      <c r="K12" s="165"/>
      <c r="L12" s="165"/>
      <c r="M12" s="165"/>
      <c r="N12" s="165"/>
      <c r="O12" s="165"/>
    </row>
    <row r="13" spans="2:15" x14ac:dyDescent="0.3">
      <c r="B13" s="165"/>
      <c r="C13" s="165"/>
      <c r="D13" s="165"/>
      <c r="E13" s="165"/>
      <c r="F13" s="165"/>
      <c r="G13" s="165"/>
      <c r="H13" s="165"/>
      <c r="I13" s="165"/>
      <c r="J13" s="165"/>
      <c r="K13" s="165"/>
      <c r="L13" s="165"/>
      <c r="M13" s="165"/>
      <c r="N13" s="165"/>
      <c r="O13" s="165"/>
    </row>
    <row r="14" spans="2:15" x14ac:dyDescent="0.3">
      <c r="B14" s="165"/>
      <c r="C14" s="165"/>
      <c r="D14" s="165"/>
      <c r="E14" s="165"/>
      <c r="F14" s="165"/>
      <c r="G14" s="165"/>
      <c r="H14" s="165"/>
      <c r="I14" s="165"/>
      <c r="J14" s="165"/>
      <c r="K14" s="165"/>
      <c r="L14" s="165"/>
      <c r="M14" s="165"/>
      <c r="N14" s="165"/>
      <c r="O14" s="165"/>
    </row>
    <row r="15" spans="2:15" x14ac:dyDescent="0.3">
      <c r="B15" s="165"/>
      <c r="C15" s="165"/>
      <c r="D15" s="165"/>
      <c r="E15" s="165"/>
      <c r="F15" s="165"/>
      <c r="G15" s="165"/>
      <c r="H15" s="165"/>
      <c r="I15" s="165"/>
      <c r="J15" s="165"/>
      <c r="K15" s="165"/>
      <c r="L15" s="165"/>
      <c r="M15" s="165"/>
      <c r="N15" s="165"/>
      <c r="O15" s="165"/>
    </row>
    <row r="16" spans="2:15" x14ac:dyDescent="0.3">
      <c r="B16" s="165"/>
      <c r="C16" s="165"/>
      <c r="D16" s="165"/>
      <c r="E16" s="165"/>
      <c r="F16" s="165"/>
      <c r="G16" s="165"/>
      <c r="H16" s="165"/>
      <c r="I16" s="165"/>
      <c r="J16" s="165"/>
      <c r="K16" s="165"/>
      <c r="L16" s="165"/>
      <c r="M16" s="165"/>
      <c r="N16" s="165"/>
      <c r="O16" s="165"/>
    </row>
    <row r="17" spans="2:15" x14ac:dyDescent="0.3">
      <c r="B17" s="165"/>
      <c r="C17" s="165"/>
      <c r="D17" s="165"/>
      <c r="E17" s="165"/>
      <c r="F17" s="165"/>
      <c r="G17" s="165"/>
      <c r="H17" s="165"/>
      <c r="I17" s="165"/>
      <c r="J17" s="165"/>
      <c r="K17" s="165"/>
      <c r="L17" s="165"/>
      <c r="M17" s="165"/>
      <c r="N17" s="165"/>
      <c r="O17" s="165"/>
    </row>
    <row r="18" spans="2:15" x14ac:dyDescent="0.3">
      <c r="B18" s="165"/>
      <c r="C18" s="165"/>
      <c r="D18" s="165"/>
      <c r="E18" s="165"/>
      <c r="F18" s="165"/>
      <c r="G18" s="165"/>
      <c r="H18" s="165"/>
      <c r="I18" s="165"/>
      <c r="J18" s="165"/>
      <c r="K18" s="165"/>
      <c r="L18" s="165"/>
      <c r="M18" s="165"/>
      <c r="N18" s="165"/>
      <c r="O18" s="165"/>
    </row>
    <row r="19" spans="2:15" x14ac:dyDescent="0.3">
      <c r="B19" s="165"/>
      <c r="C19" s="165"/>
      <c r="D19" s="165"/>
      <c r="E19" s="165"/>
      <c r="F19" s="165"/>
      <c r="G19" s="165"/>
      <c r="H19" s="165"/>
      <c r="I19" s="165"/>
      <c r="J19" s="165"/>
      <c r="K19" s="165"/>
      <c r="L19" s="165"/>
      <c r="M19" s="165"/>
      <c r="N19" s="165"/>
      <c r="O19" s="165"/>
    </row>
    <row r="20" spans="2:15" x14ac:dyDescent="0.3">
      <c r="B20" s="165"/>
      <c r="C20" s="165"/>
      <c r="D20" s="165"/>
      <c r="E20" s="165"/>
      <c r="F20" s="165"/>
      <c r="G20" s="165"/>
      <c r="H20" s="165"/>
      <c r="I20" s="165"/>
      <c r="J20" s="165"/>
      <c r="K20" s="165"/>
      <c r="L20" s="165"/>
      <c r="M20" s="165"/>
      <c r="N20" s="165"/>
      <c r="O20" s="165"/>
    </row>
    <row r="21" spans="2:15" x14ac:dyDescent="0.3">
      <c r="B21" s="97"/>
      <c r="C21" s="97"/>
      <c r="D21" s="97"/>
      <c r="E21" s="97"/>
      <c r="F21" s="97"/>
      <c r="G21" s="97"/>
      <c r="H21" s="97"/>
      <c r="I21" s="97"/>
      <c r="J21" s="97"/>
      <c r="K21" s="97"/>
      <c r="L21" s="97"/>
      <c r="M21" s="97"/>
      <c r="N21" s="97"/>
      <c r="O21" s="97"/>
    </row>
    <row r="22" spans="2:15" ht="15" customHeight="1" x14ac:dyDescent="0.3">
      <c r="B22" s="166" t="s">
        <v>400</v>
      </c>
      <c r="C22" s="166"/>
      <c r="D22" s="166"/>
      <c r="E22" s="166"/>
      <c r="F22" s="166"/>
      <c r="G22" s="166"/>
      <c r="H22" s="166"/>
      <c r="I22" s="166"/>
      <c r="J22" s="166"/>
      <c r="K22" s="166"/>
      <c r="L22" s="166"/>
      <c r="M22" s="166"/>
      <c r="N22" s="166"/>
      <c r="O22" s="166"/>
    </row>
    <row r="23" spans="2:15" x14ac:dyDescent="0.3">
      <c r="B23" s="166"/>
      <c r="C23" s="166"/>
      <c r="D23" s="166"/>
      <c r="E23" s="166"/>
      <c r="F23" s="166"/>
      <c r="G23" s="166"/>
      <c r="H23" s="166"/>
      <c r="I23" s="166"/>
      <c r="J23" s="166"/>
      <c r="K23" s="166"/>
      <c r="L23" s="166"/>
      <c r="M23" s="166"/>
      <c r="N23" s="166"/>
      <c r="O23" s="166"/>
    </row>
    <row r="24" spans="2:15" x14ac:dyDescent="0.3">
      <c r="B24" s="166"/>
      <c r="C24" s="166"/>
      <c r="D24" s="166"/>
      <c r="E24" s="166"/>
      <c r="F24" s="166"/>
      <c r="G24" s="166"/>
      <c r="H24" s="166"/>
      <c r="I24" s="166"/>
      <c r="J24" s="166"/>
      <c r="K24" s="166"/>
      <c r="L24" s="166"/>
      <c r="M24" s="166"/>
      <c r="N24" s="166"/>
      <c r="O24" s="166"/>
    </row>
    <row r="25" spans="2:15" x14ac:dyDescent="0.3">
      <c r="B25" s="97"/>
      <c r="C25" s="97"/>
      <c r="D25" s="97"/>
      <c r="E25" s="97"/>
      <c r="F25" s="97"/>
      <c r="G25" s="97"/>
      <c r="H25" s="97"/>
      <c r="I25" s="97"/>
      <c r="J25" s="97"/>
      <c r="K25" s="97"/>
      <c r="L25" s="97"/>
      <c r="M25" s="97"/>
      <c r="N25" s="97"/>
      <c r="O25" s="97"/>
    </row>
  </sheetData>
  <sheetProtection algorithmName="SHA-512" hashValue="NCQ5x8eUB9XEK0eGAFaZmFwd2Q8oyTzgjsl6y9Ef4Fz0n/ym9kwSmF4z+jo3TkFnVE+Kp/V0swom0uX1Lnj0Yw==" saltValue="qZxSlg+Gt9AFYIqzswSFXA==" spinCount="100000" sheet="1" objects="1" scenarios="1"/>
  <mergeCells count="4">
    <mergeCell ref="B2:E3"/>
    <mergeCell ref="B5:N5"/>
    <mergeCell ref="B7:O20"/>
    <mergeCell ref="B22:O24"/>
  </mergeCells>
  <hyperlinks>
    <hyperlink ref="B5:N5" r:id="rId1" display="Click Here to read the Disclosure as per SECURITIES AND EXCHANGE BOARD OF INDIA (RESEARCH ANALYSTS) REGULATIONS, 2014 " xr:uid="{00000000-0004-0000-0F00-000000000000}"/>
    <hyperlink ref="B2" location="Index!A1" display="Back To Index" xr:uid="{00000000-0004-0000-0F00-00000100000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40DD88-B23B-4760-AC78-B6120EFC51A8}">
  <sheetPr codeName="Sheet20"/>
  <dimension ref="A1:T2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8" t="s">
        <v>347</v>
      </c>
    </row>
    <row r="3" spans="1:20" ht="15" thickBot="1" x14ac:dyDescent="0.35">
      <c r="A3" s="149"/>
    </row>
    <row r="4" spans="1:20" ht="15" thickBot="1" x14ac:dyDescent="0.35"/>
    <row r="5" spans="1:20" x14ac:dyDescent="0.3">
      <c r="A5" s="29" t="s">
        <v>1671</v>
      </c>
      <c r="B5" s="146" t="s">
        <v>8</v>
      </c>
      <c r="C5" s="146" t="s">
        <v>9</v>
      </c>
      <c r="D5" s="152" t="s">
        <v>1</v>
      </c>
      <c r="E5" s="152"/>
      <c r="F5" s="152" t="s">
        <v>2</v>
      </c>
      <c r="G5" s="152"/>
      <c r="H5" s="152" t="s">
        <v>3</v>
      </c>
      <c r="I5" s="152"/>
      <c r="J5" s="152" t="s">
        <v>4</v>
      </c>
      <c r="K5" s="152"/>
      <c r="L5" s="152" t="s">
        <v>382</v>
      </c>
      <c r="M5" s="152"/>
      <c r="N5" s="152" t="s">
        <v>5</v>
      </c>
      <c r="O5" s="152"/>
      <c r="P5" s="152" t="s">
        <v>6</v>
      </c>
      <c r="Q5" s="152"/>
      <c r="R5" s="150" t="s">
        <v>46</v>
      </c>
      <c r="S5" s="151"/>
      <c r="T5" s="12"/>
    </row>
    <row r="6" spans="1:20" x14ac:dyDescent="0.3">
      <c r="A6" s="17" t="s">
        <v>7</v>
      </c>
      <c r="B6" s="147"/>
      <c r="C6" s="147"/>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1282</v>
      </c>
      <c r="B8" s="64">
        <f>VLOOKUP($A8,'Return Data'!$B$7:$R$2700,3,0)</f>
        <v>44118</v>
      </c>
      <c r="C8" s="65">
        <f>VLOOKUP($A8,'Return Data'!$B$7:$R$2700,4,0)</f>
        <v>22.134799999999998</v>
      </c>
      <c r="D8" s="65">
        <f>VLOOKUP($A8,'Return Data'!$B$7:$R$2700,10,0)</f>
        <v>8.2523999999999997</v>
      </c>
      <c r="E8" s="66">
        <f t="shared" ref="E8:E16" si="0">RANK(D8,D$8:D$16,0)</f>
        <v>5</v>
      </c>
      <c r="F8" s="65">
        <f>VLOOKUP($A8,'Return Data'!$B$7:$R$2700,11,0)</f>
        <v>20.2181</v>
      </c>
      <c r="G8" s="66">
        <f t="shared" ref="G8:G14" si="1">RANK(F8,F$8:F$16,0)</f>
        <v>5</v>
      </c>
      <c r="H8" s="65">
        <f>VLOOKUP($A8,'Return Data'!$B$7:$R$2700,12,0)</f>
        <v>1.8062</v>
      </c>
      <c r="I8" s="66">
        <f t="shared" ref="I8:I14" si="2">RANK(H8,H$8:H$16,0)</f>
        <v>6</v>
      </c>
      <c r="J8" s="65">
        <f>VLOOKUP($A8,'Return Data'!$B$7:$R$2700,13,0)</f>
        <v>7.9141000000000004</v>
      </c>
      <c r="K8" s="66">
        <f t="shared" ref="K8:K14" si="3">RANK(J8,J$8:J$16,0)</f>
        <v>6</v>
      </c>
      <c r="L8" s="65">
        <f>VLOOKUP($A8,'Return Data'!$B$7:$R$2700,17,0)</f>
        <v>11.677099999999999</v>
      </c>
      <c r="M8" s="66">
        <f t="shared" ref="M8:M14" si="4">RANK(L8,L$8:L$16,0)</f>
        <v>2</v>
      </c>
      <c r="N8" s="65">
        <f>VLOOKUP($A8,'Return Data'!$B$7:$R$2700,14,0)</f>
        <v>6.9832000000000001</v>
      </c>
      <c r="O8" s="66">
        <f t="shared" ref="O8:O14" si="5">RANK(N8,N$8:N$16,0)</f>
        <v>3</v>
      </c>
      <c r="P8" s="65">
        <f>VLOOKUP($A8,'Return Data'!$B$7:$R$2700,15,0)</f>
        <v>7.8342000000000001</v>
      </c>
      <c r="Q8" s="66">
        <f t="shared" ref="Q8:Q14" si="6">RANK(P8,P$8:P$16,0)</f>
        <v>3</v>
      </c>
      <c r="R8" s="65">
        <f>VLOOKUP($A8,'Return Data'!$B$7:$R$2700,16,0)</f>
        <v>8.1422000000000008</v>
      </c>
      <c r="S8" s="67">
        <f t="shared" ref="S8:S16" si="7">RANK(R8,R$8:R$16,0)</f>
        <v>7</v>
      </c>
    </row>
    <row r="9" spans="1:20" x14ac:dyDescent="0.3">
      <c r="A9" s="63" t="s">
        <v>1283</v>
      </c>
      <c r="B9" s="64">
        <f>VLOOKUP($A9,'Return Data'!$B$7:$R$2700,3,0)</f>
        <v>44118</v>
      </c>
      <c r="C9" s="65">
        <f>VLOOKUP($A9,'Return Data'!$B$7:$R$2700,4,0)</f>
        <v>19.226400000000002</v>
      </c>
      <c r="D9" s="65">
        <f>VLOOKUP($A9,'Return Data'!$B$7:$R$2700,10,0)</f>
        <v>7.8316999999999997</v>
      </c>
      <c r="E9" s="66">
        <f t="shared" si="0"/>
        <v>6</v>
      </c>
      <c r="F9" s="65">
        <f>VLOOKUP($A9,'Return Data'!$B$7:$R$2700,11,0)</f>
        <v>22.303799999999999</v>
      </c>
      <c r="G9" s="66">
        <f t="shared" si="1"/>
        <v>4</v>
      </c>
      <c r="H9" s="65">
        <f>VLOOKUP($A9,'Return Data'!$B$7:$R$2700,12,0)</f>
        <v>-0.68140000000000001</v>
      </c>
      <c r="I9" s="66">
        <f t="shared" si="2"/>
        <v>7</v>
      </c>
      <c r="J9" s="65">
        <f>VLOOKUP($A9,'Return Data'!$B$7:$R$2700,13,0)</f>
        <v>6.5369000000000002</v>
      </c>
      <c r="K9" s="66">
        <f t="shared" si="3"/>
        <v>7</v>
      </c>
      <c r="L9" s="65">
        <f>VLOOKUP($A9,'Return Data'!$B$7:$R$2700,17,0)</f>
        <v>6.5086000000000004</v>
      </c>
      <c r="M9" s="66">
        <f t="shared" si="4"/>
        <v>6</v>
      </c>
      <c r="N9" s="65">
        <f>VLOOKUP($A9,'Return Data'!$B$7:$R$2700,14,0)</f>
        <v>4.4781000000000004</v>
      </c>
      <c r="O9" s="66">
        <f t="shared" si="5"/>
        <v>6</v>
      </c>
      <c r="P9" s="65">
        <f>VLOOKUP($A9,'Return Data'!$B$7:$R$2700,15,0)</f>
        <v>5.6394000000000002</v>
      </c>
      <c r="Q9" s="66">
        <f t="shared" si="6"/>
        <v>8</v>
      </c>
      <c r="R9" s="65">
        <f>VLOOKUP($A9,'Return Data'!$B$7:$R$2700,16,0)</f>
        <v>7.0968</v>
      </c>
      <c r="S9" s="67">
        <f t="shared" si="7"/>
        <v>9</v>
      </c>
    </row>
    <row r="10" spans="1:20" x14ac:dyDescent="0.3">
      <c r="A10" s="63" t="s">
        <v>1285</v>
      </c>
      <c r="B10" s="64">
        <f>VLOOKUP($A10,'Return Data'!$B$7:$R$2700,3,0)</f>
        <v>44118</v>
      </c>
      <c r="C10" s="65">
        <f>VLOOKUP($A10,'Return Data'!$B$7:$R$2700,4,0)</f>
        <v>36.584000000000003</v>
      </c>
      <c r="D10" s="65">
        <f>VLOOKUP($A10,'Return Data'!$B$7:$R$2700,10,0)</f>
        <v>10.4856</v>
      </c>
      <c r="E10" s="66">
        <f t="shared" si="0"/>
        <v>3</v>
      </c>
      <c r="F10" s="65">
        <f>VLOOKUP($A10,'Return Data'!$B$7:$R$2700,11,0)</f>
        <v>26.737300000000001</v>
      </c>
      <c r="G10" s="66">
        <f t="shared" si="1"/>
        <v>2</v>
      </c>
      <c r="H10" s="65">
        <f>VLOOKUP($A10,'Return Data'!$B$7:$R$2700,12,0)</f>
        <v>6.9394999999999998</v>
      </c>
      <c r="I10" s="66">
        <f t="shared" si="2"/>
        <v>3</v>
      </c>
      <c r="J10" s="65">
        <f>VLOOKUP($A10,'Return Data'!$B$7:$R$2700,13,0)</f>
        <v>14.428699999999999</v>
      </c>
      <c r="K10" s="66">
        <f t="shared" si="3"/>
        <v>2</v>
      </c>
      <c r="L10" s="65">
        <f>VLOOKUP($A10,'Return Data'!$B$7:$R$2700,17,0)</f>
        <v>10.597799999999999</v>
      </c>
      <c r="M10" s="66">
        <f t="shared" si="4"/>
        <v>3</v>
      </c>
      <c r="N10" s="65">
        <f>VLOOKUP($A10,'Return Data'!$B$7:$R$2700,14,0)</f>
        <v>6.4469000000000003</v>
      </c>
      <c r="O10" s="66">
        <f t="shared" si="5"/>
        <v>5</v>
      </c>
      <c r="P10" s="65">
        <f>VLOOKUP($A10,'Return Data'!$B$7:$R$2700,15,0)</f>
        <v>7.6276000000000002</v>
      </c>
      <c r="Q10" s="66">
        <f t="shared" si="6"/>
        <v>5</v>
      </c>
      <c r="R10" s="65">
        <f>VLOOKUP($A10,'Return Data'!$B$7:$R$2700,16,0)</f>
        <v>8.9261999999999997</v>
      </c>
      <c r="S10" s="67">
        <f t="shared" si="7"/>
        <v>5</v>
      </c>
    </row>
    <row r="11" spans="1:20" x14ac:dyDescent="0.3">
      <c r="A11" s="63" t="s">
        <v>1287</v>
      </c>
      <c r="B11" s="64">
        <f>VLOOKUP($A11,'Return Data'!$B$7:$R$2700,3,0)</f>
        <v>44118</v>
      </c>
      <c r="C11" s="65">
        <f>VLOOKUP($A11,'Return Data'!$B$7:$R$2700,4,0)</f>
        <v>254.1429</v>
      </c>
      <c r="D11" s="65">
        <f>VLOOKUP($A11,'Return Data'!$B$7:$R$2700,10,0)</f>
        <v>-0.10290000000000001</v>
      </c>
      <c r="E11" s="66">
        <f t="shared" si="0"/>
        <v>9</v>
      </c>
      <c r="F11" s="65">
        <f>VLOOKUP($A11,'Return Data'!$B$7:$R$2700,11,0)</f>
        <v>10.6685</v>
      </c>
      <c r="G11" s="66">
        <f t="shared" si="1"/>
        <v>7</v>
      </c>
      <c r="H11" s="65">
        <f>VLOOKUP($A11,'Return Data'!$B$7:$R$2700,12,0)</f>
        <v>-9.9708000000000006</v>
      </c>
      <c r="I11" s="66">
        <f t="shared" si="2"/>
        <v>8</v>
      </c>
      <c r="J11" s="65">
        <f>VLOOKUP($A11,'Return Data'!$B$7:$R$2700,13,0)</f>
        <v>-2.9969999999999999</v>
      </c>
      <c r="K11" s="66">
        <f t="shared" si="3"/>
        <v>8</v>
      </c>
      <c r="L11" s="65">
        <f>VLOOKUP($A11,'Return Data'!$B$7:$R$2700,17,0)</f>
        <v>0.47989999999999999</v>
      </c>
      <c r="M11" s="66">
        <f t="shared" si="4"/>
        <v>8</v>
      </c>
      <c r="N11" s="65">
        <f>VLOOKUP($A11,'Return Data'!$B$7:$R$2700,14,0)</f>
        <v>1.1158999999999999</v>
      </c>
      <c r="O11" s="66">
        <f t="shared" si="5"/>
        <v>8</v>
      </c>
      <c r="P11" s="65">
        <f>VLOOKUP($A11,'Return Data'!$B$7:$R$2700,15,0)</f>
        <v>6.9588999999999999</v>
      </c>
      <c r="Q11" s="66">
        <f t="shared" si="6"/>
        <v>6</v>
      </c>
      <c r="R11" s="65">
        <f>VLOOKUP($A11,'Return Data'!$B$7:$R$2700,16,0)</f>
        <v>19.729900000000001</v>
      </c>
      <c r="S11" s="67">
        <f t="shared" si="7"/>
        <v>1</v>
      </c>
    </row>
    <row r="12" spans="1:20" x14ac:dyDescent="0.3">
      <c r="A12" s="63" t="s">
        <v>1289</v>
      </c>
      <c r="B12" s="64">
        <f>VLOOKUP($A12,'Return Data'!$B$7:$R$2700,3,0)</f>
        <v>44118</v>
      </c>
      <c r="C12" s="65">
        <f>VLOOKUP($A12,'Return Data'!$B$7:$R$2700,4,0)</f>
        <v>46.667099999999998</v>
      </c>
      <c r="D12" s="65">
        <f>VLOOKUP($A12,'Return Data'!$B$7:$R$2700,10,0)</f>
        <v>21.254799999999999</v>
      </c>
      <c r="E12" s="66">
        <f t="shared" si="0"/>
        <v>2</v>
      </c>
      <c r="F12" s="65">
        <f>VLOOKUP($A12,'Return Data'!$B$7:$R$2700,11,0)</f>
        <v>35.414099999999998</v>
      </c>
      <c r="G12" s="66">
        <f t="shared" si="1"/>
        <v>1</v>
      </c>
      <c r="H12" s="65">
        <f>VLOOKUP($A12,'Return Data'!$B$7:$R$2700,12,0)</f>
        <v>14.7898</v>
      </c>
      <c r="I12" s="66">
        <f t="shared" si="2"/>
        <v>1</v>
      </c>
      <c r="J12" s="65">
        <f>VLOOKUP($A12,'Return Data'!$B$7:$R$2700,13,0)</f>
        <v>20.699100000000001</v>
      </c>
      <c r="K12" s="66">
        <f t="shared" si="3"/>
        <v>1</v>
      </c>
      <c r="L12" s="65">
        <f>VLOOKUP($A12,'Return Data'!$B$7:$R$2700,17,0)</f>
        <v>15.0768</v>
      </c>
      <c r="M12" s="66">
        <f t="shared" si="4"/>
        <v>1</v>
      </c>
      <c r="N12" s="65">
        <f>VLOOKUP($A12,'Return Data'!$B$7:$R$2700,14,0)</f>
        <v>10.1221</v>
      </c>
      <c r="O12" s="66">
        <f t="shared" si="5"/>
        <v>1</v>
      </c>
      <c r="P12" s="65">
        <f>VLOOKUP($A12,'Return Data'!$B$7:$R$2700,15,0)</f>
        <v>9.2642000000000007</v>
      </c>
      <c r="Q12" s="66">
        <f t="shared" si="6"/>
        <v>1</v>
      </c>
      <c r="R12" s="65">
        <f>VLOOKUP($A12,'Return Data'!$B$7:$R$2700,16,0)</f>
        <v>8.1837</v>
      </c>
      <c r="S12" s="67">
        <f t="shared" si="7"/>
        <v>6</v>
      </c>
    </row>
    <row r="13" spans="1:20" x14ac:dyDescent="0.3">
      <c r="A13" s="63" t="s">
        <v>1700</v>
      </c>
      <c r="B13" s="64">
        <f>VLOOKUP($A13,'Return Data'!$B$7:$R$2700,3,0)</f>
        <v>44118</v>
      </c>
      <c r="C13" s="65">
        <f>VLOOKUP($A13,'Return Data'!$B$7:$R$2700,4,0)</f>
        <v>20.682300000000001</v>
      </c>
      <c r="D13" s="65">
        <f>VLOOKUP($A13,'Return Data'!$B$7:$R$2700,10,0)</f>
        <v>22.078600000000002</v>
      </c>
      <c r="E13" s="66">
        <f t="shared" si="0"/>
        <v>1</v>
      </c>
      <c r="F13" s="65">
        <f>VLOOKUP($A13,'Return Data'!$B$7:$R$2700,11,0)</f>
        <v>25.4117</v>
      </c>
      <c r="G13" s="66">
        <f t="shared" si="1"/>
        <v>3</v>
      </c>
      <c r="H13" s="65">
        <f>VLOOKUP($A13,'Return Data'!$B$7:$R$2700,12,0)</f>
        <v>9.1616999999999997</v>
      </c>
      <c r="I13" s="66">
        <f t="shared" si="2"/>
        <v>2</v>
      </c>
      <c r="J13" s="65">
        <f>VLOOKUP($A13,'Return Data'!$B$7:$R$2700,13,0)</f>
        <v>10.486700000000001</v>
      </c>
      <c r="K13" s="66">
        <f t="shared" si="3"/>
        <v>3</v>
      </c>
      <c r="L13" s="65">
        <f>VLOOKUP($A13,'Return Data'!$B$7:$R$2700,17,0)</f>
        <v>8.6697000000000006</v>
      </c>
      <c r="M13" s="66">
        <f t="shared" si="4"/>
        <v>5</v>
      </c>
      <c r="N13" s="65">
        <f>VLOOKUP($A13,'Return Data'!$B$7:$R$2700,14,0)</f>
        <v>7.1216999999999997</v>
      </c>
      <c r="O13" s="66">
        <f t="shared" si="5"/>
        <v>2</v>
      </c>
      <c r="P13" s="65">
        <f>VLOOKUP($A13,'Return Data'!$B$7:$R$2700,15,0)</f>
        <v>8.4054000000000002</v>
      </c>
      <c r="Q13" s="66">
        <f t="shared" si="6"/>
        <v>2</v>
      </c>
      <c r="R13" s="65">
        <f>VLOOKUP($A13,'Return Data'!$B$7:$R$2700,16,0)</f>
        <v>9.1273</v>
      </c>
      <c r="S13" s="67">
        <f t="shared" si="7"/>
        <v>4</v>
      </c>
    </row>
    <row r="14" spans="1:20" x14ac:dyDescent="0.3">
      <c r="A14" s="63" t="s">
        <v>1292</v>
      </c>
      <c r="B14" s="64">
        <f>VLOOKUP($A14,'Return Data'!$B$7:$R$2700,3,0)</f>
        <v>44118</v>
      </c>
      <c r="C14" s="65">
        <f>VLOOKUP($A14,'Return Data'!$B$7:$R$2700,4,0)</f>
        <v>30.5122</v>
      </c>
      <c r="D14" s="65">
        <f>VLOOKUP($A14,'Return Data'!$B$7:$R$2700,10,0)</f>
        <v>2.6897000000000002</v>
      </c>
      <c r="E14" s="66">
        <f t="shared" si="0"/>
        <v>8</v>
      </c>
      <c r="F14" s="65">
        <f>VLOOKUP($A14,'Return Data'!$B$7:$R$2700,11,0)</f>
        <v>9.7498000000000005</v>
      </c>
      <c r="G14" s="66">
        <f t="shared" si="1"/>
        <v>8</v>
      </c>
      <c r="H14" s="65">
        <f>VLOOKUP($A14,'Return Data'!$B$7:$R$2700,12,0)</f>
        <v>4.9980000000000002</v>
      </c>
      <c r="I14" s="66">
        <f t="shared" si="2"/>
        <v>4</v>
      </c>
      <c r="J14" s="65">
        <f>VLOOKUP($A14,'Return Data'!$B$7:$R$2700,13,0)</f>
        <v>9.5114999999999998</v>
      </c>
      <c r="K14" s="66">
        <f t="shared" si="3"/>
        <v>4</v>
      </c>
      <c r="L14" s="65">
        <f>VLOOKUP($A14,'Return Data'!$B$7:$R$2700,17,0)</f>
        <v>9.2628000000000004</v>
      </c>
      <c r="M14" s="66">
        <f t="shared" si="4"/>
        <v>4</v>
      </c>
      <c r="N14" s="65">
        <f>VLOOKUP($A14,'Return Data'!$B$7:$R$2700,14,0)</f>
        <v>6.5324</v>
      </c>
      <c r="O14" s="66">
        <f t="shared" si="5"/>
        <v>4</v>
      </c>
      <c r="P14" s="65">
        <f>VLOOKUP($A14,'Return Data'!$B$7:$R$2700,15,0)</f>
        <v>7.6801000000000004</v>
      </c>
      <c r="Q14" s="66">
        <f t="shared" si="6"/>
        <v>4</v>
      </c>
      <c r="R14" s="65">
        <f>VLOOKUP($A14,'Return Data'!$B$7:$R$2700,16,0)</f>
        <v>7.7839</v>
      </c>
      <c r="S14" s="67">
        <f t="shared" si="7"/>
        <v>8</v>
      </c>
    </row>
    <row r="15" spans="1:20" x14ac:dyDescent="0.3">
      <c r="A15" s="63" t="s">
        <v>1294</v>
      </c>
      <c r="B15" s="64">
        <f>VLOOKUP($A15,'Return Data'!$B$7:$R$2700,3,0)</f>
        <v>44118</v>
      </c>
      <c r="C15" s="65">
        <f>VLOOKUP($A15,'Return Data'!$B$7:$R$2700,4,0)</f>
        <v>11.212999999999999</v>
      </c>
      <c r="D15" s="65">
        <f>VLOOKUP($A15,'Return Data'!$B$7:$R$2700,10,0)</f>
        <v>8.7268000000000008</v>
      </c>
      <c r="E15" s="66">
        <f t="shared" si="0"/>
        <v>4</v>
      </c>
      <c r="F15" s="65"/>
      <c r="G15" s="66"/>
      <c r="H15" s="65"/>
      <c r="I15" s="66"/>
      <c r="J15" s="65"/>
      <c r="K15" s="66"/>
      <c r="L15" s="65"/>
      <c r="M15" s="66"/>
      <c r="N15" s="65"/>
      <c r="O15" s="66"/>
      <c r="P15" s="65"/>
      <c r="Q15" s="66"/>
      <c r="R15" s="65">
        <f>VLOOKUP($A15,'Return Data'!$B$7:$R$2700,16,0)</f>
        <v>12.13</v>
      </c>
      <c r="S15" s="67">
        <f t="shared" si="7"/>
        <v>2</v>
      </c>
    </row>
    <row r="16" spans="1:20" x14ac:dyDescent="0.3">
      <c r="A16" s="63" t="s">
        <v>1296</v>
      </c>
      <c r="B16" s="64">
        <f>VLOOKUP($A16,'Return Data'!$B$7:$R$2700,3,0)</f>
        <v>44118</v>
      </c>
      <c r="C16" s="65">
        <f>VLOOKUP($A16,'Return Data'!$B$7:$R$2700,4,0)</f>
        <v>36.744599999999998</v>
      </c>
      <c r="D16" s="65">
        <f>VLOOKUP($A16,'Return Data'!$B$7:$R$2700,10,0)</f>
        <v>7.3471000000000002</v>
      </c>
      <c r="E16" s="66">
        <f t="shared" si="0"/>
        <v>7</v>
      </c>
      <c r="F16" s="65">
        <f>VLOOKUP($A16,'Return Data'!$B$7:$R$2700,11,0)</f>
        <v>20.072900000000001</v>
      </c>
      <c r="G16" s="66">
        <f>RANK(F16,F$8:F$16,0)</f>
        <v>6</v>
      </c>
      <c r="H16" s="65">
        <f>VLOOKUP($A16,'Return Data'!$B$7:$R$2700,12,0)</f>
        <v>4.2853000000000003</v>
      </c>
      <c r="I16" s="66">
        <f>RANK(H16,H$8:H$16,0)</f>
        <v>5</v>
      </c>
      <c r="J16" s="65">
        <f>VLOOKUP($A16,'Return Data'!$B$7:$R$2700,13,0)</f>
        <v>9.3534000000000006</v>
      </c>
      <c r="K16" s="66">
        <f>RANK(J16,J$8:J$16,0)</f>
        <v>5</v>
      </c>
      <c r="L16" s="65">
        <f>VLOOKUP($A16,'Return Data'!$B$7:$R$2700,17,0)</f>
        <v>5.6646000000000001</v>
      </c>
      <c r="M16" s="66">
        <f>RANK(L16,L$8:L$16,0)</f>
        <v>7</v>
      </c>
      <c r="N16" s="65">
        <f>VLOOKUP($A16,'Return Data'!$B$7:$R$2700,14,0)</f>
        <v>4.0792999999999999</v>
      </c>
      <c r="O16" s="66">
        <f>RANK(N16,N$8:N$16,0)</f>
        <v>7</v>
      </c>
      <c r="P16" s="65">
        <f>VLOOKUP($A16,'Return Data'!$B$7:$R$2700,15,0)</f>
        <v>5.7385000000000002</v>
      </c>
      <c r="Q16" s="66">
        <f>RANK(P16,P$8:P$16,0)</f>
        <v>7</v>
      </c>
      <c r="R16" s="65">
        <f>VLOOKUP($A16,'Return Data'!$B$7:$R$2700,16,0)</f>
        <v>11.6258</v>
      </c>
      <c r="S16" s="67">
        <f t="shared" si="7"/>
        <v>3</v>
      </c>
    </row>
    <row r="17" spans="1:19" x14ac:dyDescent="0.3">
      <c r="A17" s="69"/>
      <c r="B17" s="70"/>
      <c r="C17" s="70"/>
      <c r="D17" s="71"/>
      <c r="E17" s="70"/>
      <c r="F17" s="71"/>
      <c r="G17" s="70"/>
      <c r="H17" s="71"/>
      <c r="I17" s="70"/>
      <c r="J17" s="71"/>
      <c r="K17" s="70"/>
      <c r="L17" s="71"/>
      <c r="M17" s="70"/>
      <c r="N17" s="71"/>
      <c r="O17" s="70"/>
      <c r="P17" s="71"/>
      <c r="Q17" s="70"/>
      <c r="R17" s="71"/>
      <c r="S17" s="72"/>
    </row>
    <row r="18" spans="1:19" x14ac:dyDescent="0.3">
      <c r="A18" s="73" t="s">
        <v>27</v>
      </c>
      <c r="B18" s="74"/>
      <c r="C18" s="74"/>
      <c r="D18" s="75">
        <f>AVERAGE(D8:D16)</f>
        <v>9.8404222222222213</v>
      </c>
      <c r="E18" s="74"/>
      <c r="F18" s="75">
        <f>AVERAGE(F8:F16)</f>
        <v>21.322025</v>
      </c>
      <c r="G18" s="74"/>
      <c r="H18" s="75">
        <f>AVERAGE(H8:H16)</f>
        <v>3.9160374999999998</v>
      </c>
      <c r="I18" s="74"/>
      <c r="J18" s="75">
        <f>AVERAGE(J8:J16)</f>
        <v>9.4916750000000008</v>
      </c>
      <c r="K18" s="74"/>
      <c r="L18" s="75">
        <f>AVERAGE(L8:L16)</f>
        <v>8.4921624999999992</v>
      </c>
      <c r="M18" s="74"/>
      <c r="N18" s="75">
        <f>AVERAGE(N8:N16)</f>
        <v>5.8599499999999995</v>
      </c>
      <c r="O18" s="74"/>
      <c r="P18" s="75">
        <f>AVERAGE(P8:P16)</f>
        <v>7.3935375000000008</v>
      </c>
      <c r="Q18" s="74"/>
      <c r="R18" s="75">
        <f>AVERAGE(R8:R16)</f>
        <v>10.305088888888887</v>
      </c>
      <c r="S18" s="76"/>
    </row>
    <row r="19" spans="1:19" x14ac:dyDescent="0.3">
      <c r="A19" s="73" t="s">
        <v>28</v>
      </c>
      <c r="B19" s="74"/>
      <c r="C19" s="74"/>
      <c r="D19" s="75">
        <f>MIN(D8:D16)</f>
        <v>-0.10290000000000001</v>
      </c>
      <c r="E19" s="74"/>
      <c r="F19" s="75">
        <f>MIN(F8:F16)</f>
        <v>9.7498000000000005</v>
      </c>
      <c r="G19" s="74"/>
      <c r="H19" s="75">
        <f>MIN(H8:H16)</f>
        <v>-9.9708000000000006</v>
      </c>
      <c r="I19" s="74"/>
      <c r="J19" s="75">
        <f>MIN(J8:J16)</f>
        <v>-2.9969999999999999</v>
      </c>
      <c r="K19" s="74"/>
      <c r="L19" s="75">
        <f>MIN(L8:L16)</f>
        <v>0.47989999999999999</v>
      </c>
      <c r="M19" s="74"/>
      <c r="N19" s="75">
        <f>MIN(N8:N16)</f>
        <v>1.1158999999999999</v>
      </c>
      <c r="O19" s="74"/>
      <c r="P19" s="75">
        <f>MIN(P8:P16)</f>
        <v>5.6394000000000002</v>
      </c>
      <c r="Q19" s="74"/>
      <c r="R19" s="75">
        <f>MIN(R8:R16)</f>
        <v>7.0968</v>
      </c>
      <c r="S19" s="76"/>
    </row>
    <row r="20" spans="1:19" ht="15" thickBot="1" x14ac:dyDescent="0.35">
      <c r="A20" s="77" t="s">
        <v>29</v>
      </c>
      <c r="B20" s="78"/>
      <c r="C20" s="78"/>
      <c r="D20" s="79">
        <f>MAX(D8:D16)</f>
        <v>22.078600000000002</v>
      </c>
      <c r="E20" s="78"/>
      <c r="F20" s="79">
        <f>MAX(F8:F16)</f>
        <v>35.414099999999998</v>
      </c>
      <c r="G20" s="78"/>
      <c r="H20" s="79">
        <f>MAX(H8:H16)</f>
        <v>14.7898</v>
      </c>
      <c r="I20" s="78"/>
      <c r="J20" s="79">
        <f>MAX(J8:J16)</f>
        <v>20.699100000000001</v>
      </c>
      <c r="K20" s="78"/>
      <c r="L20" s="79">
        <f>MAX(L8:L16)</f>
        <v>15.0768</v>
      </c>
      <c r="M20" s="78"/>
      <c r="N20" s="79">
        <f>MAX(N8:N16)</f>
        <v>10.1221</v>
      </c>
      <c r="O20" s="78"/>
      <c r="P20" s="79">
        <f>MAX(P8:P16)</f>
        <v>9.2642000000000007</v>
      </c>
      <c r="Q20" s="78"/>
      <c r="R20" s="79">
        <f>MAX(R8:R16)</f>
        <v>19.729900000000001</v>
      </c>
      <c r="S20" s="80"/>
    </row>
    <row r="21" spans="1:19" x14ac:dyDescent="0.3">
      <c r="A21" s="112" t="s">
        <v>433</v>
      </c>
    </row>
    <row r="22" spans="1:19" x14ac:dyDescent="0.3">
      <c r="A22" s="14" t="s">
        <v>340</v>
      </c>
    </row>
  </sheetData>
  <sheetProtection algorithmName="SHA-512" hashValue="fHCKsb+lDeNrxzkXEbna2eP+IVnUQJJUepEJg2/cpeZbwEe7F4Fvc88AZvOQx/kj/uN/J2HO9Knyy2/bBgeNlQ==" saltValue="xNepEqgDGtGPgxv9Z0+8F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C93088E7-8D13-4033-A4B4-FB3BD13F0F08}"/>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21AC7C-FDA8-488D-8697-BD48DE1C5231}">
  <sheetPr codeName="Sheet21"/>
  <dimension ref="A1:T2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8" t="s">
        <v>347</v>
      </c>
    </row>
    <row r="3" spans="1:20" ht="15" thickBot="1" x14ac:dyDescent="0.35">
      <c r="A3" s="149"/>
    </row>
    <row r="4" spans="1:20" ht="15" thickBot="1" x14ac:dyDescent="0.35"/>
    <row r="5" spans="1:20" x14ac:dyDescent="0.3">
      <c r="A5" s="29" t="s">
        <v>1670</v>
      </c>
      <c r="B5" s="146" t="s">
        <v>8</v>
      </c>
      <c r="C5" s="146" t="s">
        <v>9</v>
      </c>
      <c r="D5" s="152" t="s">
        <v>1</v>
      </c>
      <c r="E5" s="152"/>
      <c r="F5" s="152" t="s">
        <v>2</v>
      </c>
      <c r="G5" s="152"/>
      <c r="H5" s="152" t="s">
        <v>3</v>
      </c>
      <c r="I5" s="152"/>
      <c r="J5" s="152" t="s">
        <v>4</v>
      </c>
      <c r="K5" s="152"/>
      <c r="L5" s="152" t="s">
        <v>382</v>
      </c>
      <c r="M5" s="152"/>
      <c r="N5" s="152" t="s">
        <v>5</v>
      </c>
      <c r="O5" s="152"/>
      <c r="P5" s="152" t="s">
        <v>6</v>
      </c>
      <c r="Q5" s="152"/>
      <c r="R5" s="150" t="s">
        <v>46</v>
      </c>
      <c r="S5" s="151"/>
      <c r="T5" s="12"/>
    </row>
    <row r="6" spans="1:20" x14ac:dyDescent="0.3">
      <c r="A6" s="17" t="s">
        <v>7</v>
      </c>
      <c r="B6" s="147"/>
      <c r="C6" s="147"/>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555</v>
      </c>
      <c r="B8" s="64">
        <f>VLOOKUP($A8,'Return Data'!$B$7:$R$2700,3,0)</f>
        <v>44118</v>
      </c>
      <c r="C8" s="65">
        <f>VLOOKUP($A8,'Return Data'!$B$7:$R$2700,4,0)</f>
        <v>61.34</v>
      </c>
      <c r="D8" s="65">
        <f>VLOOKUP($A8,'Return Data'!$B$7:$R$2700,10,0)</f>
        <v>7.0693000000000001</v>
      </c>
      <c r="E8" s="66">
        <f t="shared" ref="E8:E17" si="0">RANK(D8,D$8:D$17,0)</f>
        <v>4</v>
      </c>
      <c r="F8" s="65">
        <f>VLOOKUP($A8,'Return Data'!$B$7:$R$2700,11,0)</f>
        <v>20.392499999999998</v>
      </c>
      <c r="G8" s="66">
        <f t="shared" ref="G8:G14" si="1">RANK(F8,F$8:F$17,0)</f>
        <v>4</v>
      </c>
      <c r="H8" s="65">
        <f>VLOOKUP($A8,'Return Data'!$B$7:$R$2700,12,0)</f>
        <v>2.1482000000000001</v>
      </c>
      <c r="I8" s="66">
        <f>RANK(H8,H$8:H$17,0)</f>
        <v>5</v>
      </c>
      <c r="J8" s="65">
        <f>VLOOKUP($A8,'Return Data'!$B$7:$R$2700,13,0)</f>
        <v>8.4895999999999994</v>
      </c>
      <c r="K8" s="66">
        <f>RANK(J8,J$8:J$17,0)</f>
        <v>5</v>
      </c>
      <c r="L8" s="65">
        <f>VLOOKUP($A8,'Return Data'!$B$7:$R$2700,17,0)</f>
        <v>7.9344999999999999</v>
      </c>
      <c r="M8" s="66">
        <f>RANK(L8,L$8:L$17,0)</f>
        <v>5</v>
      </c>
      <c r="N8" s="65">
        <f>VLOOKUP($A8,'Return Data'!$B$7:$R$2700,14,0)</f>
        <v>5.5220000000000002</v>
      </c>
      <c r="O8" s="66">
        <f>RANK(N8,N$8:N$17,0)</f>
        <v>3</v>
      </c>
      <c r="P8" s="65">
        <f>VLOOKUP($A8,'Return Data'!$B$7:$R$2700,15,0)</f>
        <v>9.9351000000000003</v>
      </c>
      <c r="Q8" s="66">
        <f>RANK(P8,P$8:P$17,0)</f>
        <v>1</v>
      </c>
      <c r="R8" s="65">
        <f>VLOOKUP($A8,'Return Data'!$B$7:$R$2700,16,0)</f>
        <v>10.9162</v>
      </c>
      <c r="S8" s="67">
        <f t="shared" ref="S8:S17" si="2">RANK(R8,R$8:R$17,0)</f>
        <v>4</v>
      </c>
    </row>
    <row r="9" spans="1:20" x14ac:dyDescent="0.3">
      <c r="A9" s="63" t="s">
        <v>557</v>
      </c>
      <c r="B9" s="64">
        <f>VLOOKUP($A9,'Return Data'!$B$7:$R$2700,3,0)</f>
        <v>44118</v>
      </c>
      <c r="C9" s="65">
        <f>VLOOKUP($A9,'Return Data'!$B$7:$R$2700,4,0)</f>
        <v>185.53299999999999</v>
      </c>
      <c r="D9" s="65">
        <f>VLOOKUP($A9,'Return Data'!$B$7:$R$2700,10,0)</f>
        <v>3.5861000000000001</v>
      </c>
      <c r="E9" s="66">
        <f t="shared" si="0"/>
        <v>9</v>
      </c>
      <c r="F9" s="65">
        <f>VLOOKUP($A9,'Return Data'!$B$7:$R$2700,11,0)</f>
        <v>13.8903</v>
      </c>
      <c r="G9" s="66">
        <f t="shared" si="1"/>
        <v>8</v>
      </c>
      <c r="H9" s="65">
        <f>VLOOKUP($A9,'Return Data'!$B$7:$R$2700,12,0)</f>
        <v>-13.1652</v>
      </c>
      <c r="I9" s="66">
        <f>RANK(H9,H$8:H$17,0)</f>
        <v>8</v>
      </c>
      <c r="J9" s="65">
        <f>VLOOKUP($A9,'Return Data'!$B$7:$R$2700,13,0)</f>
        <v>-5.8819999999999997</v>
      </c>
      <c r="K9" s="66">
        <f>RANK(J9,J$8:J$17,0)</f>
        <v>8</v>
      </c>
      <c r="L9" s="65">
        <f>VLOOKUP($A9,'Return Data'!$B$7:$R$2700,17,0)</f>
        <v>-5.0999999999999997E-2</v>
      </c>
      <c r="M9" s="66">
        <f>RANK(L9,L$8:L$17,0)</f>
        <v>7</v>
      </c>
      <c r="N9" s="65">
        <f>VLOOKUP($A9,'Return Data'!$B$7:$R$2700,14,0)</f>
        <v>7.7899999999999997E-2</v>
      </c>
      <c r="O9" s="66">
        <f>RANK(N9,N$8:N$17,0)</f>
        <v>5</v>
      </c>
      <c r="P9" s="65">
        <f>VLOOKUP($A9,'Return Data'!$B$7:$R$2700,15,0)</f>
        <v>5.8087999999999997</v>
      </c>
      <c r="Q9" s="66">
        <f>RANK(P9,P$8:P$17,0)</f>
        <v>5</v>
      </c>
      <c r="R9" s="65">
        <f>VLOOKUP($A9,'Return Data'!$B$7:$R$2700,16,0)</f>
        <v>9.8767999999999994</v>
      </c>
      <c r="S9" s="67">
        <f t="shared" si="2"/>
        <v>7</v>
      </c>
    </row>
    <row r="10" spans="1:20" x14ac:dyDescent="0.3">
      <c r="A10" s="63" t="s">
        <v>559</v>
      </c>
      <c r="B10" s="64">
        <f>VLOOKUP($A10,'Return Data'!$B$7:$R$2700,3,0)</f>
        <v>44118</v>
      </c>
      <c r="C10" s="65">
        <f>VLOOKUP($A10,'Return Data'!$B$7:$R$2700,4,0)</f>
        <v>41.96</v>
      </c>
      <c r="D10" s="65">
        <f>VLOOKUP($A10,'Return Data'!$B$7:$R$2700,10,0)</f>
        <v>7.7554999999999996</v>
      </c>
      <c r="E10" s="66">
        <f t="shared" si="0"/>
        <v>3</v>
      </c>
      <c r="F10" s="65">
        <f>VLOOKUP($A10,'Return Data'!$B$7:$R$2700,11,0)</f>
        <v>22.869700000000002</v>
      </c>
      <c r="G10" s="66">
        <f t="shared" si="1"/>
        <v>3</v>
      </c>
      <c r="H10" s="65">
        <f>VLOOKUP($A10,'Return Data'!$B$7:$R$2700,12,0)</f>
        <v>1.3037000000000001</v>
      </c>
      <c r="I10" s="66">
        <f>RANK(H10,H$8:H$17,0)</f>
        <v>6</v>
      </c>
      <c r="J10" s="65">
        <f>VLOOKUP($A10,'Return Data'!$B$7:$R$2700,13,0)</f>
        <v>7.5896999999999997</v>
      </c>
      <c r="K10" s="66">
        <f>RANK(J10,J$8:J$17,0)</f>
        <v>6</v>
      </c>
      <c r="L10" s="65">
        <f>VLOOKUP($A10,'Return Data'!$B$7:$R$2700,17,0)</f>
        <v>9.0645000000000007</v>
      </c>
      <c r="M10" s="66">
        <f>RANK(L10,L$8:L$17,0)</f>
        <v>4</v>
      </c>
      <c r="N10" s="65">
        <f>VLOOKUP($A10,'Return Data'!$B$7:$R$2700,14,0)</f>
        <v>7.0616000000000003</v>
      </c>
      <c r="O10" s="66">
        <f>RANK(N10,N$8:N$17,0)</f>
        <v>2</v>
      </c>
      <c r="P10" s="65">
        <f>VLOOKUP($A10,'Return Data'!$B$7:$R$2700,15,0)</f>
        <v>9.2885000000000009</v>
      </c>
      <c r="Q10" s="66">
        <f>RANK(P10,P$8:P$17,0)</f>
        <v>2</v>
      </c>
      <c r="R10" s="65">
        <f>VLOOKUP($A10,'Return Data'!$B$7:$R$2700,16,0)</f>
        <v>12.0556</v>
      </c>
      <c r="S10" s="67">
        <f t="shared" si="2"/>
        <v>3</v>
      </c>
    </row>
    <row r="11" spans="1:20" x14ac:dyDescent="0.3">
      <c r="A11" s="63" t="s">
        <v>560</v>
      </c>
      <c r="B11" s="64">
        <f>VLOOKUP($A11,'Return Data'!$B$7:$R$2700,3,0)</f>
        <v>44118</v>
      </c>
      <c r="C11" s="65">
        <f>VLOOKUP($A11,'Return Data'!$B$7:$R$2700,4,0)</f>
        <v>8.8039000000000005</v>
      </c>
      <c r="D11" s="65">
        <f>VLOOKUP($A11,'Return Data'!$B$7:$R$2700,10,0)</f>
        <v>1.4251</v>
      </c>
      <c r="E11" s="66">
        <f t="shared" si="0"/>
        <v>10</v>
      </c>
      <c r="F11" s="65">
        <f>VLOOKUP($A11,'Return Data'!$B$7:$R$2700,11,0)</f>
        <v>9.5679999999999996</v>
      </c>
      <c r="G11" s="66">
        <f t="shared" si="1"/>
        <v>9</v>
      </c>
      <c r="H11" s="65"/>
      <c r="I11" s="66"/>
      <c r="J11" s="65"/>
      <c r="K11" s="66"/>
      <c r="L11" s="65"/>
      <c r="M11" s="66"/>
      <c r="N11" s="65"/>
      <c r="O11" s="66"/>
      <c r="P11" s="65"/>
      <c r="Q11" s="66"/>
      <c r="R11" s="65">
        <f>VLOOKUP($A11,'Return Data'!$B$7:$R$2700,16,0)</f>
        <v>-11.961</v>
      </c>
      <c r="S11" s="67">
        <f t="shared" si="2"/>
        <v>10</v>
      </c>
    </row>
    <row r="12" spans="1:20" x14ac:dyDescent="0.3">
      <c r="A12" s="63" t="s">
        <v>562</v>
      </c>
      <c r="B12" s="64">
        <f>VLOOKUP($A12,'Return Data'!$B$7:$R$2700,3,0)</f>
        <v>44118</v>
      </c>
      <c r="C12" s="65">
        <f>VLOOKUP($A12,'Return Data'!$B$7:$R$2700,4,0)</f>
        <v>12.217000000000001</v>
      </c>
      <c r="D12" s="65">
        <f>VLOOKUP($A12,'Return Data'!$B$7:$R$2700,10,0)</f>
        <v>7.8002000000000002</v>
      </c>
      <c r="E12" s="66">
        <f t="shared" si="0"/>
        <v>2</v>
      </c>
      <c r="F12" s="65">
        <f>VLOOKUP($A12,'Return Data'!$B$7:$R$2700,11,0)</f>
        <v>25.366900000000001</v>
      </c>
      <c r="G12" s="66">
        <f t="shared" si="1"/>
        <v>2</v>
      </c>
      <c r="H12" s="65">
        <f>VLOOKUP($A12,'Return Data'!$B$7:$R$2700,12,0)</f>
        <v>6.2255000000000003</v>
      </c>
      <c r="I12" s="66">
        <f>RANK(H12,H$8:H$17,0)</f>
        <v>4</v>
      </c>
      <c r="J12" s="65">
        <f>VLOOKUP($A12,'Return Data'!$B$7:$R$2700,13,0)</f>
        <v>12.144299999999999</v>
      </c>
      <c r="K12" s="66">
        <f>RANK(J12,J$8:J$17,0)</f>
        <v>3</v>
      </c>
      <c r="L12" s="65">
        <f>VLOOKUP($A12,'Return Data'!$B$7:$R$2700,17,0)</f>
        <v>11.898400000000001</v>
      </c>
      <c r="M12" s="66">
        <f>RANK(L12,L$8:L$17,0)</f>
        <v>2</v>
      </c>
      <c r="N12" s="65"/>
      <c r="O12" s="66"/>
      <c r="P12" s="65"/>
      <c r="Q12" s="66"/>
      <c r="R12" s="65">
        <f>VLOOKUP($A12,'Return Data'!$B$7:$R$2700,16,0)</f>
        <v>9.4796999999999993</v>
      </c>
      <c r="S12" s="67">
        <f t="shared" si="2"/>
        <v>8</v>
      </c>
    </row>
    <row r="13" spans="1:20" x14ac:dyDescent="0.3">
      <c r="A13" s="63" t="s">
        <v>564</v>
      </c>
      <c r="B13" s="64">
        <f>VLOOKUP($A13,'Return Data'!$B$7:$R$2700,3,0)</f>
        <v>44118</v>
      </c>
      <c r="C13" s="65">
        <f>VLOOKUP($A13,'Return Data'!$B$7:$R$2700,4,0)</f>
        <v>29.61</v>
      </c>
      <c r="D13" s="65">
        <f>VLOOKUP($A13,'Return Data'!$B$7:$R$2700,10,0)</f>
        <v>6.9222999999999999</v>
      </c>
      <c r="E13" s="66">
        <f t="shared" si="0"/>
        <v>7</v>
      </c>
      <c r="F13" s="65">
        <f>VLOOKUP($A13,'Return Data'!$B$7:$R$2700,11,0)</f>
        <v>17.817900000000002</v>
      </c>
      <c r="G13" s="66">
        <f t="shared" si="1"/>
        <v>7</v>
      </c>
      <c r="H13" s="65">
        <f>VLOOKUP($A13,'Return Data'!$B$7:$R$2700,12,0)</f>
        <v>7.8963999999999999</v>
      </c>
      <c r="I13" s="66">
        <f>RANK(H13,H$8:H$17,0)</f>
        <v>2</v>
      </c>
      <c r="J13" s="65">
        <f>VLOOKUP($A13,'Return Data'!$B$7:$R$2700,13,0)</f>
        <v>12.628399999999999</v>
      </c>
      <c r="K13" s="66">
        <f>RANK(J13,J$8:J$17,0)</f>
        <v>2</v>
      </c>
      <c r="L13" s="65">
        <f>VLOOKUP($A13,'Return Data'!$B$7:$R$2700,17,0)</f>
        <v>9.9863999999999997</v>
      </c>
      <c r="M13" s="66">
        <f>RANK(L13,L$8:L$17,0)</f>
        <v>3</v>
      </c>
      <c r="N13" s="65">
        <f>VLOOKUP($A13,'Return Data'!$B$7:$R$2700,14,0)</f>
        <v>8.3469999999999995</v>
      </c>
      <c r="O13" s="66">
        <f>RANK(N13,N$8:N$17,0)</f>
        <v>1</v>
      </c>
      <c r="P13" s="65">
        <f>VLOOKUP($A13,'Return Data'!$B$7:$R$2700,15,0)</f>
        <v>7.3639999999999999</v>
      </c>
      <c r="Q13" s="66">
        <f>RANK(P13,P$8:P$17,0)</f>
        <v>4</v>
      </c>
      <c r="R13" s="65">
        <f>VLOOKUP($A13,'Return Data'!$B$7:$R$2700,16,0)</f>
        <v>12.2613</v>
      </c>
      <c r="S13" s="67">
        <f t="shared" si="2"/>
        <v>2</v>
      </c>
    </row>
    <row r="14" spans="1:20" x14ac:dyDescent="0.3">
      <c r="A14" s="63" t="s">
        <v>567</v>
      </c>
      <c r="B14" s="64">
        <f>VLOOKUP($A14,'Return Data'!$B$7:$R$2700,3,0)</f>
        <v>44118</v>
      </c>
      <c r="C14" s="65">
        <f>VLOOKUP($A14,'Return Data'!$B$7:$R$2700,4,0)</f>
        <v>100.7649</v>
      </c>
      <c r="D14" s="65">
        <f>VLOOKUP($A14,'Return Data'!$B$7:$R$2700,10,0)</f>
        <v>6.9499000000000004</v>
      </c>
      <c r="E14" s="66">
        <f t="shared" si="0"/>
        <v>6</v>
      </c>
      <c r="F14" s="65">
        <f>VLOOKUP($A14,'Return Data'!$B$7:$R$2700,11,0)</f>
        <v>17.894400000000001</v>
      </c>
      <c r="G14" s="66">
        <f t="shared" si="1"/>
        <v>6</v>
      </c>
      <c r="H14" s="65">
        <f>VLOOKUP($A14,'Return Data'!$B$7:$R$2700,12,0)</f>
        <v>0.29720000000000002</v>
      </c>
      <c r="I14" s="66">
        <f>RANK(H14,H$8:H$17,0)</f>
        <v>7</v>
      </c>
      <c r="J14" s="65">
        <f>VLOOKUP($A14,'Return Data'!$B$7:$R$2700,13,0)</f>
        <v>6.2144000000000004</v>
      </c>
      <c r="K14" s="66">
        <f>RANK(J14,J$8:J$17,0)</f>
        <v>7</v>
      </c>
      <c r="L14" s="65">
        <f>VLOOKUP($A14,'Return Data'!$B$7:$R$2700,17,0)</f>
        <v>7.1210000000000004</v>
      </c>
      <c r="M14" s="66">
        <f>RANK(L14,L$8:L$17,0)</f>
        <v>6</v>
      </c>
      <c r="N14" s="65">
        <f>VLOOKUP($A14,'Return Data'!$B$7:$R$2700,14,0)</f>
        <v>5.2066999999999997</v>
      </c>
      <c r="O14" s="66">
        <f>RANK(N14,N$8:N$17,0)</f>
        <v>4</v>
      </c>
      <c r="P14" s="65">
        <f>VLOOKUP($A14,'Return Data'!$B$7:$R$2700,15,0)</f>
        <v>8.5562000000000005</v>
      </c>
      <c r="Q14" s="66">
        <f>RANK(P14,P$8:P$17,0)</f>
        <v>3</v>
      </c>
      <c r="R14" s="65">
        <f>VLOOKUP($A14,'Return Data'!$B$7:$R$2700,16,0)</f>
        <v>10.902799999999999</v>
      </c>
      <c r="S14" s="67">
        <f t="shared" si="2"/>
        <v>5</v>
      </c>
    </row>
    <row r="15" spans="1:20" x14ac:dyDescent="0.3">
      <c r="A15" s="63" t="s">
        <v>568</v>
      </c>
      <c r="B15" s="64">
        <f>VLOOKUP($A15,'Return Data'!$B$7:$R$2700,3,0)</f>
        <v>44118</v>
      </c>
      <c r="C15" s="65">
        <f>VLOOKUP($A15,'Return Data'!$B$7:$R$2700,4,0)</f>
        <v>11.8232</v>
      </c>
      <c r="D15" s="65">
        <f>VLOOKUP($A15,'Return Data'!$B$7:$R$2700,10,0)</f>
        <v>7.0312000000000001</v>
      </c>
      <c r="E15" s="66">
        <f t="shared" si="0"/>
        <v>5</v>
      </c>
      <c r="F15" s="65"/>
      <c r="G15" s="66"/>
      <c r="H15" s="65"/>
      <c r="I15" s="66"/>
      <c r="J15" s="65"/>
      <c r="K15" s="66"/>
      <c r="L15" s="65"/>
      <c r="M15" s="66"/>
      <c r="N15" s="65"/>
      <c r="O15" s="66"/>
      <c r="P15" s="65"/>
      <c r="Q15" s="66"/>
      <c r="R15" s="65">
        <f>VLOOKUP($A15,'Return Data'!$B$7:$R$2700,16,0)</f>
        <v>18.231999999999999</v>
      </c>
      <c r="S15" s="67">
        <f t="shared" si="2"/>
        <v>1</v>
      </c>
    </row>
    <row r="16" spans="1:20" x14ac:dyDescent="0.3">
      <c r="A16" s="63" t="s">
        <v>570</v>
      </c>
      <c r="B16" s="64">
        <f>VLOOKUP($A16,'Return Data'!$B$7:$R$2700,3,0)</f>
        <v>44118</v>
      </c>
      <c r="C16" s="65">
        <f>VLOOKUP($A16,'Return Data'!$B$7:$R$2700,4,0)</f>
        <v>11.835900000000001</v>
      </c>
      <c r="D16" s="65">
        <f>VLOOKUP($A16,'Return Data'!$B$7:$R$2700,10,0)</f>
        <v>6.5913000000000004</v>
      </c>
      <c r="E16" s="66">
        <f t="shared" si="0"/>
        <v>8</v>
      </c>
      <c r="F16" s="65">
        <f>VLOOKUP($A16,'Return Data'!$B$7:$R$2700,11,0)</f>
        <v>18.6675</v>
      </c>
      <c r="G16" s="66">
        <f>RANK(F16,F$8:F$17,0)</f>
        <v>5</v>
      </c>
      <c r="H16" s="65">
        <f>VLOOKUP($A16,'Return Data'!$B$7:$R$2700,12,0)</f>
        <v>6.5712000000000002</v>
      </c>
      <c r="I16" s="66">
        <f>RANK(H16,H$8:H$17,0)</f>
        <v>3</v>
      </c>
      <c r="J16" s="65">
        <f>VLOOKUP($A16,'Return Data'!$B$7:$R$2700,13,0)</f>
        <v>11.605700000000001</v>
      </c>
      <c r="K16" s="66">
        <f>RANK(J16,J$8:J$17,0)</f>
        <v>4</v>
      </c>
      <c r="L16" s="65"/>
      <c r="M16" s="66"/>
      <c r="N16" s="65"/>
      <c r="O16" s="66"/>
      <c r="P16" s="65"/>
      <c r="Q16" s="66"/>
      <c r="R16" s="65">
        <f>VLOOKUP($A16,'Return Data'!$B$7:$R$2700,16,0)</f>
        <v>10.344200000000001</v>
      </c>
      <c r="S16" s="67">
        <f t="shared" si="2"/>
        <v>6</v>
      </c>
    </row>
    <row r="17" spans="1:19" x14ac:dyDescent="0.3">
      <c r="A17" s="63" t="s">
        <v>572</v>
      </c>
      <c r="B17" s="64">
        <f>VLOOKUP($A17,'Return Data'!$B$7:$R$2700,3,0)</f>
        <v>44118</v>
      </c>
      <c r="C17" s="65">
        <f>VLOOKUP($A17,'Return Data'!$B$7:$R$2700,4,0)</f>
        <v>12.82</v>
      </c>
      <c r="D17" s="65">
        <f>VLOOKUP($A17,'Return Data'!$B$7:$R$2700,10,0)</f>
        <v>10.137499999999999</v>
      </c>
      <c r="E17" s="66">
        <f t="shared" si="0"/>
        <v>1</v>
      </c>
      <c r="F17" s="65">
        <f>VLOOKUP($A17,'Return Data'!$B$7:$R$2700,11,0)</f>
        <v>27.0565</v>
      </c>
      <c r="G17" s="66">
        <f>RANK(F17,F$8:F$17,0)</f>
        <v>1</v>
      </c>
      <c r="H17" s="65">
        <f>VLOOKUP($A17,'Return Data'!$B$7:$R$2700,12,0)</f>
        <v>11.5753</v>
      </c>
      <c r="I17" s="66">
        <f>RANK(H17,H$8:H$17,0)</f>
        <v>1</v>
      </c>
      <c r="J17" s="65">
        <f>VLOOKUP($A17,'Return Data'!$B$7:$R$2700,13,0)</f>
        <v>16.545500000000001</v>
      </c>
      <c r="K17" s="66">
        <f>RANK(J17,J$8:J$17,0)</f>
        <v>1</v>
      </c>
      <c r="L17" s="65">
        <f>VLOOKUP($A17,'Return Data'!$B$7:$R$2700,17,0)</f>
        <v>12.943199999999999</v>
      </c>
      <c r="M17" s="66">
        <f>RANK(L17,L$8:L$17,0)</f>
        <v>1</v>
      </c>
      <c r="N17" s="65"/>
      <c r="O17" s="66"/>
      <c r="P17" s="65"/>
      <c r="Q17" s="66"/>
      <c r="R17" s="65">
        <f>VLOOKUP($A17,'Return Data'!$B$7:$R$2700,16,0)</f>
        <v>9.2966999999999995</v>
      </c>
      <c r="S17" s="67">
        <f t="shared" si="2"/>
        <v>9</v>
      </c>
    </row>
    <row r="18" spans="1:19" x14ac:dyDescent="0.3">
      <c r="A18" s="69"/>
      <c r="B18" s="70"/>
      <c r="C18" s="70"/>
      <c r="D18" s="71"/>
      <c r="E18" s="70"/>
      <c r="F18" s="71"/>
      <c r="G18" s="70"/>
      <c r="H18" s="71"/>
      <c r="I18" s="70"/>
      <c r="J18" s="71"/>
      <c r="K18" s="70"/>
      <c r="L18" s="71"/>
      <c r="M18" s="70"/>
      <c r="N18" s="71"/>
      <c r="O18" s="70"/>
      <c r="P18" s="71"/>
      <c r="Q18" s="70"/>
      <c r="R18" s="71"/>
      <c r="S18" s="72"/>
    </row>
    <row r="19" spans="1:19" x14ac:dyDescent="0.3">
      <c r="A19" s="73" t="s">
        <v>27</v>
      </c>
      <c r="B19" s="74"/>
      <c r="C19" s="74"/>
      <c r="D19" s="75">
        <f>AVERAGE(D8:D17)</f>
        <v>6.52684</v>
      </c>
      <c r="E19" s="74"/>
      <c r="F19" s="75">
        <f>AVERAGE(F8:F17)</f>
        <v>19.280411111111114</v>
      </c>
      <c r="G19" s="74"/>
      <c r="H19" s="75">
        <f>AVERAGE(H8:H17)</f>
        <v>2.8565375</v>
      </c>
      <c r="I19" s="74"/>
      <c r="J19" s="75">
        <f>AVERAGE(J8:J17)</f>
        <v>8.6669499999999999</v>
      </c>
      <c r="K19" s="74"/>
      <c r="L19" s="75">
        <f>AVERAGE(L8:L17)</f>
        <v>8.4138571428571431</v>
      </c>
      <c r="M19" s="74"/>
      <c r="N19" s="75">
        <f>AVERAGE(N8:N17)</f>
        <v>5.2430399999999988</v>
      </c>
      <c r="O19" s="74"/>
      <c r="P19" s="75">
        <f>AVERAGE(P8:P17)</f>
        <v>8.1905200000000011</v>
      </c>
      <c r="Q19" s="74"/>
      <c r="R19" s="75">
        <f>AVERAGE(R8:R17)</f>
        <v>9.1404299999999985</v>
      </c>
      <c r="S19" s="76"/>
    </row>
    <row r="20" spans="1:19" x14ac:dyDescent="0.3">
      <c r="A20" s="73" t="s">
        <v>28</v>
      </c>
      <c r="B20" s="74"/>
      <c r="C20" s="74"/>
      <c r="D20" s="75">
        <f>MIN(D8:D17)</f>
        <v>1.4251</v>
      </c>
      <c r="E20" s="74"/>
      <c r="F20" s="75">
        <f>MIN(F8:F17)</f>
        <v>9.5679999999999996</v>
      </c>
      <c r="G20" s="74"/>
      <c r="H20" s="75">
        <f>MIN(H8:H17)</f>
        <v>-13.1652</v>
      </c>
      <c r="I20" s="74"/>
      <c r="J20" s="75">
        <f>MIN(J8:J17)</f>
        <v>-5.8819999999999997</v>
      </c>
      <c r="K20" s="74"/>
      <c r="L20" s="75">
        <f>MIN(L8:L17)</f>
        <v>-5.0999999999999997E-2</v>
      </c>
      <c r="M20" s="74"/>
      <c r="N20" s="75">
        <f>MIN(N8:N17)</f>
        <v>7.7899999999999997E-2</v>
      </c>
      <c r="O20" s="74"/>
      <c r="P20" s="75">
        <f>MIN(P8:P17)</f>
        <v>5.8087999999999997</v>
      </c>
      <c r="Q20" s="74"/>
      <c r="R20" s="75">
        <f>MIN(R8:R17)</f>
        <v>-11.961</v>
      </c>
      <c r="S20" s="76"/>
    </row>
    <row r="21" spans="1:19" ht="15" thickBot="1" x14ac:dyDescent="0.35">
      <c r="A21" s="77" t="s">
        <v>29</v>
      </c>
      <c r="B21" s="78"/>
      <c r="C21" s="78"/>
      <c r="D21" s="79">
        <f>MAX(D8:D17)</f>
        <v>10.137499999999999</v>
      </c>
      <c r="E21" s="78"/>
      <c r="F21" s="79">
        <f>MAX(F8:F17)</f>
        <v>27.0565</v>
      </c>
      <c r="G21" s="78"/>
      <c r="H21" s="79">
        <f>MAX(H8:H17)</f>
        <v>11.5753</v>
      </c>
      <c r="I21" s="78"/>
      <c r="J21" s="79">
        <f>MAX(J8:J17)</f>
        <v>16.545500000000001</v>
      </c>
      <c r="K21" s="78"/>
      <c r="L21" s="79">
        <f>MAX(L8:L17)</f>
        <v>12.943199999999999</v>
      </c>
      <c r="M21" s="78"/>
      <c r="N21" s="79">
        <f>MAX(N8:N17)</f>
        <v>8.3469999999999995</v>
      </c>
      <c r="O21" s="78"/>
      <c r="P21" s="79">
        <f>MAX(P8:P17)</f>
        <v>9.9351000000000003</v>
      </c>
      <c r="Q21" s="78"/>
      <c r="R21" s="79">
        <f>MAX(R8:R17)</f>
        <v>18.231999999999999</v>
      </c>
      <c r="S21" s="80"/>
    </row>
    <row r="22" spans="1:19" x14ac:dyDescent="0.3">
      <c r="A22" s="112" t="s">
        <v>433</v>
      </c>
    </row>
    <row r="23" spans="1:19" x14ac:dyDescent="0.3">
      <c r="A23" s="14" t="s">
        <v>340</v>
      </c>
    </row>
  </sheetData>
  <sheetProtection algorithmName="SHA-512" hashValue="UJC2NkqD4a9oaFNzXL/xP9/qxDlz2kWe887Pis/s6NhnNzRr97UwXXyB3F08fnQBlDN+/mUiSnZOV8GC2BM2YA==" saltValue="UdVniWQyKDdSnVCupbBPT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0667C2FC-EE06-4669-B95F-C3EDE65DCF5C}"/>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452C8E-0AE4-4BDA-A44B-1EF18B2126F1}">
  <sheetPr codeName="Sheet22"/>
  <dimension ref="A1:T2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8" t="s">
        <v>347</v>
      </c>
    </row>
    <row r="3" spans="1:20" ht="15" thickBot="1" x14ac:dyDescent="0.35">
      <c r="A3" s="149"/>
    </row>
    <row r="4" spans="1:20" ht="15" thickBot="1" x14ac:dyDescent="0.35"/>
    <row r="5" spans="1:20" x14ac:dyDescent="0.3">
      <c r="A5" s="29" t="s">
        <v>1669</v>
      </c>
      <c r="B5" s="146" t="s">
        <v>8</v>
      </c>
      <c r="C5" s="146" t="s">
        <v>9</v>
      </c>
      <c r="D5" s="152" t="s">
        <v>1</v>
      </c>
      <c r="E5" s="152"/>
      <c r="F5" s="152" t="s">
        <v>2</v>
      </c>
      <c r="G5" s="152"/>
      <c r="H5" s="152" t="s">
        <v>3</v>
      </c>
      <c r="I5" s="152"/>
      <c r="J5" s="152" t="s">
        <v>4</v>
      </c>
      <c r="K5" s="152"/>
      <c r="L5" s="152" t="s">
        <v>382</v>
      </c>
      <c r="M5" s="152"/>
      <c r="N5" s="152" t="s">
        <v>5</v>
      </c>
      <c r="O5" s="152"/>
      <c r="P5" s="152" t="s">
        <v>6</v>
      </c>
      <c r="Q5" s="152"/>
      <c r="R5" s="150" t="s">
        <v>46</v>
      </c>
      <c r="S5" s="151"/>
      <c r="T5" s="12"/>
    </row>
    <row r="6" spans="1:20" x14ac:dyDescent="0.3">
      <c r="A6" s="17" t="s">
        <v>7</v>
      </c>
      <c r="B6" s="147"/>
      <c r="C6" s="147"/>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554</v>
      </c>
      <c r="B8" s="64">
        <f>VLOOKUP($A8,'Return Data'!$B$7:$R$2700,3,0)</f>
        <v>44118</v>
      </c>
      <c r="C8" s="65">
        <f>VLOOKUP($A8,'Return Data'!$B$7:$R$2700,4,0)</f>
        <v>57.18</v>
      </c>
      <c r="D8" s="65">
        <f>VLOOKUP($A8,'Return Data'!$B$7:$R$2700,10,0)</f>
        <v>6.7786999999999997</v>
      </c>
      <c r="E8" s="66">
        <f t="shared" ref="E8:E17" si="0">RANK(D8,D$8:D$17,0)</f>
        <v>4</v>
      </c>
      <c r="F8" s="65">
        <f>VLOOKUP($A8,'Return Data'!$B$7:$R$2700,11,0)</f>
        <v>19.723600000000001</v>
      </c>
      <c r="G8" s="66">
        <f t="shared" ref="G8:G14" si="1">RANK(F8,F$8:F$17,0)</f>
        <v>4</v>
      </c>
      <c r="H8" s="65">
        <f>VLOOKUP($A8,'Return Data'!$B$7:$R$2700,12,0)</f>
        <v>1.3290999999999999</v>
      </c>
      <c r="I8" s="66">
        <f>RANK(H8,H$8:H$17,0)</f>
        <v>5</v>
      </c>
      <c r="J8" s="65">
        <f>VLOOKUP($A8,'Return Data'!$B$7:$R$2700,13,0)</f>
        <v>7.3197999999999999</v>
      </c>
      <c r="K8" s="66">
        <f>RANK(J8,J$8:J$17,0)</f>
        <v>5</v>
      </c>
      <c r="L8" s="65">
        <f>VLOOKUP($A8,'Return Data'!$B$7:$R$2700,17,0)</f>
        <v>6.8141999999999996</v>
      </c>
      <c r="M8" s="66">
        <f>RANK(L8,L$8:L$17,0)</f>
        <v>5</v>
      </c>
      <c r="N8" s="65">
        <f>VLOOKUP($A8,'Return Data'!$B$7:$R$2700,14,0)</f>
        <v>4.3578000000000001</v>
      </c>
      <c r="O8" s="66">
        <f>RANK(N8,N$8:N$17,0)</f>
        <v>3</v>
      </c>
      <c r="P8" s="65">
        <f>VLOOKUP($A8,'Return Data'!$B$7:$R$2700,15,0)</f>
        <v>8.8747000000000007</v>
      </c>
      <c r="Q8" s="66">
        <f>RANK(P8,P$8:P$17,0)</f>
        <v>1</v>
      </c>
      <c r="R8" s="65">
        <f>VLOOKUP($A8,'Return Data'!$B$7:$R$2700,16,0)</f>
        <v>8.8844999999999992</v>
      </c>
      <c r="S8" s="67">
        <f t="shared" ref="S8:S17" si="2">RANK(R8,R$8:R$17,0)</f>
        <v>6</v>
      </c>
    </row>
    <row r="9" spans="1:20" x14ac:dyDescent="0.3">
      <c r="A9" s="63" t="s">
        <v>556</v>
      </c>
      <c r="B9" s="64">
        <f>VLOOKUP($A9,'Return Data'!$B$7:$R$2700,3,0)</f>
        <v>44118</v>
      </c>
      <c r="C9" s="65">
        <f>VLOOKUP($A9,'Return Data'!$B$7:$R$2700,4,0)</f>
        <v>176.79499999999999</v>
      </c>
      <c r="D9" s="65">
        <f>VLOOKUP($A9,'Return Data'!$B$7:$R$2700,10,0)</f>
        <v>3.4342999999999999</v>
      </c>
      <c r="E9" s="66">
        <f t="shared" si="0"/>
        <v>9</v>
      </c>
      <c r="F9" s="65">
        <f>VLOOKUP($A9,'Return Data'!$B$7:$R$2700,11,0)</f>
        <v>13.5602</v>
      </c>
      <c r="G9" s="66">
        <f t="shared" si="1"/>
        <v>8</v>
      </c>
      <c r="H9" s="65">
        <f>VLOOKUP($A9,'Return Data'!$B$7:$R$2700,12,0)</f>
        <v>-13.5481</v>
      </c>
      <c r="I9" s="66">
        <f>RANK(H9,H$8:H$17,0)</f>
        <v>8</v>
      </c>
      <c r="J9" s="65">
        <f>VLOOKUP($A9,'Return Data'!$B$7:$R$2700,13,0)</f>
        <v>-6.4542000000000002</v>
      </c>
      <c r="K9" s="66">
        <f>RANK(J9,J$8:J$17,0)</f>
        <v>8</v>
      </c>
      <c r="L9" s="65">
        <f>VLOOKUP($A9,'Return Data'!$B$7:$R$2700,17,0)</f>
        <v>-0.72540000000000004</v>
      </c>
      <c r="M9" s="66">
        <f>RANK(L9,L$8:L$17,0)</f>
        <v>7</v>
      </c>
      <c r="N9" s="65">
        <f>VLOOKUP($A9,'Return Data'!$B$7:$R$2700,14,0)</f>
        <v>0.2472</v>
      </c>
      <c r="O9" s="66">
        <f>RANK(N9,N$8:N$17,0)</f>
        <v>5</v>
      </c>
      <c r="P9" s="65">
        <f>VLOOKUP($A9,'Return Data'!$B$7:$R$2700,15,0)</f>
        <v>6.0853999999999999</v>
      </c>
      <c r="Q9" s="66">
        <f>RANK(P9,P$8:P$17,0)</f>
        <v>5</v>
      </c>
      <c r="R9" s="65">
        <f>VLOOKUP($A9,'Return Data'!$B$7:$R$2700,16,0)</f>
        <v>15.358700000000001</v>
      </c>
      <c r="S9" s="67">
        <f t="shared" si="2"/>
        <v>2</v>
      </c>
    </row>
    <row r="10" spans="1:20" x14ac:dyDescent="0.3">
      <c r="A10" s="63" t="s">
        <v>558</v>
      </c>
      <c r="B10" s="64">
        <f>VLOOKUP($A10,'Return Data'!$B$7:$R$2700,3,0)</f>
        <v>44118</v>
      </c>
      <c r="C10" s="65">
        <f>VLOOKUP($A10,'Return Data'!$B$7:$R$2700,4,0)</f>
        <v>38.75</v>
      </c>
      <c r="D10" s="65">
        <f>VLOOKUP($A10,'Return Data'!$B$7:$R$2700,10,0)</f>
        <v>7.6388999999999996</v>
      </c>
      <c r="E10" s="66">
        <f t="shared" si="0"/>
        <v>2</v>
      </c>
      <c r="F10" s="65">
        <f>VLOOKUP($A10,'Return Data'!$B$7:$R$2700,11,0)</f>
        <v>22.510300000000001</v>
      </c>
      <c r="G10" s="66">
        <f t="shared" si="1"/>
        <v>3</v>
      </c>
      <c r="H10" s="65">
        <f>VLOOKUP($A10,'Return Data'!$B$7:$R$2700,12,0)</f>
        <v>0.88519999999999999</v>
      </c>
      <c r="I10" s="66">
        <f>RANK(H10,H$8:H$17,0)</f>
        <v>6</v>
      </c>
      <c r="J10" s="65">
        <f>VLOOKUP($A10,'Return Data'!$B$7:$R$2700,13,0)</f>
        <v>6.9851000000000001</v>
      </c>
      <c r="K10" s="66">
        <f>RANK(J10,J$8:J$17,0)</f>
        <v>6</v>
      </c>
      <c r="L10" s="65">
        <f>VLOOKUP($A10,'Return Data'!$B$7:$R$2700,17,0)</f>
        <v>8.3923000000000005</v>
      </c>
      <c r="M10" s="66">
        <f>RANK(L10,L$8:L$17,0)</f>
        <v>4</v>
      </c>
      <c r="N10" s="65">
        <f>VLOOKUP($A10,'Return Data'!$B$7:$R$2700,14,0)</f>
        <v>6.1794000000000002</v>
      </c>
      <c r="O10" s="66">
        <f>RANK(N10,N$8:N$17,0)</f>
        <v>2</v>
      </c>
      <c r="P10" s="65">
        <f>VLOOKUP($A10,'Return Data'!$B$7:$R$2700,15,0)</f>
        <v>8.1409000000000002</v>
      </c>
      <c r="Q10" s="66">
        <f>RANK(P10,P$8:P$17,0)</f>
        <v>2</v>
      </c>
      <c r="R10" s="65">
        <f>VLOOKUP($A10,'Return Data'!$B$7:$R$2700,16,0)</f>
        <v>10.3134</v>
      </c>
      <c r="S10" s="67">
        <f t="shared" si="2"/>
        <v>5</v>
      </c>
    </row>
    <row r="11" spans="1:20" x14ac:dyDescent="0.3">
      <c r="A11" s="63" t="s">
        <v>561</v>
      </c>
      <c r="B11" s="64">
        <f>VLOOKUP($A11,'Return Data'!$B$7:$R$2700,3,0)</f>
        <v>44118</v>
      </c>
      <c r="C11" s="65">
        <f>VLOOKUP($A11,'Return Data'!$B$7:$R$2700,4,0)</f>
        <v>8.6585000000000001</v>
      </c>
      <c r="D11" s="65">
        <f>VLOOKUP($A11,'Return Data'!$B$7:$R$2700,10,0)</f>
        <v>0.89139999999999997</v>
      </c>
      <c r="E11" s="66">
        <f t="shared" si="0"/>
        <v>10</v>
      </c>
      <c r="F11" s="65">
        <f>VLOOKUP($A11,'Return Data'!$B$7:$R$2700,11,0)</f>
        <v>8.4047000000000001</v>
      </c>
      <c r="G11" s="66">
        <f t="shared" si="1"/>
        <v>9</v>
      </c>
      <c r="H11" s="65"/>
      <c r="I11" s="66"/>
      <c r="J11" s="65"/>
      <c r="K11" s="66"/>
      <c r="L11" s="65"/>
      <c r="M11" s="66"/>
      <c r="N11" s="65"/>
      <c r="O11" s="66"/>
      <c r="P11" s="65"/>
      <c r="Q11" s="66"/>
      <c r="R11" s="65">
        <f>VLOOKUP($A11,'Return Data'!$B$7:$R$2700,16,0)</f>
        <v>-13.414999999999999</v>
      </c>
      <c r="S11" s="67">
        <f t="shared" si="2"/>
        <v>10</v>
      </c>
    </row>
    <row r="12" spans="1:20" x14ac:dyDescent="0.3">
      <c r="A12" s="63" t="s">
        <v>563</v>
      </c>
      <c r="B12" s="64">
        <f>VLOOKUP($A12,'Return Data'!$B$7:$R$2700,3,0)</f>
        <v>44118</v>
      </c>
      <c r="C12" s="65">
        <f>VLOOKUP($A12,'Return Data'!$B$7:$R$2700,4,0)</f>
        <v>11.926</v>
      </c>
      <c r="D12" s="65">
        <f>VLOOKUP($A12,'Return Data'!$B$7:$R$2700,10,0)</f>
        <v>7.4511000000000003</v>
      </c>
      <c r="E12" s="66">
        <f t="shared" si="0"/>
        <v>3</v>
      </c>
      <c r="F12" s="65">
        <f>VLOOKUP($A12,'Return Data'!$B$7:$R$2700,11,0)</f>
        <v>24.605599999999999</v>
      </c>
      <c r="G12" s="66">
        <f t="shared" si="1"/>
        <v>2</v>
      </c>
      <c r="H12" s="65">
        <f>VLOOKUP($A12,'Return Data'!$B$7:$R$2700,12,0)</f>
        <v>5.2881999999999998</v>
      </c>
      <c r="I12" s="66">
        <f>RANK(H12,H$8:H$17,0)</f>
        <v>3</v>
      </c>
      <c r="J12" s="65">
        <f>VLOOKUP($A12,'Return Data'!$B$7:$R$2700,13,0)</f>
        <v>10.888</v>
      </c>
      <c r="K12" s="66">
        <f>RANK(J12,J$8:J$17,0)</f>
        <v>3</v>
      </c>
      <c r="L12" s="65">
        <f>VLOOKUP($A12,'Return Data'!$B$7:$R$2700,17,0)</f>
        <v>10.704599999999999</v>
      </c>
      <c r="M12" s="66">
        <f>RANK(L12,L$8:L$17,0)</f>
        <v>2</v>
      </c>
      <c r="N12" s="65"/>
      <c r="O12" s="66"/>
      <c r="P12" s="65"/>
      <c r="Q12" s="66"/>
      <c r="R12" s="65">
        <f>VLOOKUP($A12,'Return Data'!$B$7:$R$2700,16,0)</f>
        <v>8.2924000000000007</v>
      </c>
      <c r="S12" s="67">
        <f t="shared" si="2"/>
        <v>9</v>
      </c>
    </row>
    <row r="13" spans="1:20" x14ac:dyDescent="0.3">
      <c r="A13" s="63" t="s">
        <v>565</v>
      </c>
      <c r="B13" s="64">
        <f>VLOOKUP($A13,'Return Data'!$B$7:$R$2700,3,0)</f>
        <v>44118</v>
      </c>
      <c r="C13" s="65">
        <f>VLOOKUP($A13,'Return Data'!$B$7:$R$2700,4,0)</f>
        <v>27.247</v>
      </c>
      <c r="D13" s="65">
        <f>VLOOKUP($A13,'Return Data'!$B$7:$R$2700,10,0)</f>
        <v>6.5750999999999999</v>
      </c>
      <c r="E13" s="66">
        <f t="shared" si="0"/>
        <v>6</v>
      </c>
      <c r="F13" s="65">
        <f>VLOOKUP($A13,'Return Data'!$B$7:$R$2700,11,0)</f>
        <v>17.060500000000001</v>
      </c>
      <c r="G13" s="66">
        <f t="shared" si="1"/>
        <v>7</v>
      </c>
      <c r="H13" s="65">
        <f>VLOOKUP($A13,'Return Data'!$B$7:$R$2700,12,0)</f>
        <v>6.851</v>
      </c>
      <c r="I13" s="66">
        <f>RANK(H13,H$8:H$17,0)</f>
        <v>2</v>
      </c>
      <c r="J13" s="65">
        <f>VLOOKUP($A13,'Return Data'!$B$7:$R$2700,13,0)</f>
        <v>11.194100000000001</v>
      </c>
      <c r="K13" s="66">
        <f>RANK(J13,J$8:J$17,0)</f>
        <v>2</v>
      </c>
      <c r="L13" s="65">
        <f>VLOOKUP($A13,'Return Data'!$B$7:$R$2700,17,0)</f>
        <v>8.6511999999999993</v>
      </c>
      <c r="M13" s="66">
        <f>RANK(L13,L$8:L$17,0)</f>
        <v>3</v>
      </c>
      <c r="N13" s="65">
        <f>VLOOKUP($A13,'Return Data'!$B$7:$R$2700,14,0)</f>
        <v>7.0857000000000001</v>
      </c>
      <c r="O13" s="66">
        <f>RANK(N13,N$8:N$17,0)</f>
        <v>1</v>
      </c>
      <c r="P13" s="65">
        <f>VLOOKUP($A13,'Return Data'!$B$7:$R$2700,15,0)</f>
        <v>6.0949999999999998</v>
      </c>
      <c r="Q13" s="66">
        <f>RANK(P13,P$8:P$17,0)</f>
        <v>4</v>
      </c>
      <c r="R13" s="65">
        <f>VLOOKUP($A13,'Return Data'!$B$7:$R$2700,16,0)</f>
        <v>10.8977</v>
      </c>
      <c r="S13" s="67">
        <f t="shared" si="2"/>
        <v>4</v>
      </c>
    </row>
    <row r="14" spans="1:20" x14ac:dyDescent="0.3">
      <c r="A14" s="63" t="s">
        <v>566</v>
      </c>
      <c r="B14" s="64">
        <f>VLOOKUP($A14,'Return Data'!$B$7:$R$2700,3,0)</f>
        <v>44118</v>
      </c>
      <c r="C14" s="65">
        <f>VLOOKUP($A14,'Return Data'!$B$7:$R$2700,4,0)</f>
        <v>94.602500000000006</v>
      </c>
      <c r="D14" s="65">
        <f>VLOOKUP($A14,'Return Data'!$B$7:$R$2700,10,0)</f>
        <v>6.5811999999999999</v>
      </c>
      <c r="E14" s="66">
        <f t="shared" si="0"/>
        <v>5</v>
      </c>
      <c r="F14" s="65">
        <f>VLOOKUP($A14,'Return Data'!$B$7:$R$2700,11,0)</f>
        <v>17.112400000000001</v>
      </c>
      <c r="G14" s="66">
        <f t="shared" si="1"/>
        <v>6</v>
      </c>
      <c r="H14" s="65">
        <f>VLOOKUP($A14,'Return Data'!$B$7:$R$2700,12,0)</f>
        <v>-0.77649999999999997</v>
      </c>
      <c r="I14" s="66">
        <f>RANK(H14,H$8:H$17,0)</f>
        <v>7</v>
      </c>
      <c r="J14" s="65">
        <f>VLOOKUP($A14,'Return Data'!$B$7:$R$2700,13,0)</f>
        <v>4.7393000000000001</v>
      </c>
      <c r="K14" s="66">
        <f>RANK(J14,J$8:J$17,0)</f>
        <v>7</v>
      </c>
      <c r="L14" s="65">
        <f>VLOOKUP($A14,'Return Data'!$B$7:$R$2700,17,0)</f>
        <v>5.7325999999999997</v>
      </c>
      <c r="M14" s="66">
        <f>RANK(L14,L$8:L$17,0)</f>
        <v>6</v>
      </c>
      <c r="N14" s="65">
        <f>VLOOKUP($A14,'Return Data'!$B$7:$R$2700,14,0)</f>
        <v>3.9706999999999999</v>
      </c>
      <c r="O14" s="66">
        <f>RANK(N14,N$8:N$17,0)</f>
        <v>4</v>
      </c>
      <c r="P14" s="65">
        <f>VLOOKUP($A14,'Return Data'!$B$7:$R$2700,15,0)</f>
        <v>7.5327000000000002</v>
      </c>
      <c r="Q14" s="66">
        <f>RANK(P14,P$8:P$17,0)</f>
        <v>3</v>
      </c>
      <c r="R14" s="65">
        <f>VLOOKUP($A14,'Return Data'!$B$7:$R$2700,16,0)</f>
        <v>15.1563</v>
      </c>
      <c r="S14" s="67">
        <f t="shared" si="2"/>
        <v>3</v>
      </c>
    </row>
    <row r="15" spans="1:20" x14ac:dyDescent="0.3">
      <c r="A15" s="63" t="s">
        <v>569</v>
      </c>
      <c r="B15" s="64">
        <f>VLOOKUP($A15,'Return Data'!$B$7:$R$2700,3,0)</f>
        <v>44118</v>
      </c>
      <c r="C15" s="65">
        <f>VLOOKUP($A15,'Return Data'!$B$7:$R$2700,4,0)</f>
        <v>11.684900000000001</v>
      </c>
      <c r="D15" s="65">
        <f>VLOOKUP($A15,'Return Data'!$B$7:$R$2700,10,0)</f>
        <v>6.5119999999999996</v>
      </c>
      <c r="E15" s="66">
        <f t="shared" si="0"/>
        <v>7</v>
      </c>
      <c r="F15" s="65"/>
      <c r="G15" s="66"/>
      <c r="H15" s="65"/>
      <c r="I15" s="66"/>
      <c r="J15" s="65"/>
      <c r="K15" s="66"/>
      <c r="L15" s="65"/>
      <c r="M15" s="66"/>
      <c r="N15" s="65"/>
      <c r="O15" s="66"/>
      <c r="P15" s="65"/>
      <c r="Q15" s="66"/>
      <c r="R15" s="65">
        <f>VLOOKUP($A15,'Return Data'!$B$7:$R$2700,16,0)</f>
        <v>16.849</v>
      </c>
      <c r="S15" s="67">
        <f t="shared" si="2"/>
        <v>1</v>
      </c>
    </row>
    <row r="16" spans="1:20" x14ac:dyDescent="0.3">
      <c r="A16" s="63" t="s">
        <v>571</v>
      </c>
      <c r="B16" s="64">
        <f>VLOOKUP($A16,'Return Data'!$B$7:$R$2700,3,0)</f>
        <v>44118</v>
      </c>
      <c r="C16" s="65">
        <f>VLOOKUP($A16,'Return Data'!$B$7:$R$2700,4,0)</f>
        <v>11.4749</v>
      </c>
      <c r="D16" s="65">
        <f>VLOOKUP($A16,'Return Data'!$B$7:$R$2700,10,0)</f>
        <v>6.1654999999999998</v>
      </c>
      <c r="E16" s="66">
        <f t="shared" si="0"/>
        <v>8</v>
      </c>
      <c r="F16" s="65">
        <f>VLOOKUP($A16,'Return Data'!$B$7:$R$2700,11,0)</f>
        <v>17.733499999999999</v>
      </c>
      <c r="G16" s="66">
        <f>RANK(F16,F$8:F$17,0)</f>
        <v>5</v>
      </c>
      <c r="H16" s="65">
        <f>VLOOKUP($A16,'Return Data'!$B$7:$R$2700,12,0)</f>
        <v>5.1942000000000004</v>
      </c>
      <c r="I16" s="66">
        <f>RANK(H16,H$8:H$17,0)</f>
        <v>4</v>
      </c>
      <c r="J16" s="65">
        <f>VLOOKUP($A16,'Return Data'!$B$7:$R$2700,13,0)</f>
        <v>9.6995000000000005</v>
      </c>
      <c r="K16" s="66">
        <f>RANK(J16,J$8:J$17,0)</f>
        <v>4</v>
      </c>
      <c r="L16" s="65"/>
      <c r="M16" s="66"/>
      <c r="N16" s="65"/>
      <c r="O16" s="66"/>
      <c r="P16" s="65"/>
      <c r="Q16" s="66"/>
      <c r="R16" s="65">
        <f>VLOOKUP($A16,'Return Data'!$B$7:$R$2700,16,0)</f>
        <v>8.3660999999999994</v>
      </c>
      <c r="S16" s="67">
        <f t="shared" si="2"/>
        <v>8</v>
      </c>
    </row>
    <row r="17" spans="1:19" x14ac:dyDescent="0.3">
      <c r="A17" s="63" t="s">
        <v>573</v>
      </c>
      <c r="B17" s="64">
        <f>VLOOKUP($A17,'Return Data'!$B$7:$R$2700,3,0)</f>
        <v>44118</v>
      </c>
      <c r="C17" s="65">
        <f>VLOOKUP($A17,'Return Data'!$B$7:$R$2700,4,0)</f>
        <v>12.59</v>
      </c>
      <c r="D17" s="65">
        <f>VLOOKUP($A17,'Return Data'!$B$7:$R$2700,10,0)</f>
        <v>9.9563000000000006</v>
      </c>
      <c r="E17" s="66">
        <f t="shared" si="0"/>
        <v>1</v>
      </c>
      <c r="F17" s="65">
        <f>VLOOKUP($A17,'Return Data'!$B$7:$R$2700,11,0)</f>
        <v>26.66</v>
      </c>
      <c r="G17" s="66">
        <f>RANK(F17,F$8:F$17,0)</f>
        <v>1</v>
      </c>
      <c r="H17" s="65">
        <f>VLOOKUP($A17,'Return Data'!$B$7:$R$2700,12,0)</f>
        <v>11.0229</v>
      </c>
      <c r="I17" s="66">
        <f>RANK(H17,H$8:H$17,0)</f>
        <v>1</v>
      </c>
      <c r="J17" s="65">
        <f>VLOOKUP($A17,'Return Data'!$B$7:$R$2700,13,0)</f>
        <v>15.823399999999999</v>
      </c>
      <c r="K17" s="66">
        <f>RANK(J17,J$8:J$17,0)</f>
        <v>1</v>
      </c>
      <c r="L17" s="65">
        <f>VLOOKUP($A17,'Return Data'!$B$7:$R$2700,17,0)</f>
        <v>12.264200000000001</v>
      </c>
      <c r="M17" s="66">
        <f>RANK(L17,L$8:L$17,0)</f>
        <v>1</v>
      </c>
      <c r="N17" s="65"/>
      <c r="O17" s="66"/>
      <c r="P17" s="65"/>
      <c r="Q17" s="66"/>
      <c r="R17" s="65">
        <f>VLOOKUP($A17,'Return Data'!$B$7:$R$2700,16,0)</f>
        <v>8.5908999999999995</v>
      </c>
      <c r="S17" s="67">
        <f t="shared" si="2"/>
        <v>7</v>
      </c>
    </row>
    <row r="18" spans="1:19" x14ac:dyDescent="0.3">
      <c r="A18" s="69"/>
      <c r="B18" s="70"/>
      <c r="C18" s="70"/>
      <c r="D18" s="71"/>
      <c r="E18" s="70"/>
      <c r="F18" s="71"/>
      <c r="G18" s="70"/>
      <c r="H18" s="71"/>
      <c r="I18" s="70"/>
      <c r="J18" s="71"/>
      <c r="K18" s="70"/>
      <c r="L18" s="71"/>
      <c r="M18" s="70"/>
      <c r="N18" s="71"/>
      <c r="O18" s="70"/>
      <c r="P18" s="71"/>
      <c r="Q18" s="70"/>
      <c r="R18" s="71"/>
      <c r="S18" s="72"/>
    </row>
    <row r="19" spans="1:19" x14ac:dyDescent="0.3">
      <c r="A19" s="73" t="s">
        <v>27</v>
      </c>
      <c r="B19" s="74"/>
      <c r="C19" s="74"/>
      <c r="D19" s="75">
        <f>AVERAGE(D8:D17)</f>
        <v>6.1984500000000002</v>
      </c>
      <c r="E19" s="74"/>
      <c r="F19" s="75">
        <f>AVERAGE(F8:F17)</f>
        <v>18.596755555555557</v>
      </c>
      <c r="G19" s="74"/>
      <c r="H19" s="75">
        <f>AVERAGE(H8:H17)</f>
        <v>2.0307500000000003</v>
      </c>
      <c r="I19" s="74"/>
      <c r="J19" s="75">
        <f>AVERAGE(J8:J17)</f>
        <v>7.524375</v>
      </c>
      <c r="K19" s="74"/>
      <c r="L19" s="75">
        <f>AVERAGE(L8:L17)</f>
        <v>7.404814285714286</v>
      </c>
      <c r="M19" s="74"/>
      <c r="N19" s="75">
        <f>AVERAGE(N8:N17)</f>
        <v>4.3681600000000005</v>
      </c>
      <c r="O19" s="74"/>
      <c r="P19" s="75">
        <f>AVERAGE(P8:P17)</f>
        <v>7.3457399999999993</v>
      </c>
      <c r="Q19" s="74"/>
      <c r="R19" s="75">
        <f>AVERAGE(R8:R17)</f>
        <v>8.9294000000000011</v>
      </c>
      <c r="S19" s="76"/>
    </row>
    <row r="20" spans="1:19" x14ac:dyDescent="0.3">
      <c r="A20" s="73" t="s">
        <v>28</v>
      </c>
      <c r="B20" s="74"/>
      <c r="C20" s="74"/>
      <c r="D20" s="75">
        <f>MIN(D8:D17)</f>
        <v>0.89139999999999997</v>
      </c>
      <c r="E20" s="74"/>
      <c r="F20" s="75">
        <f>MIN(F8:F17)</f>
        <v>8.4047000000000001</v>
      </c>
      <c r="G20" s="74"/>
      <c r="H20" s="75">
        <f>MIN(H8:H17)</f>
        <v>-13.5481</v>
      </c>
      <c r="I20" s="74"/>
      <c r="J20" s="75">
        <f>MIN(J8:J17)</f>
        <v>-6.4542000000000002</v>
      </c>
      <c r="K20" s="74"/>
      <c r="L20" s="75">
        <f>MIN(L8:L17)</f>
        <v>-0.72540000000000004</v>
      </c>
      <c r="M20" s="74"/>
      <c r="N20" s="75">
        <f>MIN(N8:N17)</f>
        <v>0.2472</v>
      </c>
      <c r="O20" s="74"/>
      <c r="P20" s="75">
        <f>MIN(P8:P17)</f>
        <v>6.0853999999999999</v>
      </c>
      <c r="Q20" s="74"/>
      <c r="R20" s="75">
        <f>MIN(R8:R17)</f>
        <v>-13.414999999999999</v>
      </c>
      <c r="S20" s="76"/>
    </row>
    <row r="21" spans="1:19" ht="15" thickBot="1" x14ac:dyDescent="0.35">
      <c r="A21" s="77" t="s">
        <v>29</v>
      </c>
      <c r="B21" s="78"/>
      <c r="C21" s="78"/>
      <c r="D21" s="79">
        <f>MAX(D8:D17)</f>
        <v>9.9563000000000006</v>
      </c>
      <c r="E21" s="78"/>
      <c r="F21" s="79">
        <f>MAX(F8:F17)</f>
        <v>26.66</v>
      </c>
      <c r="G21" s="78"/>
      <c r="H21" s="79">
        <f>MAX(H8:H17)</f>
        <v>11.0229</v>
      </c>
      <c r="I21" s="78"/>
      <c r="J21" s="79">
        <f>MAX(J8:J17)</f>
        <v>15.823399999999999</v>
      </c>
      <c r="K21" s="78"/>
      <c r="L21" s="79">
        <f>MAX(L8:L17)</f>
        <v>12.264200000000001</v>
      </c>
      <c r="M21" s="78"/>
      <c r="N21" s="79">
        <f>MAX(N8:N17)</f>
        <v>7.0857000000000001</v>
      </c>
      <c r="O21" s="78"/>
      <c r="P21" s="79">
        <f>MAX(P8:P17)</f>
        <v>8.8747000000000007</v>
      </c>
      <c r="Q21" s="78"/>
      <c r="R21" s="79">
        <f>MAX(R8:R17)</f>
        <v>16.849</v>
      </c>
      <c r="S21" s="80"/>
    </row>
    <row r="22" spans="1:19" x14ac:dyDescent="0.3">
      <c r="A22" s="112" t="s">
        <v>433</v>
      </c>
    </row>
    <row r="23" spans="1:19" x14ac:dyDescent="0.3">
      <c r="A23" s="14" t="s">
        <v>340</v>
      </c>
    </row>
  </sheetData>
  <sheetProtection algorithmName="SHA-512" hashValue="lSr+lRVs6YXot6cyqSFWpIiK1OqTGpsJSiSEQJNdACGzTbIkf9NHkkPoq/6eIMGJ5hyKA2fNuRQ1RRmxh0NQLw==" saltValue="Zn8A3lL1lItYqqGjqI+TI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120EDE1C-7D07-444D-A36D-788DDDC73D85}"/>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68</vt:i4>
      </vt:variant>
    </vt:vector>
  </HeadingPairs>
  <TitlesOfParts>
    <vt:vector size="68" baseType="lpstr">
      <vt:lpstr>Index</vt:lpstr>
      <vt:lpstr>Equity - Value Fund (Direct)</vt:lpstr>
      <vt:lpstr>Equity - Value Fund (Regular)</vt:lpstr>
      <vt:lpstr>Equity - Large Cap (Direct)</vt:lpstr>
      <vt:lpstr>Equity - Large Cap (Regular)</vt:lpstr>
      <vt:lpstr>Hybrid - MultiAsset (Direct)</vt:lpstr>
      <vt:lpstr>Hybrid - MultiAsset (Regular)</vt:lpstr>
      <vt:lpstr>Hybrid - Bal. Advtg. (Direct)</vt:lpstr>
      <vt:lpstr>Hybrid - Bal. Advtg. (Regular)</vt:lpstr>
      <vt:lpstr>Hybrid - Agg. Hyb (Direct)</vt:lpstr>
      <vt:lpstr>Hybrid - Agg. Hyb (Regular)</vt:lpstr>
      <vt:lpstr>Hybrid - Conserv. Hyb (Direct)</vt:lpstr>
      <vt:lpstr>Hybrid - Conserv. Hyb (Regular)</vt:lpstr>
      <vt:lpstr>Equity - Savings (Direct)</vt:lpstr>
      <vt:lpstr>Equity - Savings (Regular)</vt:lpstr>
      <vt:lpstr>Equity - Arbitrage (Direct)</vt:lpstr>
      <vt:lpstr>Equity - Arbitrage (Regular)</vt:lpstr>
      <vt:lpstr>Equity - Contra (Direct)</vt:lpstr>
      <vt:lpstr>Equity - Contra (Regular)</vt:lpstr>
      <vt:lpstr>Equity - Divid. Yield (Direct)</vt:lpstr>
      <vt:lpstr>Equity - Divid. Yield (Regular)</vt:lpstr>
      <vt:lpstr>Equity - Focused (Direct)</vt:lpstr>
      <vt:lpstr>Equity - Focused (Regular)</vt:lpstr>
      <vt:lpstr>Equity - Small Cap (Direct)</vt:lpstr>
      <vt:lpstr>Equity - Small Cap (Regular)</vt:lpstr>
      <vt:lpstr>Equity - Mid Cap (Direct)</vt:lpstr>
      <vt:lpstr>Equity - Mid Cap (Regular)</vt:lpstr>
      <vt:lpstr>Equity - Multi Cap (Direct)</vt:lpstr>
      <vt:lpstr>Equity - Multi Cap (Regular)</vt:lpstr>
      <vt:lpstr>Equity - Large&amp;Mid (Direct)</vt:lpstr>
      <vt:lpstr>Equity - Large&amp;Mid (Regular)</vt:lpstr>
      <vt:lpstr>ELSS (Direct)</vt:lpstr>
      <vt:lpstr>ELSS (Regular)</vt:lpstr>
      <vt:lpstr>Equity - ESG Fund(Direct)</vt:lpstr>
      <vt:lpstr>Equity - ESG Fund(Regular)</vt:lpstr>
      <vt:lpstr>Debt - Short Durat (Direct)</vt:lpstr>
      <vt:lpstr>Debt - Short Durat (Regular)</vt:lpstr>
      <vt:lpstr>Debt - Med.Long Durat (Direct)</vt:lpstr>
      <vt:lpstr>Debt - Med.Long Durat (Regular)</vt:lpstr>
      <vt:lpstr>Debt - G-Sec (Direct)</vt:lpstr>
      <vt:lpstr>Debt - G-Sec (Regular)</vt:lpstr>
      <vt:lpstr>Debt - Bank.PSU (Direct)</vt:lpstr>
      <vt:lpstr>Debt - Bank.PSU (Regular)</vt:lpstr>
      <vt:lpstr>Gold ETFs</vt:lpstr>
      <vt:lpstr>Gold Funds</vt:lpstr>
      <vt:lpstr>Debt - Credit Risk (Direct)</vt:lpstr>
      <vt:lpstr>Debt - Credit Risk (Regular)</vt:lpstr>
      <vt:lpstr>Debt - Corporate (Direct)</vt:lpstr>
      <vt:lpstr>Debt - Corporate (Regular)</vt:lpstr>
      <vt:lpstr>Debt - Dynamic Bond (Direct)</vt:lpstr>
      <vt:lpstr>Debt - Dynamic Bond (Regular)</vt:lpstr>
      <vt:lpstr>Debt - Overnight (Direct)</vt:lpstr>
      <vt:lpstr>Debt - Overnight (Regular)</vt:lpstr>
      <vt:lpstr>Debt - Low Duraton (Direct)</vt:lpstr>
      <vt:lpstr>Debt - Low Duraton (Regular)</vt:lpstr>
      <vt:lpstr>Debt - Ultra Short (Direct)</vt:lpstr>
      <vt:lpstr>Debt - Ultra Short (Regular)</vt:lpstr>
      <vt:lpstr>Debt - Money Market (Direct)</vt:lpstr>
      <vt:lpstr>Debt - Money Market (Regular)</vt:lpstr>
      <vt:lpstr>Debt - Floating Rate (Direct)</vt:lpstr>
      <vt:lpstr>Debt - Floating Rate (Regular)</vt:lpstr>
      <vt:lpstr>Debt - Liquid (Direct)</vt:lpstr>
      <vt:lpstr>Debt - Liquid (Regular)</vt:lpstr>
      <vt:lpstr>Return Data</vt:lpstr>
      <vt:lpstr>Sheet1</vt:lpstr>
      <vt:lpstr>Sheet2</vt:lpstr>
      <vt:lpstr>Fund Class</vt:lpstr>
      <vt:lpstr>Disclaimer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Menka Tekka</dc:creator>
  <cp:lastModifiedBy>vivek</cp:lastModifiedBy>
  <dcterms:created xsi:type="dcterms:W3CDTF">2019-11-18T05:18:03Z</dcterms:created>
  <dcterms:modified xsi:type="dcterms:W3CDTF">2020-10-15T05:10:58Z</dcterms:modified>
</cp:coreProperties>
</file>